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manb\OneDrive\Desktop\Excel-Challenge\"/>
    </mc:Choice>
  </mc:AlternateContent>
  <xr:revisionPtr revIDLastSave="0" documentId="13_ncr:1_{9C22527C-E0DF-485F-A476-3C8DB095610D}" xr6:coauthVersionLast="46" xr6:coauthVersionMax="46" xr10:uidLastSave="{00000000-0000-0000-0000-000000000000}"/>
  <bookViews>
    <workbookView xWindow="-98" yWindow="-98" windowWidth="28996" windowHeight="15796" activeTab="4" xr2:uid="{00000000-000D-0000-FFFF-FFFF00000000}"/>
  </bookViews>
  <sheets>
    <sheet name="State" sheetId="30" r:id="rId1"/>
    <sheet name="Sub-Category" sheetId="31" r:id="rId2"/>
    <sheet name="Column of State" sheetId="39" r:id="rId3"/>
    <sheet name="Excel-Challenge" sheetId="1" r:id="rId4"/>
    <sheet name="Bonus with Countifs" sheetId="40" r:id="rId5"/>
  </sheets>
  <definedNames>
    <definedName name="_xlnm._FilterDatabase" localSheetId="4" hidden="1">'Bonus with Countifs'!$A$1:$H$1</definedName>
    <definedName name="_xlnm._FilterDatabase" localSheetId="3" hidden="1">'Excel-Challenge'!$A$1:$R$4115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40" l="1"/>
  <c r="H12" i="40"/>
  <c r="H11" i="40"/>
  <c r="H10" i="40"/>
  <c r="H9" i="40"/>
  <c r="H8" i="40"/>
  <c r="H7" i="40"/>
  <c r="H6" i="40"/>
  <c r="H5" i="40"/>
  <c r="H4" i="40"/>
  <c r="H3" i="40"/>
  <c r="G13" i="40"/>
  <c r="G12" i="40"/>
  <c r="G11" i="40"/>
  <c r="G10" i="40"/>
  <c r="G9" i="40"/>
  <c r="G8" i="40"/>
  <c r="G7" i="40"/>
  <c r="G6" i="40"/>
  <c r="G5" i="40"/>
  <c r="G4" i="40"/>
  <c r="G3" i="40"/>
  <c r="F13" i="40"/>
  <c r="F12" i="40"/>
  <c r="F11" i="40"/>
  <c r="F10" i="40"/>
  <c r="F9" i="40"/>
  <c r="F8" i="40"/>
  <c r="F7" i="40"/>
  <c r="F6" i="40"/>
  <c r="F5" i="40"/>
  <c r="F4" i="40"/>
  <c r="F3" i="40"/>
  <c r="E13" i="40"/>
  <c r="E12" i="40"/>
  <c r="E11" i="40"/>
  <c r="E10" i="40"/>
  <c r="E9" i="40"/>
  <c r="E8" i="40"/>
  <c r="E7" i="40"/>
  <c r="E6" i="40"/>
  <c r="E5" i="40"/>
  <c r="E4" i="40"/>
  <c r="E3" i="40"/>
  <c r="D13" i="40"/>
  <c r="D12" i="40"/>
  <c r="D11" i="40"/>
  <c r="D10" i="40"/>
  <c r="D9" i="40"/>
  <c r="D8" i="40"/>
  <c r="D7" i="40"/>
  <c r="D6" i="40"/>
  <c r="D5" i="40"/>
  <c r="D4" i="40"/>
  <c r="D3" i="40"/>
  <c r="C12" i="40"/>
  <c r="C11" i="40"/>
  <c r="C10" i="40"/>
  <c r="C9" i="40"/>
  <c r="C8" i="40"/>
  <c r="C7" i="40"/>
  <c r="C6" i="40"/>
  <c r="C5" i="40"/>
  <c r="C4" i="40"/>
  <c r="C3" i="40"/>
  <c r="C13" i="40"/>
  <c r="B13" i="40"/>
  <c r="B2" i="40"/>
  <c r="B12" i="40"/>
  <c r="B11" i="40"/>
  <c r="B10" i="40"/>
  <c r="B9" i="40"/>
  <c r="B8" i="40"/>
  <c r="B7" i="40"/>
  <c r="B6" i="40"/>
  <c r="B5" i="40"/>
  <c r="B4" i="40"/>
  <c r="B3" i="40"/>
  <c r="D2" i="40"/>
  <c r="C2" i="40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40" l="1"/>
  <c r="F2" i="40" s="1"/>
  <c r="H2" i="40" l="1"/>
  <c r="G2" i="40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<sst xmlns="http://schemas.openxmlformats.org/spreadsheetml/2006/main" count="24820" uniqueCount="8400">
  <si>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</si>
  <si>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</si>
  <si>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</si>
  <si>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</si>
  <si>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</si>
  <si>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</si>
  <si>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</si>
  <si>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</si>
  <si>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</si>
  <si>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</si>
  <si>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</si>
  <si>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</si>
  <si>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</si>
  <si>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</si>
  <si>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</si>
  <si>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</si>
  <si>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</si>
  <si>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</si>
  <si>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</si>
  <si>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</si>
  <si>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</si>
  <si>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</si>
  <si>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</si>
  <si>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</si>
  <si>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</si>
  <si>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</si>
  <si>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</si>
  <si>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</si>
  <si>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</si>
  <si>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</si>
  <si>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</si>
  <si>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</si>
  <si>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</si>
  <si>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</si>
  <si>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</si>
  <si>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</si>
  <si>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</si>
  <si>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</si>
  <si>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</si>
  <si>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</si>
  <si>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</si>
  <si>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</si>
  <si>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</si>
  <si>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</si>
  <si>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</si>
  <si>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</si>
  <si>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</si>
  <si>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</si>
  <si>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</si>
  <si>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</si>
  <si>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</si>
  <si>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</si>
  <si>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</si>
  <si>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</si>
  <si>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</si>
  <si>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</si>
  <si>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</si>
  <si>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</si>
  <si>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</si>
  <si>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</si>
  <si>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</si>
  <si>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</si>
  <si>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</si>
  <si>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</si>
  <si>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</si>
  <si>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</si>
  <si>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</si>
  <si>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</si>
  <si>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</si>
  <si>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</si>
  <si>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</si>
  <si>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</si>
  <si>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</si>
  <si>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</si>
  <si>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</si>
  <si>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</si>
  <si>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</si>
  <si>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</si>
  <si>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</si>
  <si>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</si>
  <si>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</si>
  <si>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</si>
  <si>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</si>
  <si>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</si>
  <si>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</si>
  <si>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</si>
  <si>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</si>
  <si>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</si>
  <si>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</si>
  <si>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</si>
  <si>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</si>
  <si>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</si>
  <si>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</si>
  <si>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</si>
  <si>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</si>
  <si>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</si>
  <si>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</si>
  <si>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</si>
  <si>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</si>
  <si>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</si>
  <si>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</si>
  <si>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</si>
  <si>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</si>
  <si>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</si>
  <si>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</si>
  <si>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</si>
  <si>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</si>
  <si>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</si>
  <si>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</si>
  <si>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</si>
  <si>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</si>
  <si>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</si>
  <si>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</si>
  <si>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</si>
  <si>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</si>
  <si>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</si>
  <si>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</si>
  <si>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</si>
  <si>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</si>
  <si>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</si>
  <si>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</si>
  <si>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</si>
  <si>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</si>
  <si>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</si>
  <si>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</si>
  <si>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</si>
  <si>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</si>
  <si>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</si>
  <si>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</si>
  <si>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</si>
  <si>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</si>
  <si>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</si>
  <si>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</si>
  <si>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</si>
  <si>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</si>
  <si>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</si>
  <si>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</si>
  <si>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</si>
  <si>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</si>
  <si>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</si>
  <si>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</si>
  <si>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</si>
  <si>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</si>
  <si>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</si>
  <si>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</si>
  <si>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</si>
  <si>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</si>
  <si>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</si>
  <si>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</si>
  <si>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</si>
  <si>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</si>
  <si>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</si>
  <si>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</si>
  <si>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</si>
  <si>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</si>
  <si>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</si>
  <si>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</si>
  <si>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</si>
  <si>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</si>
  <si>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</si>
  <si>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</si>
  <si>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</si>
  <si>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</si>
  <si>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</si>
  <si>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</si>
  <si>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</si>
  <si>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</si>
  <si>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</si>
  <si>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</si>
  <si>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</si>
  <si>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</si>
  <si>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</si>
  <si>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</si>
  <si>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</si>
  <si>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</si>
  <si>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</si>
  <si>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</si>
  <si>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</si>
  <si>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</si>
  <si>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</si>
  <si>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</si>
  <si>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</si>
  <si>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</si>
  <si>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</si>
  <si>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</si>
  <si>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</si>
  <si>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</si>
  <si>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</si>
  <si>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</si>
  <si>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</si>
  <si>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</si>
  <si>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</si>
  <si>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</si>
  <si>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</si>
  <si>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</si>
  <si>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</si>
  <si>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</si>
  <si>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</si>
  <si>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</si>
  <si>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</si>
  <si>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</si>
  <si>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</si>
  <si>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</si>
  <si>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</si>
  <si>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</si>
  <si>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</si>
  <si>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</si>
  <si>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</si>
  <si>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</si>
  <si>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</si>
  <si>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</si>
  <si>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</si>
  <si>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</si>
  <si>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</si>
  <si>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</si>
  <si>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</si>
  <si>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</si>
  <si>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</si>
  <si>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</si>
  <si>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</si>
  <si>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</si>
  <si>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</si>
  <si>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</si>
  <si>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</si>
  <si>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</si>
  <si>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</si>
  <si>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</si>
  <si>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</si>
  <si>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</si>
  <si>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</si>
  <si>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</si>
  <si>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</si>
  <si>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</si>
  <si>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</si>
  <si>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</si>
  <si>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</si>
  <si>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</si>
  <si>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</si>
  <si>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</si>
  <si>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</si>
  <si>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</si>
  <si>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</si>
  <si>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</si>
  <si>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</si>
  <si>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</si>
  <si>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</si>
  <si>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</si>
  <si>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</si>
  <si>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</si>
  <si>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</si>
  <si>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</si>
  <si>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</si>
  <si>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</si>
  <si>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</si>
  <si>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</si>
  <si>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</si>
  <si>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</si>
  <si>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</si>
  <si>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</si>
  <si>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</si>
  <si>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</si>
  <si>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</si>
  <si>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</si>
  <si>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</si>
  <si>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</si>
  <si>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</si>
  <si>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</si>
  <si>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</si>
  <si>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</si>
  <si>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</si>
  <si>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</si>
  <si>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</si>
  <si>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</si>
  <si>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</si>
  <si>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</si>
  <si>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</si>
  <si>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</si>
  <si>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</si>
  <si>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</si>
  <si>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</si>
  <si>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</si>
  <si>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</si>
  <si>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</si>
  <si>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</si>
  <si>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</si>
  <si>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</si>
  <si>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</si>
  <si>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</si>
  <si>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</si>
  <si>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</si>
  <si>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</si>
  <si>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</si>
  <si>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</si>
  <si>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</si>
  <si>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</si>
  <si>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</si>
  <si>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</si>
  <si>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</si>
  <si>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</si>
  <si>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</si>
  <si>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</si>
  <si>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</si>
  <si>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</si>
  <si>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</si>
  <si>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</si>
  <si>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</si>
  <si>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</si>
  <si>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</si>
  <si>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</si>
  <si>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</si>
  <si>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</si>
  <si>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</si>
  <si>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</si>
  <si>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</si>
  <si>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</si>
  <si>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</si>
  <si>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</si>
  <si>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</si>
  <si>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</si>
  <si>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</si>
  <si>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</si>
  <si>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</si>
  <si>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</si>
  <si>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</si>
  <si>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</si>
  <si>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</si>
  <si>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</si>
  <si>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</si>
  <si>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</si>
  <si>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</si>
  <si>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</si>
  <si>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</si>
  <si>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</si>
  <si>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</si>
  <si>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</si>
  <si>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</si>
  <si>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</si>
  <si>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</si>
  <si>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</si>
  <si>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</si>
  <si>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</si>
  <si>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</si>
  <si>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</si>
  <si>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</si>
  <si>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</si>
  <si>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</si>
  <si>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</si>
  <si>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</si>
  <si>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</si>
  <si>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</si>
  <si>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</si>
  <si>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</si>
  <si>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</si>
  <si>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</si>
  <si>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</si>
  <si>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</si>
  <si>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</si>
  <si>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</si>
  <si>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</si>
  <si>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</si>
  <si>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</si>
  <si>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</si>
  <si>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</si>
  <si>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</si>
  <si>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</si>
  <si>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</si>
  <si>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</si>
  <si>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</si>
  <si>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</si>
  <si>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</si>
  <si>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</si>
  <si>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</si>
  <si>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</si>
  <si>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</si>
  <si>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</si>
  <si>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</si>
  <si>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</si>
  <si>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</si>
  <si>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</si>
  <si>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</si>
  <si>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</si>
  <si>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</si>
  <si>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</si>
  <si>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</si>
  <si>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</si>
  <si>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</si>
  <si>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</si>
  <si>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</si>
  <si>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</si>
  <si>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</si>
  <si>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</si>
  <si>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</si>
  <si>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</si>
  <si>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</si>
  <si>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</si>
  <si>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</si>
  <si>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</si>
  <si>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</si>
  <si>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</si>
  <si>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</si>
  <si>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</si>
  <si>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</si>
  <si>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</si>
  <si>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</si>
  <si>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</si>
  <si>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</si>
  <si>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</si>
  <si>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</si>
  <si>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</si>
  <si>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</si>
  <si>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</si>
  <si>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</si>
  <si>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</si>
  <si>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</si>
  <si>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</si>
  <si>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</si>
  <si>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</si>
  <si>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</si>
  <si>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</si>
  <si>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</si>
  <si>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</si>
  <si>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</si>
  <si>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</si>
  <si>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</si>
  <si>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</si>
  <si>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</si>
  <si>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</si>
  <si>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</si>
  <si>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</si>
  <si>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</si>
  <si>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</si>
  <si>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</si>
  <si>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</si>
  <si>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</si>
  <si>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</si>
  <si>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</si>
  <si>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</si>
  <si>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</si>
  <si>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</si>
  <si>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</si>
  <si>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</si>
  <si>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</si>
  <si>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</si>
  <si>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</si>
  <si>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</si>
  <si>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</si>
  <si>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</si>
  <si>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</si>
  <si>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</si>
  <si>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</si>
  <si>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</si>
  <si>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</si>
  <si>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</si>
  <si>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</si>
  <si>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</si>
  <si>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</si>
  <si>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</si>
  <si>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</si>
  <si>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</si>
  <si>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</si>
  <si>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</si>
  <si>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</si>
  <si>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</si>
  <si>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</si>
  <si>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</si>
  <si>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</si>
  <si>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</si>
  <si>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</si>
  <si>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</si>
  <si>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</si>
  <si>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</si>
  <si>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</si>
  <si>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</si>
  <si>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</si>
  <si>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</si>
  <si>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</si>
  <si>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</si>
  <si>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</si>
  <si>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</si>
  <si>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</si>
  <si>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</si>
  <si>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</si>
  <si>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</si>
  <si>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</si>
  <si>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</si>
  <si>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</si>
  <si>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</si>
  <si>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</si>
  <si>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</si>
  <si>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</si>
  <si>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</si>
  <si>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</si>
  <si>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</si>
  <si>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</si>
  <si>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</si>
  <si>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</si>
  <si>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</si>
  <si>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</si>
  <si>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</si>
  <si>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</si>
  <si>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</si>
  <si>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</si>
  <si>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</si>
  <si>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</si>
  <si>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</si>
  <si>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</si>
  <si>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</si>
  <si>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</si>
  <si>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</si>
  <si>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</si>
  <si>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</si>
  <si>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</si>
  <si>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</si>
  <si>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</si>
  <si>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</si>
  <si>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</si>
  <si>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</si>
  <si>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</si>
  <si>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</si>
  <si>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</si>
  <si>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</si>
  <si>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</si>
  <si>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</si>
  <si>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</si>
  <si>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</si>
  <si>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</si>
  <si>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</si>
  <si>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</si>
  <si>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</si>
  <si>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</si>
  <si>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</si>
  <si>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</si>
  <si>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</si>
  <si>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</si>
  <si>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</si>
  <si>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</si>
  <si>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</si>
  <si>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</si>
  <si>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</si>
  <si>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</si>
  <si>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</si>
  <si>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</si>
  <si>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</si>
  <si>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</si>
  <si>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</si>
  <si>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</si>
  <si>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</si>
  <si>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</si>
  <si>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</si>
  <si>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</si>
  <si>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</si>
  <si>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</si>
  <si>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</si>
  <si>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</si>
  <si>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</si>
  <si>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</si>
  <si>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</si>
  <si>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</si>
  <si>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</si>
  <si>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</si>
  <si>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</si>
  <si>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</si>
  <si>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</si>
  <si>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</si>
  <si>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</si>
  <si>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</si>
  <si>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</si>
  <si>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</si>
  <si>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</si>
  <si>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</si>
  <si>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</si>
  <si>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</si>
  <si>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</si>
  <si>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</si>
  <si>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</si>
  <si>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</si>
  <si>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</si>
  <si>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</si>
  <si>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</si>
  <si>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</si>
  <si>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</si>
  <si>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</si>
  <si>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</si>
  <si>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</si>
  <si>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</si>
  <si>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</si>
  <si>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</si>
  <si>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</si>
  <si>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</si>
  <si>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</si>
  <si>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</si>
  <si>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</si>
  <si>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</si>
  <si>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</si>
  <si>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</si>
  <si>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</si>
  <si>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</si>
  <si>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</si>
  <si>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</si>
  <si>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</si>
  <si>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</si>
  <si>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</si>
  <si>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</si>
  <si>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</si>
  <si>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</si>
  <si>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</si>
  <si>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</si>
  <si>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</si>
  <si>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</si>
  <si>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</si>
  <si>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</si>
  <si>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</si>
  <si>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</si>
  <si>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</si>
  <si>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</si>
  <si>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</si>
  <si>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</si>
  <si>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</si>
  <si>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</si>
  <si>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</si>
  <si>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</si>
  <si>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</si>
  <si>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</si>
  <si>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</si>
  <si>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</si>
  <si>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</si>
  <si>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</si>
  <si>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</si>
  <si>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</si>
  <si>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</si>
  <si>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</si>
  <si>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</si>
  <si>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</si>
  <si>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</si>
  <si>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</si>
  <si>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</si>
  <si>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</si>
  <si>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</si>
  <si>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</si>
  <si>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</si>
  <si>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</si>
  <si>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</si>
  <si>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</si>
  <si>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</si>
  <si>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</si>
  <si>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</si>
  <si>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</si>
  <si>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</si>
  <si>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</si>
  <si>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</si>
  <si>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</si>
  <si>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</si>
  <si>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</si>
  <si>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</si>
  <si>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</si>
  <si>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</si>
  <si>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</si>
  <si>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</si>
  <si>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</si>
  <si>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</si>
  <si>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</si>
  <si>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</si>
  <si>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</si>
  <si>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</si>
  <si>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</si>
  <si>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</si>
  <si>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</si>
  <si>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</si>
  <si>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</si>
  <si>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</si>
  <si>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</si>
  <si>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</si>
  <si>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</si>
  <si>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</si>
  <si>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</si>
  <si>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</si>
  <si>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</si>
  <si>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</si>
  <si>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</si>
  <si>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</si>
  <si>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</si>
  <si>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</si>
  <si>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</si>
  <si>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</si>
  <si>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</si>
  <si>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</si>
  <si>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</si>
  <si>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</si>
  <si>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</si>
  <si>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</si>
  <si>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</si>
  <si>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</si>
  <si>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</si>
  <si>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</si>
  <si>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</si>
  <si>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</si>
  <si>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</si>
  <si>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</si>
  <si>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</si>
  <si>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</si>
  <si>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</si>
  <si>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</si>
  <si>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</si>
  <si>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</si>
  <si>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</si>
  <si>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</si>
  <si>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</si>
  <si>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</si>
  <si>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</si>
  <si>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</si>
  <si>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</si>
  <si>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</si>
  <si>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</si>
  <si>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</si>
  <si>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</si>
  <si>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</si>
  <si>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</si>
  <si>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</si>
  <si>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</si>
  <si>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</si>
  <si>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</si>
  <si>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</si>
  <si>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</si>
  <si>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</si>
  <si>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</si>
  <si>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</si>
  <si>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</si>
  <si>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</si>
  <si>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</si>
  <si>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</si>
  <si>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</si>
  <si>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</si>
  <si>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</si>
  <si>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</si>
  <si>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</si>
  <si>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</si>
  <si>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</si>
  <si>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</si>
  <si>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</si>
  <si>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</si>
  <si>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</si>
  <si>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</si>
  <si>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</si>
  <si>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</si>
  <si>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</si>
  <si>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</si>
  <si>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</si>
  <si>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</si>
  <si>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</si>
  <si>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</si>
  <si>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</si>
  <si>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</si>
  <si>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</si>
  <si>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</si>
  <si>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</si>
  <si>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</si>
  <si>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</si>
  <si>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</si>
  <si>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</si>
  <si>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</si>
  <si>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</si>
  <si>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</si>
  <si>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</si>
  <si>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</si>
  <si>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</si>
  <si>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</si>
  <si>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</si>
  <si>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</si>
  <si>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</si>
  <si>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</si>
  <si>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</si>
  <si>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</si>
  <si>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</si>
  <si>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</si>
  <si>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</si>
  <si>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</si>
  <si>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</si>
  <si>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</si>
  <si>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</si>
  <si>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</si>
  <si>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</si>
  <si>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</si>
  <si>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</si>
  <si>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</si>
  <si>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</si>
  <si>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</si>
  <si>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</si>
  <si>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</si>
  <si>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</si>
  <si>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</si>
  <si>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</si>
  <si>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</si>
  <si>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</si>
  <si>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</si>
  <si>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</si>
  <si>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</si>
  <si>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</si>
  <si>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</si>
  <si>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</si>
  <si>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</si>
  <si>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</si>
  <si>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</si>
  <si>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</si>
  <si>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</si>
  <si>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</si>
  <si>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</si>
  <si>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</si>
  <si>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</si>
  <si>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</si>
  <si>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</si>
  <si>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</si>
  <si>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</si>
  <si>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</si>
  <si>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</si>
  <si>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</si>
  <si>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</si>
  <si>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</si>
  <si>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</si>
  <si>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</si>
  <si>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</si>
  <si>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</si>
  <si>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</si>
  <si>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</si>
  <si>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</si>
  <si>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</si>
  <si>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</si>
  <si>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</si>
  <si>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</si>
  <si>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</si>
  <si>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</si>
  <si>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</si>
  <si>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</si>
  <si>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</si>
  <si>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</si>
  <si>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</si>
  <si>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</si>
  <si>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</si>
  <si>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</si>
  <si>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</si>
  <si>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</si>
  <si>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</si>
  <si>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</si>
  <si>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</si>
  <si>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</si>
  <si>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</si>
  <si>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</si>
  <si>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</si>
  <si>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</si>
  <si>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</si>
  <si>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</si>
  <si>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</si>
  <si>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</si>
  <si>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</si>
  <si>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</si>
  <si>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</si>
  <si>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</si>
  <si>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</si>
  <si>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</si>
  <si>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</si>
  <si>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</si>
  <si>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</si>
  <si>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</si>
  <si>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</si>
  <si>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</si>
  <si>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</si>
  <si>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</si>
  <si>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</si>
  <si>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</si>
  <si>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</si>
  <si>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</si>
  <si>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</si>
  <si>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</si>
  <si>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</si>
  <si>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</si>
  <si>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</si>
  <si>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</si>
  <si>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</si>
  <si>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</si>
  <si>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</si>
  <si>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</si>
  <si>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</si>
  <si>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</si>
  <si>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</si>
  <si>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</si>
  <si>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</si>
  <si>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</si>
  <si>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</si>
  <si>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</si>
  <si>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</si>
  <si>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</si>
  <si>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</si>
  <si>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</si>
  <si>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</si>
  <si>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</si>
  <si>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</si>
  <si>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</si>
  <si>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</si>
  <si>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</si>
  <si>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</si>
  <si>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</si>
  <si>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</si>
  <si>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</si>
  <si>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</si>
  <si>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</si>
  <si>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</si>
  <si>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</si>
  <si>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</si>
  <si>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</si>
  <si>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</si>
  <si>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</si>
  <si>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</si>
  <si>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</si>
  <si>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</si>
  <si>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</si>
  <si>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</si>
  <si>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</si>
  <si>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</si>
  <si>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</si>
  <si>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</si>
  <si>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</si>
  <si>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</si>
  <si>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</si>
  <si>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</si>
  <si>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</si>
  <si>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</si>
  <si>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</si>
  <si>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</si>
  <si>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</si>
  <si>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</si>
  <si>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</si>
  <si>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</si>
  <si>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</si>
  <si>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</si>
  <si>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</si>
  <si>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</si>
  <si>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</si>
  <si>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</si>
  <si>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</si>
  <si>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</si>
  <si>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</si>
  <si>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</si>
  <si>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</si>
  <si>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</si>
  <si>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</si>
  <si>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</si>
  <si>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</si>
  <si>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</si>
  <si>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</si>
  <si>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</si>
  <si>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</si>
  <si>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</si>
  <si>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</si>
  <si>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</si>
  <si>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</si>
  <si>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</si>
  <si>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</si>
  <si>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</si>
  <si>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</si>
  <si>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</si>
  <si>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</si>
  <si>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</si>
  <si>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</si>
  <si>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</si>
  <si>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</si>
  <si>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</si>
  <si>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</si>
  <si>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</si>
  <si>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</si>
  <si>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</si>
  <si>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</si>
  <si>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</si>
  <si>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</si>
  <si>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</si>
  <si>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</si>
  <si>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</si>
  <si>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</si>
  <si>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</si>
  <si>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</si>
  <si>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</si>
  <si>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</si>
  <si>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</si>
  <si>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</si>
  <si>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</si>
  <si>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</si>
  <si>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</si>
  <si>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</si>
  <si>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</si>
  <si>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</si>
  <si>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</si>
  <si>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</si>
  <si>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</si>
  <si>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</si>
  <si>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</si>
  <si>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</si>
  <si>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</si>
  <si>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</si>
  <si>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</si>
  <si>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</si>
  <si>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</si>
  <si>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</si>
  <si>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</si>
  <si>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</si>
  <si>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</si>
  <si>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</si>
  <si>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</si>
  <si>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</si>
  <si>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</si>
  <si>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</si>
  <si>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</si>
  <si>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</si>
  <si>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</si>
  <si>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</si>
  <si>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</si>
  <si>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</si>
  <si>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</si>
  <si>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</si>
  <si>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</si>
  <si>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</si>
  <si>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</si>
  <si>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</si>
  <si>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</si>
  <si>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</si>
  <si>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</si>
  <si>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</si>
  <si>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</si>
  <si>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</si>
  <si>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</si>
  <si>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</si>
  <si>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</si>
  <si>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</si>
  <si>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</si>
  <si>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</si>
  <si>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</si>
  <si>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</si>
  <si>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</si>
  <si>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</si>
  <si>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</si>
  <si>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</si>
  <si>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</si>
  <si>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</si>
  <si>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</si>
  <si>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</si>
  <si>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</si>
  <si>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</si>
  <si>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</si>
  <si>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</si>
  <si>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</si>
  <si>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</si>
  <si>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</si>
  <si>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</si>
  <si>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</si>
  <si>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</si>
  <si>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</si>
  <si>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</si>
  <si>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</si>
  <si>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</si>
  <si>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</si>
  <si>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</si>
  <si>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</si>
  <si>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</si>
  <si>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</si>
  <si>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</si>
  <si>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</si>
  <si>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</si>
  <si>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</si>
  <si>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</si>
  <si>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</si>
  <si>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</si>
  <si>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</si>
  <si>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</si>
  <si>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</si>
  <si>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</si>
  <si>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</si>
  <si>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</si>
  <si>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</si>
  <si>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</si>
  <si>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</si>
  <si>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</si>
  <si>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</si>
  <si>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</si>
  <si>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</si>
  <si>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</si>
  <si>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</si>
  <si>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</si>
  <si>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</si>
  <si>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</si>
  <si>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</si>
  <si>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</si>
  <si>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</si>
  <si>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</si>
  <si>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</si>
  <si>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</si>
  <si>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</si>
  <si>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</si>
  <si>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</si>
  <si>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</si>
  <si>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</si>
  <si>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</si>
  <si>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</si>
  <si>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</si>
  <si>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</si>
  <si>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</si>
  <si>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</si>
  <si>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</si>
  <si>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</si>
  <si>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</si>
  <si>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</si>
  <si>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</si>
  <si>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</si>
  <si>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</si>
  <si>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</si>
  <si>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</si>
  <si>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</si>
  <si>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</si>
  <si>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</si>
  <si>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</si>
  <si>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</si>
  <si>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</si>
  <si>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</si>
  <si>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</si>
  <si>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</si>
  <si>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</si>
  <si>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</si>
  <si>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</si>
  <si>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</si>
  <si>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</si>
  <si>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</si>
  <si>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</si>
  <si>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</si>
  <si>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</si>
  <si>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</si>
  <si>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</si>
  <si>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</si>
  <si>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</si>
  <si>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</si>
  <si>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</si>
  <si>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</si>
  <si>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</si>
  <si>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</si>
  <si>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</si>
  <si>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</si>
  <si>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</si>
  <si>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</si>
  <si>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</si>
  <si>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</si>
  <si>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</si>
  <si>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</si>
  <si>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</si>
  <si>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</si>
  <si>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</si>
  <si>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</si>
  <si>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</si>
  <si>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</si>
  <si>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</si>
  <si>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</si>
  <si>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</si>
  <si>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</si>
  <si>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</si>
  <si>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</si>
  <si>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</si>
  <si>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</si>
  <si>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</si>
  <si>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</si>
  <si>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</si>
  <si>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</si>
  <si>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</si>
  <si>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</si>
  <si>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</si>
  <si>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</si>
  <si>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</si>
  <si>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</si>
  <si>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</si>
  <si>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</si>
  <si>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</si>
  <si>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</si>
  <si>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</si>
  <si>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</si>
  <si>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</si>
  <si>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</si>
  <si>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</si>
  <si>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</si>
  <si>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</si>
  <si>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</si>
  <si>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</si>
  <si>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</si>
  <si>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</si>
  <si>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</si>
  <si>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</si>
  <si>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</si>
  <si>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</si>
  <si>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</si>
  <si>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</si>
  <si>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</si>
  <si>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</si>
  <si>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</si>
  <si>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</si>
  <si>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</si>
  <si>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</si>
  <si>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</si>
  <si>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</si>
  <si>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</si>
  <si>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</si>
  <si>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</si>
  <si>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</si>
  <si>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</si>
  <si>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</si>
  <si>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</si>
  <si>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</si>
  <si>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</si>
  <si>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</si>
  <si>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</si>
  <si>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</si>
  <si>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</si>
  <si>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</si>
  <si>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</si>
  <si>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</si>
  <si>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</si>
  <si>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</si>
  <si>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</si>
  <si>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</si>
  <si>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</si>
  <si>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</si>
  <si>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</si>
  <si>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</si>
  <si>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</si>
  <si>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</si>
  <si>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</si>
  <si>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</si>
  <si>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</si>
  <si>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</si>
  <si>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</si>
  <si>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</si>
  <si>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</si>
  <si>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</si>
  <si>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</si>
  <si>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</si>
  <si>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</si>
  <si>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</si>
  <si>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</si>
  <si>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</si>
  <si>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</si>
  <si>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</si>
  <si>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</si>
  <si>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</si>
  <si>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</si>
  <si>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</si>
  <si>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</si>
  <si>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</si>
  <si>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</si>
  <si>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</si>
  <si>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</si>
  <si>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</si>
  <si>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</si>
  <si>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</si>
  <si>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</si>
  <si>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</si>
  <si>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</si>
  <si>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</si>
  <si>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</si>
  <si>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</si>
  <si>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</si>
  <si>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</si>
  <si>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</si>
  <si>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</si>
  <si>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</si>
  <si>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</si>
  <si>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</si>
  <si>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</si>
  <si>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</si>
  <si>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</si>
  <si>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</si>
  <si>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</si>
  <si>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</si>
  <si>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</si>
  <si>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</si>
  <si>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</si>
  <si>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</si>
  <si>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</si>
  <si>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</si>
  <si>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</si>
  <si>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</si>
  <si>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</si>
  <si>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</si>
  <si>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</si>
  <si>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</si>
  <si>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</si>
  <si>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</si>
  <si>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</si>
  <si>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</si>
  <si>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</si>
  <si>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</si>
  <si>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</si>
  <si>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</si>
  <si>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</si>
  <si>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</si>
  <si>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</si>
  <si>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</si>
  <si>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</si>
  <si>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</si>
  <si>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</si>
  <si>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</si>
  <si>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</si>
  <si>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</si>
  <si>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</si>
  <si>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</si>
  <si>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</si>
  <si>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</si>
  <si>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</si>
  <si>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</si>
  <si>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</si>
  <si>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</si>
  <si>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</si>
  <si>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</si>
  <si>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</si>
  <si>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</si>
  <si>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</si>
  <si>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</si>
  <si>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</si>
  <si>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</si>
  <si>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</si>
  <si>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</si>
  <si>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</si>
  <si>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</si>
  <si>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</si>
  <si>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</si>
  <si>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</si>
  <si>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</si>
  <si>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</si>
  <si>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</si>
  <si>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</si>
  <si>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</si>
  <si>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</si>
  <si>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</si>
  <si>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</si>
  <si>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</si>
  <si>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</si>
  <si>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</si>
  <si>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</si>
  <si>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</si>
  <si>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</si>
  <si>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</si>
  <si>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</si>
  <si>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</si>
  <si>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</si>
  <si>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</si>
  <si>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</si>
  <si>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</si>
  <si>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</si>
  <si>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</si>
  <si>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</si>
  <si>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</si>
  <si>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</si>
  <si>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</si>
  <si>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</si>
  <si>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</si>
  <si>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</si>
  <si>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</si>
  <si>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</si>
  <si>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</si>
  <si>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</si>
  <si>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</si>
  <si>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</si>
  <si>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</si>
  <si>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</si>
  <si>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</si>
  <si>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</si>
  <si>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</si>
  <si>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</si>
  <si>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</si>
  <si>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</si>
  <si>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</si>
  <si>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</si>
  <si>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</si>
  <si>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</si>
  <si>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</si>
  <si>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</si>
  <si>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</si>
  <si>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</si>
  <si>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</si>
  <si>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</si>
  <si>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</si>
  <si>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</si>
  <si>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</si>
  <si>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</si>
  <si>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</si>
  <si>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</si>
  <si>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</si>
  <si>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</si>
  <si>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</si>
  <si>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</si>
  <si>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</si>
  <si>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</si>
  <si>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</si>
  <si>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</si>
  <si>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</si>
  <si>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</si>
  <si>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</si>
  <si>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</si>
  <si>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</si>
  <si>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</si>
  <si>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</si>
  <si>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</si>
  <si>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</si>
  <si>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</si>
  <si>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</si>
  <si>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</si>
  <si>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</si>
  <si>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</si>
  <si>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</si>
  <si>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</si>
  <si>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</si>
  <si>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</si>
  <si>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</si>
  <si>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</si>
  <si>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</si>
  <si>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</si>
  <si>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</si>
  <si>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</si>
  <si>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</si>
  <si>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</si>
  <si>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</si>
  <si>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</si>
  <si>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</si>
  <si>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</si>
  <si>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</si>
  <si>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</si>
  <si>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</si>
  <si>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</si>
  <si>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</si>
  <si>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</si>
  <si>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</si>
  <si>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</si>
  <si>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</si>
  <si>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</si>
  <si>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</si>
  <si>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</si>
  <si>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</si>
  <si>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</si>
  <si>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</si>
  <si>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</si>
  <si>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</si>
  <si>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</si>
  <si>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</si>
  <si>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</si>
  <si>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</si>
  <si>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</si>
  <si>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</si>
  <si>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</si>
  <si>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</si>
  <si>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</si>
  <si>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</si>
  <si>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</si>
  <si>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</si>
  <si>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</si>
  <si>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</si>
  <si>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</si>
  <si>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</si>
  <si>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</si>
  <si>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</si>
  <si>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</si>
  <si>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</si>
  <si>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</si>
  <si>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</si>
  <si>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</si>
  <si>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</si>
  <si>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</si>
  <si>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</si>
  <si>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</si>
  <si>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</si>
  <si>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</si>
  <si>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</si>
  <si>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</si>
  <si>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</si>
  <si>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</si>
  <si>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</si>
  <si>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</si>
  <si>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</si>
  <si>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</si>
  <si>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</si>
  <si>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</si>
  <si>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</si>
  <si>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</si>
  <si>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</si>
  <si>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</si>
  <si>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</si>
  <si>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</si>
  <si>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</si>
  <si>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</si>
  <si>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</si>
  <si>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</si>
  <si>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</si>
  <si>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</si>
  <si>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</si>
  <si>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</si>
  <si>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</si>
  <si>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</si>
  <si>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</si>
  <si>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</si>
  <si>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</si>
  <si>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</si>
  <si>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</si>
  <si>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</si>
  <si>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</si>
  <si>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</si>
  <si>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</si>
  <si>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</si>
  <si>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</si>
  <si>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</si>
  <si>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</si>
  <si>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</si>
  <si>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</si>
  <si>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</si>
  <si>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</si>
  <si>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</si>
  <si>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</si>
  <si>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</si>
  <si>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</si>
  <si>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</si>
  <si>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</si>
  <si>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</si>
  <si>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</si>
  <si>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</si>
  <si>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</si>
  <si>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</si>
  <si>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</si>
  <si>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</si>
  <si>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</si>
  <si>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</si>
  <si>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</si>
  <si>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</si>
  <si>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</si>
  <si>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</si>
  <si>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</si>
  <si>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</si>
  <si>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</si>
  <si>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</si>
  <si>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</si>
  <si>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</si>
  <si>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</si>
  <si>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</si>
  <si>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</si>
  <si>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</si>
  <si>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</si>
  <si>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</si>
  <si>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</si>
  <si>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</si>
  <si>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</si>
  <si>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</si>
  <si>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</si>
  <si>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</si>
  <si>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</si>
  <si>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</si>
  <si>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</si>
  <si>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</si>
  <si>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</si>
  <si>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</si>
  <si>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</si>
  <si>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</si>
  <si>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</si>
  <si>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</si>
  <si>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</si>
  <si>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</si>
  <si>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</si>
  <si>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</si>
  <si>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</si>
  <si>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</si>
  <si>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</si>
  <si>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</si>
  <si>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</si>
  <si>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</si>
  <si>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</si>
  <si>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</si>
  <si>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</si>
  <si>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</si>
  <si>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</si>
  <si>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</si>
  <si>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</si>
  <si>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</si>
  <si>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</si>
  <si>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</si>
  <si>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</si>
  <si>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</si>
  <si>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</si>
  <si>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</si>
  <si>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</si>
  <si>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</si>
  <si>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</si>
  <si>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</si>
  <si>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</si>
  <si>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</si>
  <si>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</si>
  <si>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</si>
  <si>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</si>
  <si>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</si>
  <si>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</si>
  <si>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</si>
  <si>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</si>
  <si>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</si>
  <si>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</si>
  <si>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</si>
  <si>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</si>
  <si>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</si>
  <si>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</si>
  <si>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</si>
  <si>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</si>
  <si>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</si>
  <si>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</si>
  <si>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</si>
  <si>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</si>
  <si>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</si>
  <si>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</si>
  <si>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</si>
  <si>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</si>
  <si>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</si>
  <si>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</si>
  <si>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</si>
  <si>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</si>
  <si>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</si>
  <si>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</si>
  <si>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</si>
  <si>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</si>
  <si>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</si>
  <si>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</si>
  <si>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</si>
  <si>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</si>
  <si>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</si>
  <si>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</si>
  <si>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</si>
  <si>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</si>
  <si>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</si>
  <si>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</si>
  <si>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</si>
  <si>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</si>
  <si>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</si>
  <si>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</si>
  <si>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</si>
  <si>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</si>
  <si>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</si>
  <si>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</si>
  <si>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</si>
  <si>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</si>
  <si>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</si>
  <si>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</si>
  <si>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</si>
  <si>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</si>
  <si>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</si>
  <si>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</si>
  <si>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</si>
  <si>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</si>
  <si>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</si>
  <si>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</si>
  <si>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</si>
  <si>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</si>
  <si>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</si>
  <si>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</si>
  <si>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</si>
  <si>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</si>
  <si>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</si>
  <si>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</si>
  <si>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</si>
  <si>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</si>
  <si>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</si>
  <si>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</si>
  <si>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</si>
  <si>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</si>
  <si>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</si>
  <si>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</si>
  <si>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</si>
  <si>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</si>
  <si>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</si>
  <si>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</si>
  <si>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</si>
  <si>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</si>
  <si>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</si>
  <si>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</si>
  <si>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</si>
  <si>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</si>
  <si>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</si>
  <si>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</si>
  <si>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</si>
  <si>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</si>
  <si>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</si>
  <si>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</si>
  <si>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</si>
  <si>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</si>
  <si>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</si>
  <si>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</si>
  <si>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</si>
  <si>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</si>
  <si>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</si>
  <si>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</si>
  <si>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</si>
  <si>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</si>
  <si>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</si>
  <si>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</si>
  <si>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</si>
  <si>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</si>
  <si>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</si>
  <si>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</si>
  <si>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</si>
  <si>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</si>
  <si>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</si>
  <si>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</si>
  <si>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</si>
  <si>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</si>
  <si>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</si>
  <si>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</si>
  <si>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</si>
  <si>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</si>
  <si>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</si>
  <si>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</si>
  <si>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</si>
  <si>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</si>
  <si>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</si>
  <si>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</si>
  <si>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</si>
  <si>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</si>
  <si>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</si>
  <si>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</si>
  <si>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</si>
  <si>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</si>
  <si>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</si>
  <si>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</si>
  <si>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</si>
  <si>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</si>
  <si>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</si>
  <si>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</si>
  <si>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</si>
  <si>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</si>
  <si>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</si>
  <si>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</si>
  <si>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</si>
  <si>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</si>
  <si>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</si>
  <si>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</si>
  <si>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</si>
  <si>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</si>
  <si>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</si>
  <si>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</si>
  <si>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</si>
  <si>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</si>
  <si>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</si>
  <si>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</si>
  <si>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</si>
  <si>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</si>
  <si>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</si>
  <si>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</si>
  <si>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</si>
  <si>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</si>
  <si>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</si>
  <si>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</si>
  <si>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</si>
  <si>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</si>
  <si>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</si>
  <si>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</si>
  <si>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</si>
  <si>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</si>
  <si>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</si>
  <si>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</si>
  <si>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</si>
  <si>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</si>
  <si>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</si>
  <si>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</si>
  <si>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</si>
  <si>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</si>
  <si>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</si>
  <si>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</si>
  <si>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</si>
  <si>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</si>
  <si>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</si>
  <si>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</si>
  <si>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</si>
  <si>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</si>
  <si>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</si>
  <si>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</si>
  <si>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</si>
  <si>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</si>
  <si>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</si>
  <si>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</si>
  <si>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</si>
  <si>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</si>
  <si>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</si>
  <si>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</si>
  <si>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</si>
  <si>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</si>
  <si>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</si>
  <si>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</si>
  <si>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</si>
  <si>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</si>
  <si>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</si>
  <si>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</si>
  <si>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</si>
  <si>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</si>
  <si>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</si>
  <si>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</si>
  <si>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</si>
  <si>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</si>
  <si>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</si>
  <si>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</si>
  <si>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</si>
  <si>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</si>
  <si>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</si>
  <si>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</si>
  <si>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</si>
  <si>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</si>
  <si>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</si>
  <si>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</si>
  <si>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</si>
  <si>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</si>
  <si>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</si>
  <si>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</si>
  <si>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</si>
  <si>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</si>
  <si>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</si>
  <si>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</si>
  <si>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</si>
  <si>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</si>
  <si>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</si>
  <si>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</si>
  <si>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</si>
  <si>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</si>
  <si>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</si>
  <si>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</si>
  <si>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</si>
  <si>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</si>
  <si>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</si>
  <si>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</si>
  <si>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</si>
  <si>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</si>
  <si>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</si>
  <si>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</si>
  <si>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</si>
  <si>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</si>
  <si>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</si>
  <si>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</si>
  <si>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</si>
  <si>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</si>
  <si>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</si>
  <si>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</si>
  <si>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</si>
  <si>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</si>
  <si>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</si>
  <si>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</si>
  <si>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</si>
  <si>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</si>
  <si>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</si>
  <si>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</si>
  <si>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</si>
  <si>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</si>
  <si>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</si>
  <si>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</si>
  <si>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</si>
  <si>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</si>
  <si>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</si>
  <si>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</si>
  <si>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</si>
  <si>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</si>
  <si>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</si>
  <si>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</si>
  <si>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</si>
  <si>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</si>
  <si>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</si>
  <si>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</si>
  <si>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</si>
  <si>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</si>
  <si>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</si>
  <si>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</si>
  <si>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</si>
  <si>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</si>
  <si>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</si>
  <si>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</si>
  <si>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</si>
  <si>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</si>
  <si>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</si>
  <si>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</si>
  <si>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</si>
  <si>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</si>
  <si>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</si>
  <si>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</si>
  <si>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</si>
  <si>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</si>
  <si>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</si>
  <si>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</si>
  <si>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</si>
  <si>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</si>
  <si>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</si>
  <si>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</si>
  <si>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</si>
  <si>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</si>
  <si>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</si>
  <si>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</si>
  <si>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</si>
  <si>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</si>
  <si>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</si>
  <si>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</si>
  <si>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</si>
  <si>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</si>
  <si>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</si>
  <si>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</si>
  <si>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</si>
  <si>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</si>
  <si>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</si>
  <si>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</si>
  <si>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</si>
  <si>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</si>
  <si>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</si>
  <si>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</si>
  <si>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</si>
  <si>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</si>
  <si>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</si>
  <si>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</si>
  <si>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</si>
  <si>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</si>
  <si>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</si>
  <si>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</si>
  <si>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</si>
  <si>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</si>
  <si>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</si>
  <si>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</si>
  <si>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</si>
  <si>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</si>
  <si>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</si>
  <si>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</si>
  <si>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</si>
  <si>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</si>
  <si>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</si>
  <si>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</si>
  <si>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</si>
  <si>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</si>
  <si>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</si>
  <si>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</si>
  <si>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</si>
  <si>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</si>
  <si>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</si>
  <si>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</si>
  <si>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</si>
  <si>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</si>
  <si>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</si>
  <si>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</si>
  <si>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</si>
  <si>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</si>
  <si>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</si>
  <si>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</si>
  <si>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</si>
  <si>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</si>
  <si>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</si>
  <si>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</si>
  <si>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</si>
  <si>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</si>
  <si>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</si>
  <si>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</si>
  <si>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</si>
  <si>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</si>
  <si>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</si>
  <si>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</si>
  <si>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</si>
  <si>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</si>
  <si>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</si>
  <si>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</si>
  <si>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</si>
  <si>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</si>
  <si>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</si>
  <si>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</si>
  <si>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</si>
  <si>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</si>
  <si>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</si>
  <si>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</si>
  <si>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</si>
  <si>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</si>
  <si>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</si>
  <si>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</si>
  <si>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</si>
  <si>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</si>
  <si>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</si>
  <si>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</si>
  <si>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</si>
  <si>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</si>
  <si>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</si>
  <si>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</si>
  <si>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</si>
  <si>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</si>
  <si>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</si>
  <si>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</si>
  <si>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</si>
  <si>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</si>
  <si>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</si>
  <si>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</si>
  <si>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</si>
  <si>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</si>
  <si>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</si>
  <si>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</si>
  <si>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</si>
  <si>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</si>
  <si>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</si>
  <si>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</si>
  <si>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</si>
  <si>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</si>
  <si>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</si>
  <si>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</si>
  <si>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</si>
  <si>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</si>
  <si>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</si>
  <si>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</si>
  <si>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</si>
  <si>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</si>
  <si>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</si>
  <si>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</si>
  <si>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</si>
  <si>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</si>
  <si>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</si>
  <si>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</si>
  <si>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</si>
  <si>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</si>
  <si>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</si>
  <si>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</si>
  <si>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</si>
  <si>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</si>
  <si>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</si>
  <si>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</si>
  <si>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</si>
  <si>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</si>
  <si>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</si>
  <si>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</si>
  <si>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</si>
  <si>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</si>
  <si>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</si>
  <si>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</si>
  <si>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</si>
  <si>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</si>
  <si>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</si>
  <si>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</si>
  <si>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</si>
  <si>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</si>
  <si>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</si>
  <si>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</si>
  <si>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</si>
  <si>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</si>
  <si>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</si>
  <si>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</si>
  <si>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</si>
  <si>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</si>
  <si>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</si>
  <si>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</si>
  <si>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</si>
  <si>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</si>
  <si>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</si>
  <si>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</si>
  <si>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</si>
  <si>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</si>
  <si>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</si>
  <si>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</si>
  <si>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</si>
  <si>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</si>
  <si>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</si>
  <si>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</si>
  <si>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</si>
  <si>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</si>
  <si>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</si>
  <si>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</si>
  <si>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</si>
  <si>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</si>
  <si>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</si>
  <si>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</si>
  <si>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</si>
  <si>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</si>
  <si>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</si>
  <si>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</si>
  <si>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</si>
  <si>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</si>
  <si>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</si>
  <si>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</si>
  <si>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</si>
  <si>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</si>
  <si>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</si>
  <si>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</si>
  <si>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</si>
  <si>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</si>
  <si>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</si>
  <si>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</si>
  <si>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</si>
  <si>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</si>
  <si>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</si>
  <si>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</si>
  <si>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</si>
  <si>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</si>
  <si>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</si>
  <si>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</si>
  <si>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</si>
  <si>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</si>
  <si>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</si>
  <si>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</si>
  <si>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</si>
  <si>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</si>
  <si>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</si>
  <si>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</si>
  <si>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</si>
  <si>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</si>
  <si>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</si>
  <si>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</si>
  <si>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</si>
  <si>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</si>
  <si>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</si>
  <si>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</si>
  <si>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</si>
  <si>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</si>
  <si>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</si>
  <si>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</si>
  <si>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</si>
  <si>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</si>
  <si>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</si>
  <si>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</si>
  <si>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</si>
  <si>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</si>
  <si>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</si>
  <si>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</si>
  <si>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</si>
  <si>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</si>
  <si>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</si>
  <si>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</si>
  <si>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</si>
  <si>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</si>
  <si>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</si>
  <si>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</si>
  <si>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</si>
  <si>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</si>
  <si>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</si>
  <si>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</si>
  <si>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</si>
  <si>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</si>
  <si>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</si>
  <si>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</si>
  <si>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</si>
  <si>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</si>
  <si>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</si>
  <si>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</si>
  <si>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</si>
  <si>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</si>
  <si>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</si>
  <si>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</si>
  <si>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</si>
  <si>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</si>
  <si>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</si>
  <si>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</si>
  <si>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</si>
  <si>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</si>
  <si>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</si>
  <si>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</si>
  <si>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</si>
  <si>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</si>
  <si>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</si>
  <si>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</si>
  <si>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</si>
  <si>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</si>
  <si>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</si>
  <si>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</si>
  <si>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</si>
  <si>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</si>
  <si>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</si>
  <si>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</si>
  <si>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</si>
  <si>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</si>
  <si>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</si>
  <si>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</si>
  <si>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</si>
  <si>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</si>
  <si>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</si>
  <si>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</si>
  <si>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</si>
  <si>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</si>
  <si>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</si>
  <si>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</si>
  <si>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</si>
  <si>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</si>
  <si>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</si>
  <si>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</si>
  <si>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</si>
  <si>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</si>
  <si>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</si>
  <si>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</si>
  <si>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</si>
  <si>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</si>
  <si>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</si>
  <si>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</si>
  <si>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</si>
  <si>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</si>
  <si>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</si>
  <si>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</si>
  <si>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</si>
  <si>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</si>
  <si>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</si>
  <si>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</si>
  <si>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</si>
  <si>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</si>
  <si>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</si>
  <si>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</si>
  <si>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</si>
  <si>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</si>
  <si>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</si>
  <si>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</si>
  <si>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</si>
  <si>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</si>
  <si>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</si>
  <si>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</si>
  <si>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</si>
  <si>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</si>
  <si>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</si>
  <si>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</si>
  <si>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</si>
  <si>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</si>
  <si>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</si>
  <si>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</si>
  <si>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</si>
  <si>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</si>
  <si>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</si>
  <si>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</si>
  <si>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</si>
  <si>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</si>
  <si>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</si>
  <si>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</si>
  <si>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</si>
  <si>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</si>
  <si>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</si>
  <si>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</si>
  <si>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</si>
  <si>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</si>
  <si>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</si>
  <si>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</si>
  <si>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</si>
  <si>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</si>
  <si>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</si>
  <si>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</si>
  <si>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</si>
  <si>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</si>
  <si>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</si>
  <si>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</si>
  <si>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</si>
  <si>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</si>
  <si>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</si>
  <si>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</si>
  <si>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</si>
  <si>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</si>
  <si>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</si>
  <si>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</si>
  <si>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</si>
  <si>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</si>
  <si>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</si>
  <si>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</si>
  <si>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</si>
  <si>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</si>
  <si>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</si>
  <si>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</si>
  <si>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</si>
  <si>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</si>
  <si>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</si>
  <si>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</si>
  <si>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</si>
  <si>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</si>
  <si>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</si>
  <si>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</si>
  <si>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</si>
  <si>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</si>
  <si>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</si>
  <si>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</si>
  <si>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</si>
  <si>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</si>
  <si>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</si>
  <si>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</si>
  <si>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</si>
  <si>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</si>
  <si>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</si>
  <si>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</si>
  <si>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</si>
  <si>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</si>
  <si>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</si>
  <si>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</si>
  <si>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</si>
  <si>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</si>
  <si>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</si>
  <si>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</si>
  <si>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</si>
  <si>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</si>
  <si>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</si>
  <si>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</si>
  <si>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</si>
  <si>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</si>
  <si>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</si>
  <si>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</si>
  <si>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</si>
  <si>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</si>
  <si>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</si>
  <si>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</si>
  <si>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</si>
  <si>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</si>
  <si>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</si>
  <si>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</si>
  <si>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</si>
  <si>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</si>
  <si>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</si>
  <si>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</si>
  <si>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</si>
  <si>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</si>
  <si>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</si>
  <si>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</si>
  <si>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</si>
  <si>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</si>
  <si>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</si>
  <si>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</si>
  <si>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</si>
  <si>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</si>
  <si>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</si>
  <si>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</si>
  <si>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</si>
  <si>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</si>
  <si>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</si>
  <si>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</si>
  <si>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</si>
  <si>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</si>
  <si>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</si>
  <si>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</si>
  <si>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</si>
  <si>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</si>
  <si>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</si>
  <si>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</si>
  <si>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</si>
  <si>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</si>
  <si>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</si>
  <si>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</si>
  <si>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</si>
  <si>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</si>
  <si>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</si>
  <si>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</si>
  <si>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</si>
  <si>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</si>
  <si>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</si>
  <si>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</si>
  <si>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</si>
  <si>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</si>
  <si>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</si>
  <si>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</si>
  <si>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</si>
  <si>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</si>
  <si>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</si>
  <si>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</si>
  <si>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</si>
  <si>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</si>
  <si>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</si>
  <si>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</si>
  <si>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</si>
  <si>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</si>
  <si>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</si>
  <si>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</si>
  <si>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</si>
  <si>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</si>
  <si>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</si>
  <si>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</si>
  <si>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</si>
  <si>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</si>
  <si>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</si>
  <si>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</si>
  <si>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</si>
  <si>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</si>
  <si>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</si>
  <si>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</si>
  <si>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</si>
  <si>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</si>
  <si>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</si>
  <si>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</si>
  <si>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</si>
  <si>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</si>
  <si>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</si>
  <si>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</si>
  <si>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</si>
  <si>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</si>
  <si>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</si>
  <si>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</si>
  <si>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</si>
  <si>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</si>
  <si>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</si>
  <si>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</si>
  <si>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</si>
  <si>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</si>
  <si>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</si>
  <si>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</si>
  <si>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</si>
  <si>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</si>
  <si>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</si>
  <si>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</si>
  <si>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</si>
  <si>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</si>
  <si>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</si>
  <si>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</si>
  <si>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</si>
  <si>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</si>
  <si>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</si>
  <si>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</si>
  <si>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</si>
  <si>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</si>
  <si>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</si>
  <si>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</si>
  <si>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</si>
  <si>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</si>
  <si>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</si>
  <si>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</si>
  <si>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</si>
  <si>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</si>
  <si>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</si>
  <si>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</si>
  <si>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</si>
  <si>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</si>
  <si>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</si>
  <si>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</si>
  <si>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</si>
  <si>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</si>
  <si>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</si>
  <si>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</si>
  <si>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</si>
  <si>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</si>
  <si>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</si>
  <si>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</si>
  <si>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</si>
  <si>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</si>
  <si>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</si>
  <si>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</si>
  <si>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</si>
  <si>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</si>
  <si>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</si>
  <si>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</si>
  <si>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</si>
  <si>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</si>
  <si>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</si>
  <si>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</si>
  <si>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</si>
  <si>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</si>
  <si>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</si>
  <si>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</si>
  <si>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</si>
  <si>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</si>
  <si>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</si>
  <si>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</si>
  <si>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</si>
  <si>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</si>
  <si>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</si>
  <si>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</si>
  <si>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</si>
  <si>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</si>
  <si>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</si>
  <si>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</si>
  <si>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</si>
  <si>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</si>
  <si>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</si>
  <si>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</si>
  <si>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</si>
  <si>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</si>
  <si>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</si>
  <si>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</si>
  <si>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</si>
  <si>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</si>
  <si>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</si>
  <si>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</si>
  <si>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</si>
  <si>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</si>
  <si>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</si>
  <si>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</si>
  <si>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</si>
  <si>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</si>
  <si>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</si>
  <si>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</si>
  <si>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</si>
  <si>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</si>
  <si>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</si>
  <si>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</si>
  <si>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</si>
  <si>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</si>
  <si>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</si>
  <si>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</si>
  <si>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</si>
  <si>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</si>
  <si>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</si>
  <si>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</si>
  <si>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</si>
  <si>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</si>
  <si>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</si>
  <si>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</si>
  <si>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</si>
  <si>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</si>
  <si>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</si>
  <si>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</si>
  <si>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</si>
  <si>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</si>
  <si>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</si>
  <si>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</si>
  <si>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</si>
  <si>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</si>
  <si>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</si>
  <si>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</si>
  <si>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</si>
  <si>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</si>
  <si>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</si>
  <si>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</si>
  <si>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</si>
  <si>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</si>
  <si>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</si>
  <si>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</si>
  <si>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</si>
  <si>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</si>
  <si>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</si>
  <si>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</si>
  <si>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</si>
  <si>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</si>
  <si>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</si>
  <si>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</si>
  <si>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</si>
  <si>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</si>
  <si>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</si>
  <si>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</si>
  <si>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</si>
  <si>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</si>
  <si>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</si>
  <si>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</si>
  <si>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</si>
  <si>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</si>
  <si>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</si>
  <si>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</si>
  <si>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</si>
  <si>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</si>
  <si>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</si>
  <si>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</si>
  <si>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</si>
  <si>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</si>
  <si>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</si>
  <si>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</si>
  <si>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</si>
  <si>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</si>
  <si>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</si>
  <si>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</si>
  <si>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</si>
  <si>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</si>
  <si>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</si>
  <si>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</si>
  <si>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</si>
  <si>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</si>
  <si>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</si>
  <si>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</si>
  <si>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</si>
  <si>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</si>
  <si>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</si>
  <si>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</si>
  <si>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</si>
  <si>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</si>
  <si>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</si>
  <si>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</si>
  <si>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</si>
  <si>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</si>
  <si>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</si>
  <si>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</si>
  <si>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</si>
  <si>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</si>
  <si>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</si>
  <si>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</si>
  <si>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</si>
  <si>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</si>
  <si>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</si>
  <si>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</si>
  <si>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</si>
  <si>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</si>
  <si>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</si>
  <si>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</si>
  <si>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</si>
  <si>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</si>
  <si>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</si>
  <si>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</si>
  <si>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</si>
  <si>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</si>
  <si>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</si>
  <si>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</si>
  <si>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</si>
  <si>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</si>
  <si>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</si>
  <si>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</si>
  <si>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</si>
  <si>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</si>
  <si>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</si>
  <si>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</si>
  <si>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</si>
  <si>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</si>
  <si>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</si>
  <si>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</si>
  <si>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</si>
  <si>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</si>
  <si>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</si>
  <si>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</si>
  <si>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</si>
  <si>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</si>
  <si>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</si>
  <si>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</si>
  <si>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</si>
  <si>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</si>
  <si>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</si>
  <si>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</si>
  <si>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</si>
  <si>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</si>
  <si>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</si>
  <si>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</si>
  <si>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</si>
  <si>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</si>
  <si>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</si>
  <si>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</si>
  <si>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</si>
  <si>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</si>
  <si>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</si>
  <si>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</si>
  <si>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</si>
  <si>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</si>
  <si>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</si>
  <si>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</si>
  <si>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</si>
  <si>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</si>
  <si>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</si>
  <si>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</si>
  <si>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</si>
  <si>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</si>
  <si>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</si>
  <si>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</si>
  <si>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</si>
  <si>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</si>
  <si>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</si>
  <si>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</si>
  <si>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</si>
  <si>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</si>
  <si>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</si>
  <si>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</si>
  <si>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</si>
  <si>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</si>
  <si>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</si>
  <si>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</si>
  <si>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</si>
  <si>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</si>
  <si>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</si>
  <si>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</si>
  <si>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</si>
  <si>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</si>
  <si>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</si>
  <si>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</si>
  <si>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</si>
  <si>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</si>
  <si>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</si>
  <si>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</si>
  <si>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</si>
  <si>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</si>
  <si>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</si>
  <si>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</si>
  <si>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</si>
  <si>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</si>
  <si>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</si>
  <si>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</si>
  <si>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</si>
  <si>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</si>
  <si>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</si>
  <si>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</si>
  <si>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</si>
  <si>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</si>
  <si>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</si>
  <si>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</si>
  <si>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</si>
  <si>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</si>
  <si>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</si>
  <si>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</si>
  <si>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</si>
  <si>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</si>
  <si>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</si>
  <si>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</si>
  <si>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</si>
  <si>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</si>
  <si>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</si>
  <si>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</si>
  <si>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</si>
  <si>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</si>
  <si>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</si>
  <si>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</si>
  <si>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</si>
  <si>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</si>
  <si>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</si>
  <si>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</si>
  <si>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</si>
  <si>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</si>
  <si>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</si>
  <si>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</si>
  <si>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</si>
  <si>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</si>
  <si>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</si>
  <si>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</si>
  <si>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</si>
  <si>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</si>
  <si>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</si>
  <si>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</si>
  <si>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</si>
  <si>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</si>
  <si>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</si>
  <si>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</si>
  <si>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</si>
  <si>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</si>
  <si>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</si>
  <si>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</si>
  <si>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</si>
  <si>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</si>
  <si>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</si>
  <si>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</si>
  <si>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</si>
  <si>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</si>
  <si>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</si>
  <si>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</si>
  <si>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</si>
  <si>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</si>
  <si>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</si>
  <si>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</si>
  <si>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</si>
  <si>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</si>
  <si>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</si>
  <si>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</si>
  <si>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</si>
  <si>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</si>
  <si>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</si>
  <si>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</si>
  <si>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</si>
  <si>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</si>
  <si>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</si>
  <si>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</si>
  <si>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</si>
  <si>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</si>
  <si>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</si>
  <si>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</si>
  <si>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</si>
  <si>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</si>
  <si>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</si>
  <si>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</si>
  <si>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</si>
  <si>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</si>
  <si>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</si>
  <si>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</si>
  <si>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</si>
  <si>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</si>
  <si>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</si>
  <si>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</si>
  <si>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</si>
  <si>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</si>
  <si>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</si>
  <si>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</si>
  <si>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</si>
  <si>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</si>
  <si>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</si>
  <si>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</si>
  <si>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</si>
  <si>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</si>
  <si>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</si>
  <si>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</si>
  <si>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</si>
  <si>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</si>
  <si>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</si>
  <si>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</si>
  <si>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</si>
  <si>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</si>
  <si>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</si>
  <si>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</si>
  <si>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</si>
  <si>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</si>
  <si>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</si>
  <si>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</si>
  <si>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</si>
  <si>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</si>
  <si>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</si>
  <si>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</si>
  <si>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</si>
  <si>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</si>
  <si>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</si>
  <si>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</si>
  <si>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</si>
  <si>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</si>
  <si>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</si>
  <si>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</si>
  <si>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</si>
  <si>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</si>
  <si>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</si>
  <si>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</si>
  <si>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</si>
  <si>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</si>
  <si>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</si>
  <si>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</si>
  <si>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</si>
  <si>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</si>
  <si>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</si>
  <si>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</si>
  <si>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</si>
  <si>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</si>
  <si>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</si>
  <si>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</si>
  <si>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</si>
  <si>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</si>
  <si>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</si>
  <si>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</si>
  <si>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</si>
  <si>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</si>
  <si>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</si>
  <si>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</si>
  <si>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</si>
  <si>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</si>
  <si>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</si>
  <si>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</si>
  <si>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</si>
  <si>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</si>
  <si>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</si>
  <si>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</si>
  <si>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</si>
  <si>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</si>
  <si>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</si>
  <si>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</si>
  <si>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</si>
  <si>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</si>
  <si>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</si>
  <si>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</si>
  <si>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</si>
  <si>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</si>
  <si>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</si>
  <si>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</si>
  <si>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</si>
  <si>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</si>
  <si>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</si>
  <si>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</si>
  <si>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</si>
  <si>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</si>
  <si>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</si>
  <si>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</si>
  <si>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</si>
  <si>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</si>
  <si>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</si>
  <si>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</si>
  <si>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</si>
  <si>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</si>
  <si>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</si>
  <si>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</si>
  <si>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</si>
  <si>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</si>
  <si>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</si>
  <si>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</si>
  <si>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</si>
  <si>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</si>
  <si>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</si>
  <si>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</si>
  <si>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</si>
  <si>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</si>
  <si>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</si>
  <si>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</si>
  <si>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</si>
  <si>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</si>
  <si>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</si>
  <si>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</si>
  <si>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</si>
  <si>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</si>
  <si>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</si>
  <si>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</si>
  <si>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</si>
  <si>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</si>
  <si>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</si>
  <si>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</si>
  <si>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</si>
  <si>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</si>
  <si>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</si>
  <si>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</si>
  <si>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</si>
  <si>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</si>
  <si>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</si>
  <si>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</si>
  <si>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</si>
  <si>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</si>
  <si>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</si>
  <si>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</si>
  <si>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</si>
  <si>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</si>
  <si>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</si>
  <si>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</si>
  <si>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</si>
  <si>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</si>
  <si>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</si>
  <si>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</si>
  <si>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</si>
  <si>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</si>
  <si>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</si>
  <si>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</si>
  <si>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</si>
  <si>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</si>
  <si>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</si>
  <si>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</si>
  <si>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</si>
  <si>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</si>
  <si>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</si>
  <si>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</si>
  <si>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</si>
  <si>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</si>
  <si>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</si>
  <si>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</si>
  <si>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</si>
  <si>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</si>
  <si>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</si>
  <si>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</si>
  <si>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</si>
  <si>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</si>
  <si>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</si>
  <si>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</si>
  <si>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</si>
  <si>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</si>
  <si>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</si>
  <si>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</si>
  <si>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</si>
  <si>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</si>
  <si>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</si>
  <si>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</si>
  <si>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</si>
  <si>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</si>
  <si>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</si>
  <si>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</si>
  <si>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</si>
  <si>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</si>
  <si>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</si>
  <si>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</si>
  <si>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</si>
  <si>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</si>
  <si>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</si>
  <si>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</si>
  <si>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</si>
  <si>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</si>
  <si>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</si>
  <si>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</si>
  <si>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</si>
  <si>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</si>
  <si>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</si>
  <si>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</si>
  <si>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</si>
  <si>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</si>
  <si>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</si>
  <si>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</si>
  <si>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</si>
  <si>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</si>
  <si>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</si>
  <si>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</si>
  <si>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</si>
  <si>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</si>
  <si>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</si>
  <si>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</si>
  <si>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</si>
  <si>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</si>
  <si>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</si>
  <si>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</si>
  <si>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</si>
  <si>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</si>
  <si>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</si>
  <si>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</si>
  <si>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</si>
  <si>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</si>
  <si>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</si>
  <si>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</si>
  <si>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</si>
  <si>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</si>
  <si>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</si>
  <si>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</si>
  <si>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</si>
  <si>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</si>
  <si>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</si>
  <si>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</si>
  <si>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</si>
  <si>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</si>
  <si>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</si>
  <si>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</si>
  <si>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</si>
  <si>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</si>
  <si>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</si>
  <si>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</si>
  <si>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</si>
  <si>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</si>
  <si>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</si>
  <si>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</si>
  <si>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</si>
  <si>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</si>
  <si>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</si>
  <si>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</si>
  <si>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</si>
  <si>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</si>
  <si>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</si>
  <si>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</si>
  <si>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</si>
  <si>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</si>
  <si>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</si>
  <si>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</si>
  <si>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</si>
  <si>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</si>
  <si>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</si>
  <si>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</si>
  <si>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</si>
  <si>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</si>
  <si>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</si>
  <si>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</si>
  <si>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</si>
  <si>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</si>
  <si>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</si>
  <si>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</si>
  <si>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</si>
  <si>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</si>
  <si>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</si>
  <si>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</si>
  <si>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</si>
  <si>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</si>
  <si>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</si>
  <si>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</si>
  <si>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</si>
  <si>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</si>
  <si>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</si>
  <si>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</si>
  <si>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</si>
  <si>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</si>
  <si>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</si>
  <si>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</si>
  <si>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</si>
  <si>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</si>
  <si>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</si>
  <si>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</si>
  <si>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</si>
  <si>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</si>
  <si>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</si>
  <si>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</si>
  <si>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</si>
  <si>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</si>
  <si>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</si>
  <si>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</si>
  <si>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</si>
  <si>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</si>
  <si>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</si>
  <si>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</si>
  <si>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</si>
  <si>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</si>
  <si>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</si>
  <si>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</si>
  <si>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</si>
  <si>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</si>
  <si>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</si>
  <si>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</si>
  <si>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</si>
  <si>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</si>
  <si>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</si>
  <si>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</si>
  <si>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</si>
  <si>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</si>
  <si>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</si>
  <si>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</si>
  <si>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</si>
  <si>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</si>
  <si>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</si>
  <si>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</si>
  <si>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</si>
  <si>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</si>
  <si>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</si>
  <si>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</si>
  <si>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</si>
  <si>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</si>
  <si>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</si>
  <si>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</si>
  <si>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</si>
  <si>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</si>
  <si>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</si>
  <si>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</si>
  <si>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</si>
  <si>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</si>
  <si>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</si>
  <si>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</si>
  <si>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</si>
  <si>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</si>
  <si>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</si>
  <si>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</si>
  <si>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</si>
  <si>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</si>
  <si>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</si>
  <si>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</si>
  <si>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</si>
  <si>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</si>
  <si>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</si>
  <si>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</si>
  <si>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</si>
  <si>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</si>
  <si>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</si>
  <si>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</si>
  <si>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</si>
  <si>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</si>
  <si>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</si>
  <si>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</si>
  <si>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</si>
  <si>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</si>
  <si>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</si>
  <si>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</si>
  <si>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</si>
  <si>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</si>
  <si>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</si>
  <si>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</si>
  <si>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</si>
  <si>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</si>
  <si>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</si>
  <si>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</si>
  <si>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</si>
  <si>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</si>
  <si>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</si>
  <si>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</si>
  <si>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</si>
  <si>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</si>
  <si>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</si>
  <si>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</si>
  <si>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</si>
  <si>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</si>
  <si>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</si>
  <si>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</si>
  <si>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</si>
  <si>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</si>
  <si>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</si>
  <si>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</si>
  <si>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</si>
  <si>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</si>
  <si>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</si>
  <si>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</si>
  <si>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</si>
  <si>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</si>
  <si>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</si>
  <si>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</si>
  <si>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</si>
  <si>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</si>
  <si>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</si>
  <si>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</si>
  <si>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</si>
  <si>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</si>
  <si>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</si>
  <si>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</si>
  <si>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</si>
  <si>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</si>
  <si>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</si>
  <si>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</si>
  <si>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</si>
  <si>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</si>
  <si>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</si>
  <si>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</si>
  <si>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</si>
  <si>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</si>
  <si>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</si>
  <si>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</si>
  <si>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</si>
  <si>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</si>
  <si>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</si>
  <si>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</si>
  <si>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</si>
  <si>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</si>
  <si>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</si>
  <si>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</si>
  <si>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</si>
  <si>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</si>
  <si>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</si>
  <si>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</si>
  <si>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</si>
  <si>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</si>
  <si>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</si>
  <si>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</si>
  <si>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</si>
  <si>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</si>
  <si>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</si>
  <si>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</si>
  <si>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</si>
  <si>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</si>
  <si>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</si>
  <si>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</si>
  <si>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</si>
  <si>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</si>
  <si>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</si>
  <si>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</si>
  <si>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</si>
  <si>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</si>
  <si>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</si>
  <si>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</si>
  <si>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</si>
  <si>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</si>
  <si>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</si>
  <si>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</si>
  <si>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</si>
  <si>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</si>
  <si>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</si>
  <si>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</si>
  <si>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</si>
  <si>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</si>
  <si>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</si>
  <si>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</si>
  <si>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</si>
  <si>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</si>
  <si>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</si>
  <si>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</si>
  <si>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</si>
  <si>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</si>
  <si>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</si>
  <si>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</si>
  <si>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</si>
  <si>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</si>
  <si>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</si>
  <si>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</si>
  <si>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</si>
  <si>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</si>
  <si>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</si>
  <si>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</si>
  <si>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</si>
  <si>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</si>
  <si>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</si>
  <si>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</si>
  <si>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</si>
  <si>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</si>
  <si>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</si>
  <si>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</si>
  <si>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</si>
  <si>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</si>
  <si>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</si>
  <si>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</si>
  <si>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</si>
  <si>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</si>
  <si>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</si>
  <si>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</si>
  <si>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</si>
  <si>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</si>
  <si>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</si>
  <si>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</si>
  <si>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</si>
  <si>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</si>
  <si>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</si>
  <si>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</si>
  <si>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</si>
  <si>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</si>
  <si>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</si>
  <si>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</si>
  <si>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</si>
  <si>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</si>
  <si>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</si>
  <si>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</si>
  <si>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</si>
  <si>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</si>
  <si>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</si>
  <si>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</si>
  <si>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</si>
  <si>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</si>
  <si>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</si>
  <si>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</si>
  <si>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</si>
  <si>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</si>
  <si>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</si>
  <si>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</si>
  <si>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</si>
  <si>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</si>
  <si>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</si>
  <si>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</si>
  <si>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</si>
  <si>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</si>
  <si>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</si>
  <si>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</si>
  <si>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</si>
  <si>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</si>
  <si>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</si>
  <si>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</si>
  <si>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</si>
  <si>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</si>
  <si>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</si>
  <si>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</si>
  <si>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</si>
  <si>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</si>
  <si>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</si>
  <si>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</si>
  <si>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</si>
  <si>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</si>
  <si>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</si>
  <si>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</si>
  <si>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</si>
  <si>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</si>
  <si>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</si>
  <si>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</si>
  <si>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</si>
  <si>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</si>
  <si>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</si>
  <si>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</si>
  <si>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</si>
  <si>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</si>
  <si>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</si>
  <si>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</si>
  <si>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</si>
  <si>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</si>
  <si>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</si>
  <si>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</si>
  <si>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</si>
  <si>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</si>
  <si>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</si>
  <si>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</si>
  <si>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</si>
  <si>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</si>
  <si>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</si>
  <si>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</si>
  <si>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</si>
  <si>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</si>
  <si>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</si>
  <si>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</si>
  <si>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</si>
  <si>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</si>
  <si>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</si>
  <si>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</si>
  <si>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</si>
  <si>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</si>
  <si>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</si>
  <si>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</si>
  <si>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</si>
  <si>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</si>
  <si>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</si>
  <si>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</si>
  <si>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</si>
  <si>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</si>
  <si>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</si>
  <si>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</si>
  <si>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</si>
  <si>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</si>
  <si>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</si>
  <si>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</si>
  <si>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</si>
  <si>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</si>
  <si>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</si>
  <si>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</si>
  <si>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</si>
  <si>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</si>
  <si>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</si>
  <si>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</si>
  <si>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</si>
  <si>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</si>
  <si>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</si>
  <si>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</si>
  <si>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</si>
  <si>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</si>
  <si>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</si>
  <si>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</si>
  <si>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</si>
  <si>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</si>
  <si>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</si>
  <si>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</si>
  <si>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</si>
  <si>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</si>
  <si>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</si>
  <si>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</si>
  <si>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</si>
  <si>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</si>
  <si>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</si>
  <si>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</si>
  <si>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</si>
  <si>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</si>
  <si>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</si>
  <si>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</si>
  <si>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</si>
  <si>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</si>
  <si>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</si>
  <si>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</si>
  <si>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</si>
  <si>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</si>
  <si>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</si>
  <si>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</si>
  <si>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</si>
  <si>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</si>
  <si>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</si>
  <si>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</si>
  <si>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</si>
  <si>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</si>
  <si>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</si>
  <si>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</si>
  <si>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</si>
  <si>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</si>
  <si>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</si>
  <si>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</si>
  <si>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</si>
  <si>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</si>
  <si>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</si>
  <si>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</si>
  <si>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</si>
  <si>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</si>
  <si>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</si>
  <si>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</si>
  <si>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</si>
  <si>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</si>
  <si>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</si>
  <si>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</si>
  <si>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</si>
  <si>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</si>
  <si>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</si>
  <si>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</si>
  <si>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</si>
  <si>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</si>
  <si>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</si>
  <si>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</si>
  <si>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</si>
  <si>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</si>
  <si>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</si>
  <si>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</si>
  <si>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</si>
  <si>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</si>
  <si>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</si>
  <si>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</si>
  <si>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</si>
  <si>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</si>
  <si>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</si>
  <si>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</si>
  <si>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</si>
  <si>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</si>
  <si>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</si>
  <si>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</si>
  <si>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</si>
  <si>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</si>
  <si>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</si>
  <si>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</si>
  <si>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</si>
  <si>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</si>
  <si>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</si>
  <si>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</si>
  <si>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</si>
  <si>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</si>
  <si>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</si>
  <si>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</si>
  <si>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</si>
  <si>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</si>
  <si>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</si>
  <si>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</si>
  <si>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</si>
  <si>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</si>
  <si>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</si>
  <si>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</si>
  <si>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</si>
  <si>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</si>
  <si>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</si>
  <si>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</si>
  <si>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</si>
  <si>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</si>
  <si>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</si>
  <si>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</si>
  <si>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</si>
  <si>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</si>
  <si>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</si>
  <si>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</si>
  <si>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</si>
  <si>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</si>
  <si>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</si>
  <si>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</si>
  <si>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</si>
  <si>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</si>
  <si>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</si>
  <si>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</si>
  <si>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</si>
  <si>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</si>
  <si>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</si>
  <si>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</si>
  <si>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</si>
  <si>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</si>
  <si>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</si>
  <si>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</si>
  <si>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</si>
  <si>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</si>
  <si>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</si>
  <si>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</si>
  <si>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</si>
  <si>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</si>
  <si>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</si>
  <si>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</si>
  <si>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</si>
  <si>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</si>
  <si>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</si>
  <si>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</si>
  <si>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</si>
  <si>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</si>
  <si>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</si>
  <si>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</si>
  <si>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</si>
  <si>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</si>
  <si>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</si>
  <si>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</si>
  <si>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</si>
  <si>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</si>
  <si>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</si>
  <si>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</si>
  <si>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</si>
  <si>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</si>
  <si>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</si>
  <si>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</si>
  <si>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</si>
  <si>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</si>
  <si>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</si>
  <si>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</si>
  <si>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</si>
  <si>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</si>
  <si>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</si>
  <si>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</si>
  <si>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</si>
  <si>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</si>
  <si>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</si>
  <si>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</si>
  <si>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</si>
  <si>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</si>
  <si>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</si>
  <si>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</si>
  <si>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</si>
  <si>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</si>
  <si>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</si>
  <si>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</si>
  <si>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</si>
  <si>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</si>
  <si>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</si>
  <si>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</si>
  <si>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</si>
  <si>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</si>
  <si>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</si>
  <si>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</si>
  <si>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</si>
  <si>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</si>
  <si>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</si>
  <si>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</si>
  <si>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</si>
  <si>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</si>
  <si>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</si>
  <si>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</si>
  <si>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</si>
  <si>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</si>
  <si>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</si>
  <si>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</si>
  <si>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</si>
  <si>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</si>
  <si>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</si>
  <si>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</si>
  <si>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</si>
  <si>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</si>
  <si>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</si>
  <si>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</si>
  <si>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</si>
  <si>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</si>
  <si>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</si>
  <si>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</si>
  <si>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</si>
  <si>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</si>
  <si>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</si>
  <si>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</si>
  <si>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</si>
  <si>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</si>
  <si>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</si>
  <si>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</si>
  <si>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</si>
  <si>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</si>
  <si>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</si>
  <si>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</si>
  <si>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</si>
  <si>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</si>
  <si>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</si>
  <si>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</si>
  <si>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</si>
  <si>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</si>
  <si>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</si>
  <si>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</si>
  <si>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</si>
  <si>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</si>
  <si>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</si>
  <si>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</si>
  <si>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</si>
  <si>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</si>
  <si>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</si>
  <si>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</si>
  <si>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</si>
  <si>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</si>
  <si>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</si>
  <si>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</si>
  <si>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</si>
  <si>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</si>
  <si>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</si>
  <si>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</si>
  <si>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</si>
  <si>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</si>
  <si>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</si>
  <si>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</si>
  <si>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</si>
  <si>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</si>
  <si>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</si>
  <si>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</si>
  <si>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</si>
  <si>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</si>
  <si>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</si>
  <si>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</si>
  <si>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</si>
  <si>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</si>
  <si>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</si>
  <si>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</si>
  <si>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</si>
  <si>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</si>
  <si>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</si>
  <si>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</si>
  <si>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</si>
  <si>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</si>
  <si>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</si>
  <si>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</si>
  <si>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</si>
  <si>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</si>
  <si>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</si>
  <si>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</si>
  <si>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</si>
  <si>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</si>
  <si>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</si>
  <si>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</si>
  <si>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</si>
  <si>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</si>
  <si>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</si>
  <si>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</si>
  <si>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</si>
  <si>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</si>
  <si>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</si>
  <si>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</si>
  <si>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</si>
  <si>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</si>
  <si>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</si>
  <si>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</si>
  <si>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</si>
  <si>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</si>
  <si>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</si>
  <si>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</si>
  <si>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</si>
  <si>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</si>
  <si>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</si>
  <si>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</si>
  <si>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</si>
  <si>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</si>
  <si>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</si>
  <si>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</si>
  <si>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</si>
  <si>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</si>
  <si>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</si>
  <si>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</si>
  <si>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</si>
  <si>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</si>
  <si>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</si>
  <si>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</si>
  <si>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</si>
  <si>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</si>
  <si>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</si>
  <si>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</si>
  <si>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</si>
  <si>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</si>
  <si>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</si>
  <si>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</si>
  <si>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</si>
  <si>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</si>
  <si>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</si>
  <si>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</si>
  <si>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</si>
  <si>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</si>
  <si>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</si>
  <si>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</si>
  <si>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</si>
  <si>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</si>
  <si>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</si>
  <si>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</si>
  <si>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</si>
  <si>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</si>
  <si>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</si>
  <si>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</si>
  <si>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</si>
  <si>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</si>
  <si>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</si>
  <si>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</si>
  <si>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</si>
  <si>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</si>
  <si>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</si>
  <si>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</si>
  <si>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</si>
  <si>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</si>
  <si>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</si>
  <si>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</si>
  <si>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</si>
  <si>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</si>
  <si>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</si>
  <si>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</si>
  <si>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</si>
  <si>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</si>
  <si>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</si>
  <si>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</si>
  <si>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</si>
  <si>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</si>
  <si>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</si>
  <si>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</si>
  <si>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</si>
  <si>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</si>
  <si>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</si>
  <si>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</si>
  <si>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</si>
  <si>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</si>
  <si>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</si>
  <si>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</si>
  <si>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</si>
  <si>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</si>
  <si>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</si>
  <si>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</si>
  <si>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</si>
  <si>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</si>
  <si>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</si>
  <si>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</si>
  <si>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</si>
  <si>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</si>
  <si>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</si>
  <si>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</si>
  <si>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</si>
  <si>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</si>
  <si>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</si>
  <si>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</si>
  <si>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</si>
  <si>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</si>
  <si>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</si>
  <si>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</si>
  <si>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</si>
  <si>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</si>
  <si>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</si>
  <si>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</si>
  <si>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</si>
  <si>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</si>
  <si>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</si>
  <si>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</si>
  <si>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</si>
  <si>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</si>
  <si>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</si>
  <si>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</si>
  <si>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</si>
  <si>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</si>
  <si>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</si>
  <si>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</si>
  <si>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</si>
  <si>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</si>
  <si>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</si>
  <si>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</si>
  <si>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</si>
  <si>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</si>
  <si>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</si>
  <si>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</si>
  <si>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</si>
  <si>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</si>
  <si>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</si>
  <si>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</si>
  <si>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</si>
  <si>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</si>
  <si>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</si>
  <si>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</si>
  <si>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</si>
  <si>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</si>
  <si>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</si>
  <si>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</si>
  <si>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</si>
  <si>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</si>
  <si>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</si>
  <si>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</si>
  <si>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</si>
  <si>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</si>
  <si>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</si>
  <si>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</si>
  <si>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</si>
  <si>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</si>
  <si>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</si>
  <si>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</si>
  <si>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</si>
  <si>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</si>
  <si>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</si>
  <si>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</si>
  <si>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</si>
  <si>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</si>
  <si>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</si>
  <si>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</si>
  <si>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</si>
  <si>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</si>
  <si>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</si>
  <si>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</si>
  <si>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</si>
  <si>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</si>
  <si>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</si>
  <si>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</si>
  <si>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</si>
  <si>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</si>
  <si>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</si>
  <si>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</si>
  <si>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</si>
  <si>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</si>
  <si>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</si>
  <si>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</si>
  <si>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</si>
  <si>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</si>
  <si>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</si>
  <si>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</si>
  <si>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</si>
  <si>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</si>
  <si>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</si>
  <si>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</si>
  <si>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</si>
  <si>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</si>
  <si>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</si>
  <si>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</si>
  <si>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</si>
  <si>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</si>
  <si>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</si>
  <si>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</si>
  <si>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</si>
  <si>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</si>
  <si>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</si>
  <si>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</si>
  <si>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</si>
  <si>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</si>
  <si>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</si>
  <si>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</si>
  <si>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</si>
  <si>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</si>
  <si>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</si>
  <si>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</si>
  <si>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</si>
  <si>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</si>
  <si>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</si>
  <si>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</si>
  <si>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</si>
  <si>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</si>
  <si>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</si>
  <si>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</si>
  <si>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</si>
  <si>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</si>
  <si>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</si>
  <si>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</si>
  <si>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</si>
  <si>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</si>
  <si>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</si>
  <si>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</si>
  <si>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</si>
  <si>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</si>
  <si>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</si>
  <si>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</si>
  <si>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</si>
  <si>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</si>
  <si>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</si>
  <si>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</si>
  <si>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</si>
  <si>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</si>
  <si>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</si>
  <si>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</si>
  <si>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</si>
  <si>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</si>
  <si>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</si>
  <si>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</si>
  <si>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</si>
  <si>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</si>
  <si>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</si>
  <si>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</si>
  <si>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</si>
  <si>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</si>
  <si>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</si>
  <si>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</si>
  <si>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</si>
  <si>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</si>
  <si>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</si>
  <si>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</si>
  <si>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</si>
  <si>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</si>
  <si>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</si>
  <si>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</si>
  <si>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</si>
  <si>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</si>
  <si>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</si>
  <si>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</si>
  <si>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</si>
  <si>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</si>
  <si>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</si>
  <si>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</si>
  <si>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</si>
  <si>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</si>
  <si>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</si>
  <si>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</si>
  <si>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</si>
  <si>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</si>
  <si>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</si>
  <si>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</si>
  <si>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</si>
  <si>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</si>
  <si>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</si>
  <si>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</si>
  <si>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</si>
  <si>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</si>
  <si>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</si>
  <si>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</si>
  <si>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</si>
  <si>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</si>
  <si>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</si>
  <si>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</si>
  <si>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</si>
  <si>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</si>
  <si>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</si>
  <si>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</si>
  <si>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</si>
  <si>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</si>
  <si>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</si>
  <si>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</si>
  <si>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</si>
  <si>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</si>
  <si>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</si>
  <si>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</si>
  <si>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</si>
  <si>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</si>
  <si>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</si>
  <si>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</si>
  <si>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</si>
  <si>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</si>
  <si>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</si>
  <si>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</si>
  <si>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</si>
  <si>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</si>
  <si>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</si>
  <si>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</si>
  <si>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</si>
  <si>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</si>
  <si>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</si>
  <si>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</si>
  <si>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</si>
  <si>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</si>
  <si>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</si>
  <si>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</si>
  <si>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</si>
  <si>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</si>
  <si>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</si>
  <si>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</si>
  <si>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</si>
  <si>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</si>
  <si>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</si>
  <si>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</si>
  <si>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</si>
  <si>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</si>
  <si>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</si>
  <si>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</si>
  <si>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</si>
  <si>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</si>
  <si>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</si>
  <si>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</si>
  <si>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</si>
  <si>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</si>
  <si>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</si>
  <si>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</si>
  <si>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</si>
  <si>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</si>
  <si>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</si>
  <si>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</si>
  <si>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</si>
  <si>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</si>
  <si>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</si>
  <si>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</si>
  <si>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</si>
  <si>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</si>
  <si>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</si>
  <si>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</si>
  <si>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</si>
  <si>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</si>
  <si>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</si>
  <si>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</si>
  <si>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</si>
  <si>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</si>
  <si>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</si>
  <si>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</si>
  <si>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</si>
  <si>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</si>
  <si>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</si>
  <si>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</si>
  <si>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</si>
  <si>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</si>
  <si>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</si>
  <si>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</si>
  <si>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</si>
  <si>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</si>
  <si>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</si>
  <si>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</si>
  <si>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</si>
  <si>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</si>
  <si>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</si>
  <si>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</si>
  <si>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</si>
  <si>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</si>
  <si>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</si>
  <si>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</si>
  <si>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</si>
  <si>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</si>
  <si>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</si>
  <si>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</si>
  <si>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</si>
  <si>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</si>
  <si>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</si>
  <si>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</si>
  <si>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</si>
  <si>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</si>
  <si>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</si>
  <si>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</si>
  <si>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</si>
  <si>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</si>
  <si>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</si>
  <si>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</si>
  <si>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</si>
  <si>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</si>
  <si>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</si>
  <si>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</si>
  <si>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</si>
  <si>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</si>
  <si>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</si>
  <si>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</si>
  <si>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</si>
  <si>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</si>
  <si>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</si>
  <si>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</si>
  <si>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</si>
  <si>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</si>
  <si>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</si>
  <si>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</si>
  <si>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</si>
  <si>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</si>
  <si>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</si>
  <si>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</si>
  <si>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</si>
  <si>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</si>
  <si>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</si>
  <si>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</si>
  <si>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</si>
  <si>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</si>
  <si>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</si>
  <si>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</si>
  <si>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</si>
  <si>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</si>
  <si>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</si>
  <si>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</si>
  <si>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</si>
  <si>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</si>
  <si>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</si>
  <si>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</si>
  <si>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</si>
  <si>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</si>
  <si>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</si>
  <si>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</si>
  <si>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</si>
  <si>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</si>
  <si>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</si>
  <si>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</si>
  <si>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</si>
  <si>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</si>
  <si>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</si>
  <si>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</si>
  <si>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</si>
  <si>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</si>
  <si>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</si>
  <si>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</si>
  <si>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</si>
  <si>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</si>
  <si>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</si>
  <si>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</si>
  <si>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</si>
  <si>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</si>
  <si>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</si>
  <si>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</si>
  <si>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</si>
  <si>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</si>
  <si>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</si>
  <si>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</si>
  <si>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</si>
  <si>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</si>
  <si>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</si>
  <si>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</si>
  <si>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</si>
  <si>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</si>
  <si>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</si>
  <si>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</si>
  <si>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</si>
  <si>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</si>
  <si>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</si>
  <si>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</si>
  <si>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</si>
  <si>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</si>
  <si>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</si>
  <si>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</si>
  <si>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</si>
  <si>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</si>
  <si>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</si>
  <si>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</si>
  <si>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</si>
  <si>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</si>
  <si>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</si>
  <si>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</si>
  <si>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</si>
  <si>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</si>
  <si>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</si>
  <si>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</si>
  <si>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</si>
  <si>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</si>
  <si>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</si>
  <si>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</si>
  <si>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</si>
  <si>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</si>
  <si>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</si>
  <si>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</si>
  <si>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</si>
  <si>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</si>
  <si>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</si>
  <si>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</si>
  <si>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</si>
  <si>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</si>
  <si>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</si>
  <si>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</si>
  <si>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</si>
  <si>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</si>
  <si>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</si>
  <si>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</si>
  <si>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</si>
  <si>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</si>
  <si>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</si>
  <si>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</si>
  <si>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</si>
  <si>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</si>
  <si>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</si>
  <si>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</si>
  <si>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</si>
  <si>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</si>
  <si>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</si>
  <si>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</si>
  <si>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</si>
  <si>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</si>
  <si>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</si>
  <si>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</si>
  <si>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</si>
  <si>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</si>
  <si>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</si>
  <si>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</si>
  <si>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</si>
  <si>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</si>
  <si>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</si>
  <si>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</si>
  <si>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</si>
  <si>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</si>
  <si>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</si>
  <si>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</si>
  <si>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</si>
  <si>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</si>
  <si>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</si>
  <si>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</si>
  <si>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</si>
  <si>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</si>
  <si>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</si>
  <si>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</si>
  <si>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</si>
  <si>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</si>
  <si>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</si>
  <si>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</si>
  <si>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</si>
  <si>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</si>
  <si>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</si>
  <si>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</si>
  <si>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</si>
  <si>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</si>
  <si>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</si>
  <si>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</si>
  <si>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</si>
  <si>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</si>
  <si>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</si>
  <si>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</si>
  <si>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</si>
  <si>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</si>
  <si>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</si>
  <si>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</si>
  <si>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</si>
  <si>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</si>
  <si>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</si>
  <si>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</si>
  <si>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</si>
  <si>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</si>
  <si>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</si>
  <si>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</si>
  <si>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</si>
  <si>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</si>
  <si>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</si>
  <si>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</si>
  <si>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</si>
  <si>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</si>
  <si>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</si>
  <si>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</si>
  <si>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</si>
  <si>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</si>
  <si>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</si>
  <si>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</si>
  <si>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</si>
  <si>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</si>
  <si>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</si>
  <si>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</si>
  <si>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</si>
  <si>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</si>
  <si>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</si>
  <si>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</si>
  <si>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</si>
  <si>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</si>
  <si>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</si>
  <si>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</si>
  <si>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</si>
  <si>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</si>
  <si>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</si>
  <si>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</si>
  <si>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</si>
  <si>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</si>
  <si>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</si>
  <si>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</si>
  <si>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</si>
  <si>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</si>
  <si>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</si>
  <si>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</si>
  <si>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</si>
  <si>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</si>
  <si>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</si>
  <si>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</si>
  <si>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</si>
  <si>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</si>
  <si>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</si>
  <si>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</si>
  <si>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</si>
  <si>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</si>
  <si>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</si>
  <si>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</si>
  <si>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</si>
  <si>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</si>
  <si>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</si>
  <si>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</si>
  <si>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</si>
  <si>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</si>
  <si>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</si>
  <si>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</si>
  <si>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</si>
  <si>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</si>
  <si>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</si>
  <si>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</si>
  <si>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</si>
  <si>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</si>
  <si>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</si>
  <si>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</si>
  <si>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</si>
  <si>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</si>
  <si>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</si>
  <si>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</si>
  <si>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</si>
  <si>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</si>
  <si>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</si>
  <si>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</si>
  <si>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</si>
  <si>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</si>
  <si>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</si>
  <si>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</si>
  <si>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</si>
  <si>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</si>
  <si>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</si>
  <si>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</si>
  <si>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</si>
  <si>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</si>
  <si>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</si>
  <si>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</si>
  <si>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</si>
  <si>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</si>
  <si>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</si>
  <si>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</si>
  <si>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</si>
  <si>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</si>
  <si>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</si>
  <si>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</si>
  <si>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</si>
  <si>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</si>
  <si>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</si>
  <si>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</si>
  <si>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</si>
  <si>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</si>
  <si>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</si>
  <si>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</si>
  <si>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</si>
  <si>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</si>
  <si>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</si>
  <si>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</si>
  <si>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</si>
  <si>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</si>
  <si>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</si>
  <si>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</si>
  <si>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</si>
  <si>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</si>
  <si>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</si>
  <si>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</si>
  <si>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</si>
  <si>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</si>
  <si>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</si>
  <si>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</si>
  <si>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</si>
  <si>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</si>
  <si>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</si>
  <si>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</si>
  <si>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</si>
  <si>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</si>
  <si>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</si>
  <si>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</si>
  <si>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</si>
  <si>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</si>
  <si>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</si>
  <si>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</si>
  <si>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</si>
  <si>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</si>
  <si>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</si>
  <si>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</si>
  <si>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</si>
  <si>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</si>
  <si>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</si>
  <si>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</si>
  <si>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</si>
  <si>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</si>
  <si>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</si>
  <si>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</si>
  <si>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</si>
  <si>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</si>
  <si>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</si>
  <si>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</si>
  <si>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</si>
  <si>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</si>
  <si>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</si>
  <si>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</si>
  <si>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</si>
  <si>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</si>
  <si>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</si>
  <si>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</si>
  <si>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</si>
  <si>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</si>
  <si>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</si>
  <si>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</si>
  <si>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</si>
  <si>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</si>
  <si>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</si>
  <si>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</si>
  <si>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</si>
  <si>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</si>
  <si>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</si>
  <si>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</si>
  <si>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</si>
  <si>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</si>
  <si>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</si>
  <si>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</si>
  <si>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</si>
  <si>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</si>
  <si>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</si>
  <si>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</si>
  <si>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</si>
  <si>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</si>
  <si>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</si>
  <si>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</si>
  <si>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</si>
  <si>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</si>
  <si>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</si>
  <si>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</si>
  <si>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</si>
  <si>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</si>
  <si>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</si>
  <si>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</si>
  <si>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</si>
  <si>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</si>
  <si>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</si>
  <si>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</si>
  <si>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</si>
  <si>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</si>
  <si>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</si>
  <si>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</si>
  <si>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</si>
  <si>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</si>
  <si>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</si>
  <si>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</si>
  <si>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</si>
  <si>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</si>
  <si>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</si>
  <si>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</si>
  <si>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</si>
  <si>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</si>
  <si>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</si>
  <si>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</si>
  <si>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</si>
  <si>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</si>
  <si>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</si>
  <si>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</si>
  <si>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</si>
  <si>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</si>
  <si>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</si>
  <si>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</si>
  <si>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</si>
  <si>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</si>
  <si>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</si>
  <si>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</si>
  <si>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</si>
  <si>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</si>
  <si>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</si>
  <si>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</si>
  <si>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</si>
  <si>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</si>
  <si>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</si>
  <si>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</si>
  <si>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</si>
  <si>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</si>
  <si>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</si>
  <si>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</si>
  <si>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</si>
  <si>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</si>
  <si>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</si>
  <si>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</si>
  <si>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</si>
  <si>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</si>
  <si>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</si>
  <si>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</si>
  <si>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</si>
  <si>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</si>
  <si>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</si>
  <si>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</si>
  <si>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</si>
  <si>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</si>
  <si>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</si>
  <si>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</si>
  <si>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</si>
  <si>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</si>
  <si>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</si>
  <si>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</si>
  <si>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</si>
  <si>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</si>
  <si>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</si>
  <si>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</si>
  <si>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</si>
  <si>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</si>
  <si>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</si>
  <si>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</si>
  <si>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</si>
  <si>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</si>
  <si>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</si>
  <si>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</si>
  <si>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</si>
  <si>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</si>
  <si>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</si>
  <si>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</si>
  <si>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</si>
  <si>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</si>
  <si>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</si>
  <si>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</si>
  <si>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</si>
  <si>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</si>
  <si>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</si>
  <si>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</si>
  <si>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</si>
  <si>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</si>
  <si>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</si>
  <si>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</si>
  <si>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</si>
  <si>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</si>
  <si>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</si>
  <si>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</si>
  <si>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</si>
  <si>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</si>
  <si>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</si>
  <si>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</si>
  <si>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</si>
  <si>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</si>
  <si>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</si>
  <si>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</si>
  <si>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</si>
  <si>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</si>
  <si>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</si>
  <si>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</si>
  <si>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</si>
  <si>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</si>
  <si>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</si>
  <si>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</si>
  <si>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</si>
  <si>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</si>
  <si>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</si>
  <si>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</si>
  <si>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</si>
  <si>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</si>
  <si>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</si>
  <si>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</si>
  <si>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</si>
  <si>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</si>
  <si>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</si>
  <si>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</si>
  <si>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</si>
  <si>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</si>
  <si>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</si>
  <si>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</si>
  <si>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</si>
  <si>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</si>
  <si>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</si>
  <si>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</si>
  <si>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</si>
  <si>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</si>
  <si>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</si>
  <si>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</si>
  <si>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</si>
  <si>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</si>
  <si>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</si>
  <si>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</si>
  <si>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</si>
  <si>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</si>
  <si>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</si>
  <si>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</si>
  <si>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</si>
  <si>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</si>
  <si>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</si>
  <si>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</si>
  <si>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</si>
  <si>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</si>
  <si>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</si>
  <si>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</si>
  <si>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</si>
  <si>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</si>
  <si>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</si>
  <si>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</si>
  <si>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</si>
  <si>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</si>
  <si>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</si>
  <si>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</si>
  <si>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</si>
  <si>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</si>
  <si>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</si>
  <si>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</si>
  <si>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</si>
  <si>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</si>
  <si>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</si>
  <si>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</si>
  <si>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</si>
  <si>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</si>
  <si>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</si>
  <si>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</si>
  <si>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</si>
  <si>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</si>
  <si>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</si>
  <si>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</si>
  <si>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</si>
  <si>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</si>
  <si>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</si>
  <si>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</si>
  <si>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</si>
  <si>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</si>
  <si>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</si>
  <si>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</si>
  <si>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</si>
  <si>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</si>
  <si>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</si>
  <si>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</si>
  <si>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</si>
  <si>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</si>
  <si>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</si>
  <si>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</si>
  <si>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</si>
  <si>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</si>
  <si>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</si>
  <si>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</si>
  <si>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</si>
  <si>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</si>
  <si>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</si>
  <si>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</si>
  <si>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</si>
  <si>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</si>
  <si>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</si>
  <si>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</si>
  <si>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</si>
  <si>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</si>
  <si>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</si>
  <si>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</si>
  <si>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</si>
  <si>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</si>
  <si>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</si>
  <si>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</si>
  <si>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</si>
  <si>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</si>
  <si>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</si>
  <si>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</si>
  <si>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</si>
  <si>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</si>
  <si>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</si>
  <si>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</si>
  <si>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</si>
  <si>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</si>
  <si>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</si>
  <si>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</si>
  <si>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</si>
  <si>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</si>
  <si>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</si>
  <si>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</si>
  <si>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</si>
  <si>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</si>
  <si>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</si>
  <si>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</si>
  <si>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</si>
  <si>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</si>
  <si>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</si>
  <si>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</si>
  <si>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</si>
  <si>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</si>
  <si>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</si>
  <si>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</si>
  <si>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</si>
  <si>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</si>
  <si>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</si>
  <si>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</si>
  <si>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</si>
  <si>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</si>
  <si>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</si>
  <si>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</si>
  <si>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</si>
  <si>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</si>
  <si>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</si>
  <si>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</si>
  <si>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</si>
  <si>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</si>
  <si>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</si>
  <si>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</si>
  <si>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</si>
  <si>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</si>
  <si>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</si>
  <si>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</si>
  <si>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</si>
  <si>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</si>
  <si>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</si>
  <si>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</si>
  <si>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</si>
  <si>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</si>
  <si>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</si>
  <si>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</si>
  <si>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</si>
  <si>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</si>
  <si>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</si>
  <si>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</si>
  <si>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</si>
  <si>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</si>
  <si>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</si>
  <si>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</si>
  <si>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</si>
  <si>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</si>
  <si>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</si>
  <si>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</si>
  <si>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</si>
  <si>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</si>
  <si>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</si>
  <si>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</si>
  <si>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</si>
  <si>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</si>
  <si>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</si>
  <si>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</si>
  <si>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</si>
  <si>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</si>
  <si>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</si>
  <si>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</si>
  <si>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</si>
  <si>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</si>
  <si>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</si>
  <si>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</si>
  <si>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</si>
  <si>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</si>
  <si>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</si>
  <si>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</si>
  <si>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</si>
  <si>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</si>
  <si>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</si>
  <si>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</si>
  <si>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</si>
  <si>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</si>
  <si>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</si>
  <si>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</si>
  <si>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</si>
  <si>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</si>
  <si>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</si>
  <si>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</si>
  <si>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</si>
  <si>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</si>
  <si>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</si>
  <si>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</si>
  <si>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</si>
  <si>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</si>
  <si>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</si>
  <si>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</si>
  <si>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</si>
  <si>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</si>
  <si>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</si>
  <si>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</si>
  <si>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</si>
  <si>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</si>
  <si>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</si>
  <si>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</si>
  <si>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</si>
  <si>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</si>
  <si>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</si>
  <si>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</si>
  <si>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</si>
  <si>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</si>
  <si>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</si>
  <si>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</si>
  <si>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</si>
  <si>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</si>
  <si>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</si>
  <si>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</si>
  <si>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</si>
  <si>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</si>
  <si>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</si>
  <si>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</si>
  <si>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</si>
  <si>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</si>
  <si>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</si>
  <si>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</si>
  <si>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</si>
  <si>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</si>
  <si>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</si>
  <si>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</si>
  <si>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</si>
  <si>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</si>
  <si>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</si>
  <si>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</si>
  <si>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</si>
  <si>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</si>
  <si>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</si>
  <si>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</si>
  <si>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</si>
  <si>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</si>
  <si>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</si>
  <si>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</si>
  <si>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</si>
  <si>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</si>
  <si>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</si>
  <si>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</si>
  <si>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</si>
  <si>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</si>
  <si>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</si>
  <si>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</si>
  <si>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</si>
  <si>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</si>
  <si>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</si>
  <si>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</si>
  <si>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</si>
  <si>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</si>
  <si>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</si>
  <si>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</si>
  <si>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</si>
  <si>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</si>
  <si>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</si>
  <si>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</si>
  <si>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</si>
  <si>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</si>
  <si>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</si>
  <si>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</si>
  <si>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</si>
  <si>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</si>
  <si>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</si>
  <si>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</si>
  <si>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</si>
  <si>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</si>
  <si>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</si>
  <si>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</si>
  <si>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</si>
  <si>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</si>
  <si>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</si>
  <si>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</si>
  <si>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</si>
  <si>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</si>
  <si>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</si>
  <si>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</si>
  <si>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</si>
  <si>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</si>
  <si>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</si>
  <si>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</si>
  <si>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</si>
  <si>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</si>
  <si>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</si>
  <si>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</si>
  <si>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</si>
  <si>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</si>
  <si>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</si>
  <si>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</si>
  <si>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</si>
  <si>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</si>
  <si>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</si>
  <si>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</si>
  <si>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</si>
  <si>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</si>
  <si>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</si>
  <si>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</si>
  <si>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</si>
  <si>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</si>
  <si>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</si>
  <si>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</si>
  <si>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</si>
  <si>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</si>
  <si>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</si>
  <si>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</si>
  <si>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</si>
  <si>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</si>
  <si>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</si>
  <si>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</si>
  <si>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</si>
  <si>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</si>
  <si>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</si>
  <si>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</si>
  <si>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</si>
  <si>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</si>
  <si>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</si>
  <si>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</si>
  <si>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</si>
  <si>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</si>
  <si>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</si>
  <si>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</si>
  <si>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</si>
  <si>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</si>
  <si>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</si>
  <si>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</si>
  <si>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</si>
  <si>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</si>
  <si>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</si>
  <si>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</si>
  <si>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</si>
  <si>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</si>
  <si>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</si>
  <si>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</si>
  <si>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</si>
  <si>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</si>
  <si>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</si>
  <si>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</si>
  <si>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</si>
  <si>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</si>
  <si>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</si>
  <si>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</si>
  <si>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</si>
  <si>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</si>
  <si>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</si>
  <si>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</si>
  <si>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</si>
  <si>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</si>
  <si>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</si>
  <si>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</si>
  <si>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</si>
  <si>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</si>
  <si>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</si>
  <si>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</si>
  <si>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</si>
  <si>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</si>
  <si>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</si>
  <si>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</si>
  <si>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</si>
  <si>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</si>
  <si>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</si>
  <si>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</si>
  <si>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</si>
  <si>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</si>
  <si>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</si>
  <si>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</si>
  <si>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</si>
  <si>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</si>
  <si>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</si>
  <si>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</si>
  <si>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</si>
  <si>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</si>
  <si>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</si>
  <si>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</si>
  <si>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</si>
  <si>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</si>
  <si>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</si>
  <si>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</si>
  <si>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</si>
  <si>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</si>
  <si>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</si>
  <si>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</si>
  <si>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</si>
  <si>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</si>
  <si>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</si>
  <si>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</si>
  <si>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</si>
  <si>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</si>
  <si>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</si>
  <si>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</si>
  <si>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</si>
  <si>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</si>
  <si>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</si>
  <si>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</si>
  <si>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</si>
  <si>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</si>
  <si>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</si>
  <si>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</si>
  <si>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</si>
  <si>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</si>
  <si>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</si>
  <si>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</si>
  <si>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</si>
  <si>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</si>
  <si>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</si>
  <si>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</si>
  <si>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</si>
  <si>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</si>
  <si>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</si>
  <si>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</si>
  <si>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</si>
  <si>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</si>
  <si>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</si>
  <si>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</si>
  <si>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</si>
  <si>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</si>
  <si>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</si>
  <si>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</si>
  <si>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</si>
  <si>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</si>
  <si>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</si>
  <si>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</si>
  <si>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</si>
  <si>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</si>
  <si>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</si>
  <si>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</si>
  <si>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</si>
  <si>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</si>
  <si>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</si>
  <si>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</si>
  <si>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</si>
  <si>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</si>
  <si>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</si>
  <si>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</si>
  <si>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</si>
  <si>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</si>
  <si>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</si>
  <si>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</si>
  <si>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</si>
  <si>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</si>
  <si>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</si>
  <si>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</si>
  <si>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</si>
  <si>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</si>
  <si>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</si>
  <si>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</si>
  <si>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</si>
  <si>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</si>
  <si>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</si>
  <si>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</si>
  <si>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</si>
  <si>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</si>
  <si>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</si>
  <si>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</si>
  <si>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</si>
  <si>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</si>
  <si>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</si>
  <si>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</si>
  <si>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</si>
  <si>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</si>
  <si>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</si>
  <si>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</si>
  <si>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</si>
  <si>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</si>
  <si>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</si>
  <si>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</si>
  <si>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</si>
  <si>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</si>
  <si>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</si>
  <si>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</si>
  <si>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</si>
  <si>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</si>
  <si>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</si>
  <si>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</si>
  <si>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</si>
  <si>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</si>
  <si>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</si>
  <si>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</si>
  <si>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</si>
  <si>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</si>
  <si>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</si>
  <si>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</si>
  <si>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</si>
  <si>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</si>
  <si>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</si>
  <si>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</si>
  <si>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</si>
  <si>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</si>
  <si>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</si>
  <si>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</si>
  <si>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</si>
  <si>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</si>
  <si>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</si>
  <si>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</si>
  <si>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</si>
  <si>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</si>
  <si>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</si>
  <si>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</si>
  <si>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</si>
  <si>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</si>
  <si>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</si>
  <si>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</si>
  <si>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</si>
  <si>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</si>
  <si>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</si>
  <si>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</si>
  <si>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</si>
  <si>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</si>
  <si>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</si>
  <si>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</si>
  <si>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</si>
  <si>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</si>
  <si>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</si>
  <si>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</si>
  <si>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</si>
  <si>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</si>
  <si>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</si>
  <si>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</si>
  <si>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</si>
  <si>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</si>
  <si>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</si>
  <si>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</si>
  <si>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</si>
  <si>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</si>
  <si>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</si>
  <si>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</si>
  <si>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</si>
  <si>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</si>
  <si>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</si>
  <si>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</si>
  <si>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</si>
  <si>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</si>
  <si>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</si>
  <si>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</si>
  <si>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</si>
  <si>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</si>
  <si>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</si>
  <si>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</si>
  <si>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</si>
  <si>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</si>
  <si>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</si>
  <si>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</si>
  <si>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</si>
  <si>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</si>
  <si>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</si>
  <si>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</si>
  <si>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</si>
  <si>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</si>
  <si>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</si>
  <si>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</si>
  <si>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</si>
  <si>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</si>
  <si>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</si>
  <si>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</si>
  <si>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</si>
  <si>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</si>
  <si>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</si>
  <si>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</si>
  <si>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</si>
  <si>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</si>
  <si>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</si>
  <si>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</si>
  <si>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</si>
  <si>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</si>
  <si>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</si>
  <si>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</si>
  <si>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</si>
  <si>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</si>
  <si>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</si>
  <si>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</si>
  <si>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</si>
  <si>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</si>
  <si>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</si>
  <si>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</si>
  <si>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</si>
  <si>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</si>
  <si>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</si>
  <si>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</si>
  <si>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</si>
  <si>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</si>
  <si>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</si>
  <si>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</si>
  <si>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</si>
  <si>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</si>
  <si>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</si>
  <si>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</si>
  <si>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</si>
  <si>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</si>
  <si>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</si>
  <si>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</si>
  <si>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</si>
  <si>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</si>
  <si>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</si>
  <si>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</si>
  <si>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</si>
  <si>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</si>
  <si>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</si>
  <si>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</si>
  <si>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</si>
  <si>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</si>
  <si>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</si>
  <si>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</si>
  <si>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</si>
  <si>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</si>
  <si>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</si>
  <si>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</si>
  <si>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</si>
  <si>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</si>
  <si>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</si>
  <si>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</si>
  <si>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</si>
  <si>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</si>
  <si>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</si>
  <si>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</si>
  <si>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</si>
  <si>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</si>
  <si>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</si>
  <si>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</si>
  <si>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</si>
  <si>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</si>
  <si>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</si>
  <si>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</si>
  <si>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</si>
  <si>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</si>
  <si>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</si>
  <si>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</si>
  <si>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</si>
  <si>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</si>
  <si>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</si>
  <si>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</si>
  <si>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</si>
  <si>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</si>
  <si>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</si>
  <si>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</si>
  <si>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</si>
  <si>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</si>
  <si>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</si>
  <si>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</si>
  <si>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</si>
  <si>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</si>
  <si>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</si>
  <si>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</si>
  <si>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</si>
  <si>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</si>
  <si>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</si>
  <si>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</si>
  <si>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</si>
  <si>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</si>
  <si>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</si>
  <si>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</si>
  <si>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</si>
  <si>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</si>
  <si>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</si>
  <si>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</si>
  <si>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</si>
  <si>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</si>
  <si>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</si>
  <si>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</si>
  <si>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</si>
  <si>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</si>
  <si>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</si>
  <si>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</si>
  <si>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</si>
  <si>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</si>
  <si>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</si>
  <si>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</si>
  <si>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</si>
  <si>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</si>
  <si>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</si>
  <si>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</si>
  <si>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</si>
  <si>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</si>
  <si>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</si>
  <si>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</si>
  <si>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</si>
  <si>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</si>
  <si>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</si>
  <si>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</si>
  <si>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</si>
  <si>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</si>
  <si>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</si>
  <si>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</si>
  <si>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</si>
  <si>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</si>
  <si>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</si>
  <si>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</si>
  <si>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</si>
  <si>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</si>
  <si>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</si>
  <si>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</si>
  <si>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</si>
  <si>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</si>
  <si>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</si>
  <si>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</si>
  <si>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</si>
  <si>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</si>
  <si>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</si>
  <si>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</si>
  <si>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</si>
  <si>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</si>
  <si>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</si>
  <si>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</si>
  <si>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</si>
  <si>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</si>
  <si>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</si>
  <si>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</si>
  <si>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</si>
  <si>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</si>
  <si>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</si>
  <si>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</si>
  <si>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</si>
  <si>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</si>
  <si>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</si>
  <si>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</si>
  <si>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</si>
  <si>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</si>
  <si>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</si>
  <si>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</si>
  <si>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</si>
  <si>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</si>
  <si>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</si>
  <si>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</si>
  <si>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</si>
  <si>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</si>
  <si>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</si>
  <si>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</si>
  <si>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</si>
  <si>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</si>
  <si>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</si>
  <si>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</si>
  <si>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</si>
  <si>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</si>
  <si>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</si>
  <si>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</si>
  <si>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</si>
  <si>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</si>
  <si>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</si>
  <si>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</si>
  <si>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</si>
  <si>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</si>
  <si>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</si>
  <si>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</si>
  <si>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</si>
  <si>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</si>
  <si>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</si>
  <si>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</si>
  <si>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</si>
  <si>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</si>
  <si>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</si>
  <si>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</si>
  <si>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</si>
  <si>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</si>
  <si>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</si>
  <si>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</si>
  <si>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</si>
  <si>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</si>
  <si>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</si>
  <si>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</si>
  <si>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</si>
  <si>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</si>
  <si>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</si>
  <si>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</si>
  <si>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</si>
  <si>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</si>
  <si>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</si>
  <si>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</si>
  <si>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</si>
  <si>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</si>
  <si>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</si>
  <si>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</si>
  <si>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</si>
  <si>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</si>
  <si>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</si>
  <si>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</si>
  <si>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</si>
  <si>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</si>
  <si>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</si>
  <si>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</si>
  <si>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</si>
  <si>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</si>
  <si>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</si>
  <si>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</si>
  <si>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</si>
  <si>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</si>
  <si>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</si>
  <si>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</si>
  <si>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</si>
  <si>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</si>
  <si>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</si>
  <si>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</si>
  <si>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</si>
  <si>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</si>
  <si>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</si>
  <si>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</si>
  <si>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</si>
  <si>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</si>
  <si>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</si>
  <si>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</si>
  <si>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</si>
  <si>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</si>
  <si>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</si>
  <si>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</si>
  <si>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</si>
  <si>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</si>
  <si>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</si>
  <si>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</si>
  <si>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</si>
  <si>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</si>
  <si>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</si>
  <si>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</si>
  <si>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</si>
  <si>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</si>
  <si>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</si>
  <si>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</si>
  <si>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</si>
  <si>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</si>
  <si>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</si>
  <si>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</si>
  <si>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</si>
  <si>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</si>
  <si>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</si>
  <si>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</si>
  <si>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</si>
  <si>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</si>
  <si>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</si>
  <si>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</si>
  <si>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</si>
  <si>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</si>
  <si>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</si>
  <si>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</si>
  <si>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</si>
  <si>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</si>
  <si>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</si>
  <si>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</si>
  <si>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</si>
  <si>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</si>
  <si>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</si>
  <si>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</si>
  <si>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</si>
  <si>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</si>
  <si>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</si>
  <si>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</si>
  <si>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</si>
  <si>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</si>
  <si>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</si>
  <si>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</si>
  <si>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</si>
  <si>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</si>
  <si>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</si>
  <si>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</si>
  <si>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</si>
  <si>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</si>
  <si>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</si>
  <si>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</si>
  <si>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</si>
  <si>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</si>
  <si>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</si>
  <si>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</si>
  <si>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</si>
  <si>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</si>
  <si>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</si>
  <si>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</si>
  <si>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</si>
  <si>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</si>
  <si>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</si>
  <si>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</si>
  <si>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</si>
  <si>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</si>
  <si>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</si>
  <si>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</si>
  <si>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</si>
  <si>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</si>
  <si>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</si>
  <si>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</si>
  <si>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</si>
  <si>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</si>
  <si>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</si>
  <si>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</si>
  <si>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</si>
  <si>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</si>
  <si>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</si>
  <si>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</si>
  <si>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</si>
  <si>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</si>
  <si>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</si>
  <si>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</si>
  <si>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</si>
  <si>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</si>
  <si>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</si>
  <si>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</si>
  <si>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</si>
  <si>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</si>
  <si>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</si>
  <si>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</si>
  <si>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</si>
  <si>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</si>
  <si>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</si>
  <si>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</si>
  <si>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</si>
  <si>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</si>
  <si>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</si>
  <si>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</si>
  <si>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</si>
  <si>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</si>
  <si>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</si>
  <si>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</si>
  <si>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</si>
  <si>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</si>
  <si>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</si>
  <si>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</si>
  <si>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</si>
  <si>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</si>
  <si>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</si>
  <si>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</si>
  <si>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</si>
  <si>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</si>
  <si>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</si>
  <si>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</si>
  <si>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</si>
  <si>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</si>
  <si>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</si>
  <si>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</si>
  <si>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</si>
  <si>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</si>
  <si>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</si>
  <si>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</si>
  <si>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</si>
  <si>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</si>
  <si>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</si>
  <si>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</si>
  <si>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</si>
  <si>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</si>
  <si>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</si>
  <si>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</si>
  <si>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</si>
  <si>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</si>
  <si>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</si>
  <si>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</si>
  <si>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</si>
  <si>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</si>
  <si>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</si>
  <si>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</si>
  <si>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</si>
  <si>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</si>
  <si>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</si>
  <si>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</si>
  <si>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</si>
  <si>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</si>
  <si>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</si>
  <si>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</si>
  <si>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</si>
  <si>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</si>
  <si>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</si>
  <si>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</si>
  <si>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</si>
  <si>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</si>
  <si>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</si>
  <si>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</si>
  <si>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</si>
  <si>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</si>
  <si>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</si>
  <si>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</si>
  <si>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</si>
  <si>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</si>
  <si>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</si>
  <si>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</si>
  <si>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</si>
  <si>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</si>
  <si>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</si>
  <si>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</si>
  <si>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</si>
  <si>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</si>
  <si>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</si>
  <si>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</si>
  <si>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</si>
  <si>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</si>
  <si>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</si>
  <si>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</si>
  <si>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</si>
  <si>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</si>
  <si>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</si>
  <si>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</si>
  <si>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</si>
  <si>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</si>
  <si>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</si>
  <si>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</si>
  <si>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</si>
  <si>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</si>
  <si>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</si>
  <si>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</si>
  <si>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</si>
  <si>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</si>
  <si>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</si>
  <si>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</si>
  <si>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</si>
  <si>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</si>
  <si>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</si>
  <si>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</si>
  <si>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</si>
  <si>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</si>
  <si>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</si>
  <si>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</si>
  <si>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</si>
  <si>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</si>
  <si>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</si>
  <si>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</si>
  <si>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</si>
  <si>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</si>
  <si>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</si>
  <si>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</si>
  <si>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</si>
  <si>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</si>
  <si>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</si>
  <si>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</si>
  <si>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</si>
  <si>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</si>
  <si>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</si>
  <si>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</si>
  <si>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</si>
  <si>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</si>
  <si>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</si>
  <si>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</si>
  <si>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</si>
  <si>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</si>
  <si>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</si>
  <si>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</si>
  <si>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</si>
  <si>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</si>
  <si>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</si>
  <si>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</si>
  <si>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</si>
  <si>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</si>
  <si>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</si>
  <si>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</si>
  <si>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</si>
  <si>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</si>
  <si>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</si>
  <si>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</si>
  <si>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</si>
  <si>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</si>
  <si>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</si>
  <si>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</si>
  <si>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</si>
  <si>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</si>
  <si>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</si>
  <si>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</si>
  <si>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</si>
  <si>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</si>
  <si>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</si>
  <si>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</si>
  <si>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</si>
  <si>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</si>
  <si>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</si>
  <si>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</si>
  <si>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</si>
  <si>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</si>
  <si>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</si>
  <si>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</si>
  <si>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</si>
  <si>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</si>
  <si>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</si>
  <si>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</si>
  <si>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</si>
  <si>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</si>
  <si>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</si>
  <si>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</si>
  <si>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</si>
  <si>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</si>
  <si>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</si>
  <si>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</si>
  <si>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</si>
  <si>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</si>
  <si>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</si>
  <si>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</si>
  <si>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</si>
  <si>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</si>
  <si>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</si>
  <si>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</si>
  <si>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</si>
  <si>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</si>
  <si>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</si>
  <si>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</si>
  <si>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</si>
  <si>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</si>
  <si>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</si>
  <si>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</si>
  <si>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</si>
  <si>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</si>
  <si>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</si>
  <si>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</si>
  <si>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</si>
  <si>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</si>
  <si>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</si>
  <si>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</si>
  <si>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</si>
  <si>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</si>
  <si>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</si>
  <si>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</si>
  <si>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</si>
  <si>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</si>
  <si>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</si>
  <si>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</si>
  <si>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</si>
  <si>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</si>
  <si>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</si>
  <si>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</si>
  <si>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</si>
  <si>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</si>
  <si>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</si>
  <si>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</si>
  <si>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</si>
  <si>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</si>
  <si>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</si>
  <si>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</si>
  <si>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</si>
  <si>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</si>
  <si>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</si>
  <si>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</si>
  <si>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</si>
  <si>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</si>
  <si>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</si>
  <si>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</si>
  <si>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</si>
  <si>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</si>
  <si>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</si>
  <si>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</si>
  <si>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</si>
  <si>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</si>
  <si>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</si>
  <si>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</si>
  <si>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</si>
  <si>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</si>
  <si>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</si>
  <si>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</si>
  <si>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</si>
  <si>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</si>
  <si>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</si>
  <si>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</si>
  <si>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</si>
  <si>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</si>
  <si>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</si>
  <si>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</si>
  <si>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</si>
  <si>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</si>
  <si>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</si>
  <si>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</si>
  <si>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</si>
  <si>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</si>
  <si>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</si>
  <si>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</si>
  <si>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</si>
  <si>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</si>
  <si>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</si>
  <si>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</si>
  <si>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</si>
  <si>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</si>
  <si>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</si>
  <si>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</si>
  <si>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</si>
  <si>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</si>
  <si>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</si>
  <si>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</si>
  <si>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</si>
  <si>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</si>
  <si>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</si>
  <si>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</si>
  <si>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</si>
  <si>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</si>
  <si>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</si>
  <si>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</si>
  <si>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</si>
  <si>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</si>
  <si>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</si>
  <si>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</si>
  <si>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</si>
  <si>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</si>
  <si>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</si>
  <si>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</si>
  <si>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</si>
  <si>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</si>
  <si>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</si>
  <si>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</si>
  <si>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</si>
  <si>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</si>
  <si>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</si>
  <si>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</si>
  <si>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</si>
  <si>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</si>
  <si>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</si>
  <si>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</si>
  <si>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</si>
  <si>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</si>
  <si>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</si>
  <si>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</si>
  <si>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</si>
  <si>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</si>
  <si>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</si>
  <si>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</si>
  <si>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</si>
  <si>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</si>
  <si>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</si>
  <si>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</si>
  <si>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</si>
  <si>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</si>
  <si>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</si>
  <si>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</si>
  <si>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</si>
  <si>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</si>
  <si>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</si>
  <si>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</si>
  <si>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</si>
  <si>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</si>
  <si>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</si>
  <si>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</si>
  <si>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</si>
  <si>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</si>
  <si>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</si>
  <si>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</si>
  <si>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</si>
  <si>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</si>
  <si>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</si>
  <si>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</si>
  <si>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</si>
  <si>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</si>
  <si>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</si>
  <si>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</si>
  <si>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</si>
  <si>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</si>
  <si>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</si>
  <si>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</si>
  <si>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</si>
  <si>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</si>
  <si>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</si>
  <si>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</si>
  <si>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</si>
  <si>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</si>
  <si>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</si>
  <si>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</si>
  <si>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</si>
  <si>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</si>
  <si>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</si>
  <si>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</si>
  <si>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</si>
  <si>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</si>
  <si>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</si>
  <si>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</si>
  <si>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</si>
  <si>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</si>
  <si>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</si>
  <si>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</si>
  <si>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</si>
  <si>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</si>
  <si>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</si>
  <si>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</si>
  <si>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</si>
  <si>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</si>
  <si>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</si>
  <si>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</si>
  <si>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</si>
  <si>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</si>
  <si>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</si>
  <si>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</si>
  <si>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</si>
  <si>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</si>
  <si>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</si>
  <si>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</si>
  <si>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</si>
  <si>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</si>
  <si>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</si>
  <si>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</si>
  <si>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</si>
  <si>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</si>
  <si>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</si>
  <si>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</si>
  <si>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</si>
  <si>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</si>
  <si>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</si>
  <si>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</si>
  <si>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</si>
  <si>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</si>
  <si>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</si>
  <si>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</si>
  <si>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</si>
  <si>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</si>
  <si>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</si>
  <si>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</si>
  <si>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</si>
  <si>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</si>
  <si>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</si>
  <si>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</si>
  <si>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</si>
  <si>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</si>
  <si>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</si>
  <si>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</si>
  <si>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</si>
  <si>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</si>
  <si>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</si>
  <si>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</si>
  <si>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</si>
  <si>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</si>
  <si>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</si>
  <si>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</si>
  <si>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</si>
  <si>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</si>
  <si>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</si>
  <si>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</si>
  <si>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</si>
  <si>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</si>
  <si>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</si>
  <si>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</si>
  <si>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</si>
  <si>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</si>
  <si>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</si>
  <si>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</si>
  <si>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</si>
  <si>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</si>
  <si>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</si>
  <si>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</si>
  <si>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</si>
  <si>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</si>
  <si>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</si>
  <si>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</si>
  <si>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</si>
  <si>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</si>
  <si>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</si>
  <si>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</si>
  <si>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</si>
  <si>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</si>
  <si>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</si>
  <si>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</si>
  <si>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</si>
  <si>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</si>
  <si>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</si>
  <si>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</si>
  <si>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</si>
  <si>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</si>
  <si>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</si>
  <si>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</si>
  <si>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</si>
  <si>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</si>
  <si>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</si>
  <si>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</si>
  <si>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</si>
  <si>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</si>
  <si>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</si>
  <si>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</si>
  <si>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</si>
  <si>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</si>
  <si>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</si>
  <si>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</si>
  <si>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</si>
  <si>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</si>
  <si>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</si>
  <si>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</si>
  <si>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</si>
  <si>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</si>
  <si>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</si>
  <si>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</si>
  <si>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</si>
  <si>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</si>
  <si>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</si>
  <si>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</si>
  <si>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</si>
  <si>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</si>
  <si>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</si>
  <si>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</si>
  <si>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</si>
  <si>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</si>
  <si>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</si>
  <si>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</si>
  <si>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</si>
  <si>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</si>
  <si>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</si>
  <si>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</si>
  <si>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</si>
  <si>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</si>
  <si>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</si>
  <si>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</si>
  <si>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</si>
  <si>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</si>
  <si>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</si>
  <si>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</si>
  <si>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</si>
  <si>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</si>
  <si>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</si>
  <si>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</si>
  <si>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</si>
  <si>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</si>
  <si>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</si>
  <si>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</si>
  <si>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</si>
  <si>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</si>
  <si>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</si>
  <si>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</si>
  <si>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</si>
  <si>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</si>
  <si>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</si>
  <si>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</si>
  <si>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</si>
  <si>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</si>
  <si>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</si>
  <si>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</si>
  <si>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</si>
  <si>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</si>
  <si>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</si>
  <si>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</si>
  <si>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</si>
  <si>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</si>
  <si>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</si>
  <si>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</si>
  <si>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</si>
  <si>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</si>
  <si>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</si>
  <si>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</si>
  <si>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</si>
  <si>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</si>
  <si>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</si>
  <si>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</si>
  <si>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</si>
  <si>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</si>
  <si>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</si>
  <si>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</si>
  <si>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</si>
  <si>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</si>
  <si>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</si>
  <si>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</si>
  <si>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</si>
  <si>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</si>
  <si>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</si>
  <si>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</si>
  <si>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</si>
  <si>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</si>
  <si>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</si>
  <si>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</si>
  <si>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</si>
  <si>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</si>
  <si>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</si>
  <si>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</si>
  <si>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</si>
  <si>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</si>
  <si>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</si>
  <si>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</si>
  <si>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</si>
  <si>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</si>
  <si>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</si>
  <si>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</si>
  <si>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</si>
  <si>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</si>
  <si>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</si>
  <si>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</si>
  <si>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</si>
  <si>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</si>
  <si>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</si>
  <si>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</si>
  <si>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</si>
  <si>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</si>
  <si>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</si>
  <si>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</si>
  <si>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</si>
  <si>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</si>
  <si>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</si>
  <si>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</si>
  <si>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</si>
  <si>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</si>
  <si>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</si>
  <si>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</si>
  <si>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</si>
  <si>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</si>
  <si>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</si>
  <si>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</si>
  <si>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</si>
  <si>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</si>
  <si>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</si>
  <si>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</si>
  <si>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</si>
  <si>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</si>
  <si>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</si>
  <si>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</si>
  <si>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</si>
  <si>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</si>
  <si>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</si>
  <si>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</si>
  <si>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</si>
  <si>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</si>
  <si>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</si>
  <si>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</si>
  <si>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</si>
  <si>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</si>
  <si>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</si>
  <si>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</si>
  <si>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</si>
  <si>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</si>
  <si>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</si>
  <si>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</si>
  <si>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</si>
  <si>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</si>
  <si>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</si>
  <si>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</si>
  <si>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</si>
  <si>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</si>
  <si>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</si>
  <si>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</si>
  <si>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</si>
  <si>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</si>
  <si>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</si>
  <si>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</si>
  <si>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</si>
  <si>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</si>
  <si>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</si>
  <si>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</si>
  <si>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</si>
  <si>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</si>
  <si>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</si>
  <si>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</si>
  <si>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</si>
  <si>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</si>
  <si>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</si>
  <si>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</si>
  <si>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</si>
  <si>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</si>
  <si>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</si>
  <si>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</si>
  <si>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</si>
  <si>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</si>
  <si>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</si>
  <si>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</si>
  <si>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</si>
  <si>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</si>
  <si>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</si>
  <si>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</si>
  <si>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</si>
  <si>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</si>
  <si>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</si>
  <si>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</si>
  <si>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</si>
  <si>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</si>
  <si>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</si>
  <si>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</si>
  <si>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</si>
  <si>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</si>
  <si>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</si>
  <si>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</si>
  <si>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</si>
  <si>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</si>
  <si>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</si>
  <si>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</si>
  <si>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</si>
  <si>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</si>
  <si>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</si>
  <si>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</si>
  <si>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</si>
  <si>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</si>
  <si>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</si>
  <si>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</si>
  <si>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</si>
  <si>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</si>
  <si>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</si>
  <si>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</si>
  <si>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</si>
  <si>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</si>
  <si>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</si>
  <si>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</si>
  <si>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</si>
  <si>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</si>
  <si>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</si>
  <si>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</si>
  <si>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</si>
  <si>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</si>
  <si>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</si>
  <si>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</si>
  <si>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</si>
  <si>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</si>
  <si>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</si>
  <si>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</si>
  <si>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</si>
  <si>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</si>
  <si>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</si>
  <si>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</si>
  <si>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</si>
  <si>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</si>
  <si>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</si>
  <si>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</si>
  <si>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</si>
  <si>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</si>
  <si>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</si>
  <si>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</si>
  <si>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</si>
  <si>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</si>
  <si>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</si>
  <si>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</si>
  <si>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</si>
  <si>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</si>
  <si>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</si>
  <si>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</si>
  <si>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</si>
  <si>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</si>
  <si>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</si>
  <si>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</si>
  <si>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</si>
  <si>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</si>
  <si>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</si>
  <si>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</si>
  <si>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</si>
  <si>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</si>
  <si>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</si>
  <si>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</si>
  <si>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</si>
  <si>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</si>
  <si>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</si>
  <si>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</si>
  <si>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</si>
  <si>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</si>
  <si>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</si>
  <si>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</si>
  <si>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</si>
  <si>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</si>
  <si>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</si>
  <si>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</si>
  <si>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</si>
  <si>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</si>
  <si>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</si>
  <si>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</si>
  <si>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</si>
  <si>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</si>
  <si>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</si>
  <si>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</si>
  <si>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</si>
  <si>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</si>
  <si>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</si>
  <si>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</si>
  <si>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</si>
  <si>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</si>
  <si>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</si>
  <si>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</si>
  <si>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</si>
  <si>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</si>
  <si>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</si>
  <si>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</si>
  <si>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</si>
  <si>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</si>
  <si>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</si>
  <si>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</si>
  <si>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</si>
  <si>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</si>
  <si>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</si>
  <si>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</si>
  <si>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</si>
  <si>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</si>
  <si>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</si>
  <si>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</si>
  <si>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</si>
  <si>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</si>
  <si>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</si>
  <si>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</si>
  <si>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</si>
  <si>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</si>
  <si>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</si>
  <si>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</si>
  <si>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</si>
  <si>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</si>
  <si>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</si>
  <si>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</si>
  <si>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</si>
  <si>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</si>
  <si>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</si>
  <si>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</si>
  <si>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</si>
  <si>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</si>
  <si>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</si>
  <si>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</si>
  <si>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</si>
  <si>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</si>
  <si>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</si>
  <si>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</si>
  <si>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</si>
  <si>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</si>
  <si>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</si>
  <si>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</si>
  <si>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</si>
  <si>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</si>
  <si>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</si>
  <si>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</si>
  <si>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</si>
  <si>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</si>
  <si>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</si>
  <si>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</si>
  <si>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</si>
  <si>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</si>
  <si>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</si>
  <si>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</si>
  <si>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</si>
  <si>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</si>
  <si>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</si>
  <si>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</si>
  <si>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</si>
  <si>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</si>
  <si>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</si>
  <si>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</si>
  <si>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</si>
  <si>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</si>
  <si>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</si>
  <si>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</si>
  <si>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</si>
  <si>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</si>
  <si>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</si>
  <si>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</si>
  <si>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</si>
  <si>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</si>
  <si>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</si>
  <si>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</si>
  <si>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</si>
  <si>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</si>
  <si>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</si>
  <si>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</si>
  <si>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</si>
  <si>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</si>
  <si>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</si>
  <si>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</si>
  <si>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</si>
  <si>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</si>
  <si>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</si>
  <si>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</si>
  <si>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</si>
  <si>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</si>
  <si>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</si>
  <si>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</si>
  <si>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</si>
  <si>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</si>
  <si>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</si>
  <si>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</si>
  <si>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</si>
  <si>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</si>
  <si>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</si>
  <si>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</si>
  <si>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</si>
  <si>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</si>
  <si>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</si>
  <si>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</si>
  <si>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</si>
  <si>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</si>
  <si>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</si>
  <si>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</si>
  <si>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</si>
  <si>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</si>
  <si>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</si>
  <si>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</si>
  <si>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</si>
  <si>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</si>
  <si>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</si>
  <si>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</si>
  <si>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</si>
  <si>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</si>
  <si>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</si>
  <si>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</si>
  <si>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</si>
  <si>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</si>
  <si>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</si>
  <si>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</si>
  <si>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</si>
  <si>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</si>
  <si>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</si>
  <si>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</si>
  <si>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</si>
  <si>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</si>
  <si>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</si>
  <si>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</si>
  <si>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</si>
  <si>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</si>
  <si>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</si>
  <si>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</si>
  <si>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</si>
  <si>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</si>
  <si>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</si>
  <si>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</si>
  <si>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</si>
  <si>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</si>
  <si>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</si>
  <si>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</si>
  <si>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</si>
  <si>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</si>
  <si>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</si>
  <si>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</si>
  <si>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</si>
  <si>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</si>
  <si>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</si>
  <si>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</si>
  <si>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</si>
  <si>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</si>
  <si>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</si>
  <si>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</si>
  <si>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</si>
  <si>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</si>
  <si>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</si>
  <si>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</si>
  <si>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</si>
  <si>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</si>
  <si>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</si>
  <si>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</si>
  <si>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</si>
  <si>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</si>
  <si>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</si>
  <si>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</si>
  <si>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</si>
  <si>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</si>
  <si>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</si>
  <si>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</si>
  <si>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</si>
  <si>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</si>
  <si>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</si>
  <si>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</si>
  <si>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</si>
  <si>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</si>
  <si>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</si>
  <si>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</si>
  <si>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</si>
  <si>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</si>
  <si>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</si>
  <si>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</si>
  <si>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</si>
  <si>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</si>
  <si>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</si>
  <si>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</si>
  <si>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</si>
  <si>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</si>
  <si>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</si>
  <si>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</si>
  <si>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</si>
  <si>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</si>
  <si>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</si>
  <si>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</si>
  <si>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</si>
  <si>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</si>
  <si>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</si>
  <si>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</si>
  <si>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</si>
  <si>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</si>
  <si>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</si>
  <si>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</si>
  <si>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</si>
  <si>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</si>
  <si>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</si>
  <si>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</si>
  <si>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</si>
  <si>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</si>
  <si>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</si>
  <si>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</si>
  <si>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</si>
  <si>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</si>
  <si>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</si>
  <si>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</si>
  <si>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</si>
  <si>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</si>
  <si>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</si>
  <si>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</si>
  <si>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</si>
  <si>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</si>
  <si>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</si>
  <si>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</si>
  <si>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</si>
  <si>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</si>
  <si>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</si>
  <si>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</si>
  <si>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</si>
  <si>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</si>
  <si>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</si>
  <si>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</si>
  <si>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</si>
  <si>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</si>
  <si>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</si>
  <si>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</si>
  <si>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</si>
  <si>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</si>
  <si>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</si>
  <si>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</si>
  <si>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</si>
  <si>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</si>
  <si>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</si>
  <si>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</si>
  <si>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</si>
  <si>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</si>
  <si>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</si>
  <si>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</si>
  <si>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</si>
  <si>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</si>
  <si>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</si>
  <si>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</si>
  <si>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</si>
  <si>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</si>
  <si>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</si>
  <si>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</si>
  <si>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</si>
  <si>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</si>
  <si>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</si>
  <si>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</si>
  <si>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</si>
  <si>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</si>
  <si>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</si>
  <si>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</si>
  <si>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</si>
  <si>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</si>
  <si>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</si>
  <si>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</si>
  <si>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</si>
  <si>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</si>
  <si>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</si>
  <si>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</si>
  <si>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</si>
  <si>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</si>
  <si>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</si>
  <si>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</si>
  <si>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</si>
  <si>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</si>
  <si>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</si>
  <si>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</si>
  <si>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</si>
  <si>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</si>
  <si>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</si>
  <si>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</si>
  <si>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</si>
  <si>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</si>
  <si>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</si>
  <si>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</si>
  <si>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</si>
  <si>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</si>
  <si>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</si>
  <si>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</si>
  <si>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</si>
  <si>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</si>
  <si>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</si>
  <si>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</si>
  <si>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</si>
  <si>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</si>
  <si>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</si>
  <si>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</si>
  <si>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</si>
  <si>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</si>
  <si>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</si>
  <si>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</si>
  <si>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</si>
  <si>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</si>
  <si>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</si>
  <si>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</si>
  <si>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</si>
  <si>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</si>
  <si>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</si>
  <si>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</si>
  <si>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</si>
  <si>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</si>
  <si>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</si>
  <si>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</si>
  <si>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</si>
  <si>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</si>
  <si>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</si>
  <si>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</si>
  <si>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</si>
  <si>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</si>
  <si>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</si>
  <si>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</si>
  <si>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</si>
  <si>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</si>
  <si>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</si>
  <si>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</si>
  <si>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</si>
  <si>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</si>
  <si>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</si>
  <si>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</si>
  <si>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</si>
  <si>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</si>
  <si>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</si>
  <si>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</si>
  <si>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</si>
  <si>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</si>
  <si>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</si>
  <si>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</si>
  <si>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</si>
  <si>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</si>
  <si>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</si>
  <si>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</si>
  <si>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</si>
  <si>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</si>
  <si>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</si>
  <si>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</si>
  <si>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</si>
  <si>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</si>
  <si>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</si>
  <si>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</si>
  <si>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</si>
  <si>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</si>
  <si>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</si>
  <si>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</si>
  <si>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</si>
  <si>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</si>
  <si>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</si>
  <si>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</si>
  <si>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</si>
  <si>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</si>
  <si>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</si>
  <si>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</si>
  <si>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</si>
  <si>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</si>
  <si>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</si>
  <si>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</si>
  <si>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</si>
  <si>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</si>
  <si>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</si>
  <si>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</si>
  <si>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</si>
  <si>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</si>
  <si>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</si>
  <si>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</si>
  <si>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</si>
  <si>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</si>
  <si>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</si>
  <si>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</si>
  <si>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</si>
  <si>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</si>
  <si>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</si>
  <si>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</si>
  <si>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</si>
  <si>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</si>
  <si>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</si>
  <si>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</si>
  <si>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</si>
  <si>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</si>
  <si>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</si>
  <si>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</si>
  <si>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</si>
  <si>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</si>
  <si>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</si>
  <si>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</si>
  <si>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</si>
  <si>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</si>
  <si>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</si>
  <si>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</si>
  <si>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</si>
  <si>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</si>
  <si>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</si>
  <si>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</si>
  <si>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</si>
  <si>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</si>
  <si>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</si>
  <si>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</si>
  <si>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</si>
  <si>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</si>
  <si>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</si>
  <si>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</si>
  <si>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</si>
  <si>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</si>
  <si>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</si>
  <si>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</si>
  <si>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</si>
  <si>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</si>
  <si>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</si>
  <si>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</si>
  <si>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</si>
  <si>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</si>
  <si>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</si>
  <si>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</si>
  <si>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</si>
  <si>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</si>
  <si>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</si>
  <si>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</si>
  <si>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</si>
  <si>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</si>
  <si>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</si>
  <si>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</si>
  <si>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</si>
  <si>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</si>
  <si>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</si>
  <si>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</si>
  <si>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</si>
  <si>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</si>
  <si>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</si>
  <si>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</si>
  <si>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</si>
  <si>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</si>
  <si>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</si>
  <si>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</si>
  <si>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</si>
  <si>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</si>
  <si>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</si>
  <si>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</si>
  <si>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</si>
  <si>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</si>
  <si>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</si>
  <si>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</si>
  <si>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</si>
  <si>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</si>
  <si>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</si>
  <si>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</si>
  <si>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</si>
  <si>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</si>
  <si>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</si>
  <si>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</si>
  <si>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</si>
  <si>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</si>
  <si>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</si>
  <si>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</si>
  <si>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</si>
  <si>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</si>
  <si>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</si>
  <si>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</si>
  <si>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</si>
  <si>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</si>
  <si>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</si>
  <si>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</si>
  <si>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</si>
  <si>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</si>
  <si>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</si>
  <si>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</si>
  <si>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</si>
  <si>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</si>
  <si>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</si>
  <si>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</si>
  <si>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</si>
  <si>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</si>
  <si>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</si>
  <si>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</si>
  <si>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</si>
  <si>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</si>
  <si>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</si>
  <si>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</si>
  <si>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</si>
  <si>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</si>
  <si>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</si>
  <si>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</si>
  <si>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</si>
  <si>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</si>
  <si>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</si>
  <si>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</si>
  <si>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</si>
  <si>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</si>
  <si>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</si>
  <si>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</si>
  <si>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</si>
  <si>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</si>
  <si>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</si>
  <si>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</si>
  <si>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</si>
  <si>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</si>
  <si>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</si>
  <si>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</si>
  <si>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</si>
  <si>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</si>
  <si>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</si>
  <si>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</si>
  <si>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</si>
  <si>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</si>
  <si>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</si>
  <si>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</si>
  <si>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</si>
  <si>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</si>
  <si>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</si>
  <si>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</si>
  <si>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</si>
  <si>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</si>
  <si>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</si>
  <si>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</si>
  <si>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</si>
  <si>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</si>
  <si>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</si>
  <si>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</si>
  <si>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</si>
  <si>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</si>
  <si>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</si>
  <si>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</si>
  <si>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</si>
  <si>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</si>
  <si>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</si>
  <si>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</si>
  <si>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</si>
  <si>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</si>
  <si>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</si>
  <si>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</si>
  <si>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</si>
  <si>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</si>
  <si>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</si>
  <si>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</si>
  <si>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</si>
  <si>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</si>
  <si>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</si>
  <si>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</si>
  <si>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</si>
  <si>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</si>
  <si>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</si>
  <si>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</si>
  <si>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</si>
  <si>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</si>
  <si>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</si>
  <si>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</si>
  <si>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</si>
  <si>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</si>
  <si>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</si>
  <si>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</si>
  <si>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</si>
  <si>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</si>
  <si>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</si>
  <si>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</si>
  <si>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</si>
  <si>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</si>
  <si>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</si>
  <si>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</si>
  <si>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</si>
  <si>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</si>
  <si>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</si>
  <si>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</si>
  <si>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</si>
  <si>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</si>
  <si>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</si>
  <si>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</si>
  <si>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</si>
  <si>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</si>
  <si>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</si>
  <si>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</si>
  <si>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</si>
  <si>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</si>
  <si>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</si>
  <si>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</si>
  <si>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</si>
  <si>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</si>
  <si>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</si>
  <si>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</si>
  <si>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</si>
  <si>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</si>
  <si>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</si>
  <si>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</si>
  <si>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</si>
  <si>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</si>
  <si>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</si>
  <si>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</si>
  <si>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</si>
  <si>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</si>
  <si>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</si>
  <si>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</si>
  <si>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</si>
  <si>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</si>
  <si>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</si>
  <si>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</si>
  <si>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</si>
  <si>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</si>
  <si>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</si>
  <si>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</si>
  <si>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</si>
  <si>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</si>
  <si>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</si>
  <si>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</si>
  <si>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</si>
  <si>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</si>
  <si>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</si>
  <si>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</si>
  <si>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</si>
  <si>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</si>
  <si>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</si>
  <si>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</si>
  <si>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</si>
  <si>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</si>
  <si>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</si>
  <si>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</si>
  <si>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</si>
  <si>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</si>
  <si>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</si>
  <si>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</si>
  <si>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</si>
  <si>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</si>
  <si>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</si>
  <si>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</si>
  <si>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</si>
  <si>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</si>
  <si>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</si>
  <si>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</si>
  <si>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</si>
  <si>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</si>
  <si>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</si>
  <si>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</si>
  <si>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</si>
  <si>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</si>
  <si>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</si>
  <si>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</si>
  <si>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</si>
  <si>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</si>
  <si>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</si>
  <si>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</si>
  <si>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</si>
  <si>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</si>
  <si>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</si>
  <si>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</si>
  <si>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</si>
  <si>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</si>
  <si>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</si>
  <si>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</si>
  <si>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</si>
  <si>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</si>
  <si>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</si>
  <si>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</si>
  <si>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</si>
  <si>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</si>
  <si>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</si>
  <si>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</si>
  <si>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</si>
  <si>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</si>
  <si>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</si>
  <si>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</si>
  <si>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</si>
  <si>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</si>
  <si>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</si>
  <si>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</si>
  <si>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</si>
  <si>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</si>
  <si>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</si>
  <si>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</si>
  <si>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</si>
  <si>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</si>
  <si>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</si>
  <si>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</si>
  <si>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</si>
  <si>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</si>
  <si>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</si>
  <si>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</si>
  <si>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</si>
  <si>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</si>
  <si>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</si>
  <si>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</si>
  <si>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</si>
  <si>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</si>
  <si>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</si>
  <si>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</si>
  <si>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</si>
  <si>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</si>
  <si>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</si>
  <si>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</si>
  <si>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</si>
  <si>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</si>
  <si>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</si>
  <si>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</si>
  <si>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</si>
  <si>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</si>
  <si>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</si>
  <si>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</si>
  <si>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</si>
  <si>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</si>
  <si>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</si>
  <si>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</si>
  <si>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</si>
  <si>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</si>
  <si>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</si>
  <si>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</si>
  <si>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</si>
  <si>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</si>
  <si>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</si>
  <si>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</si>
  <si>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</si>
  <si>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</si>
  <si>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</si>
  <si>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</si>
  <si>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</si>
  <si>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</si>
  <si>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</si>
  <si>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</si>
  <si>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</si>
  <si>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</si>
  <si>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</si>
  <si>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</si>
  <si>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</si>
  <si>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</si>
  <si>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</si>
  <si>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</si>
  <si>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</si>
  <si>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</si>
  <si>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</si>
  <si>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</si>
  <si>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</si>
  <si>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</si>
  <si>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</si>
  <si>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</si>
  <si>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</si>
  <si>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</si>
  <si>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</si>
  <si>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</si>
  <si>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</si>
  <si>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</si>
  <si>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</si>
  <si>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</si>
  <si>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</si>
  <si>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</si>
  <si>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</si>
  <si>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</si>
  <si>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</si>
  <si>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</si>
  <si>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</si>
  <si>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</si>
  <si>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</si>
  <si>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</si>
  <si>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</si>
  <si>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</si>
  <si>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</si>
  <si>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</si>
  <si>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</si>
  <si>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</si>
  <si>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</si>
  <si>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</si>
  <si>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</si>
  <si>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</si>
  <si>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</si>
  <si>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</si>
  <si>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</si>
  <si>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</si>
  <si>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</si>
  <si>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</si>
  <si>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</si>
  <si>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</si>
  <si>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</si>
  <si>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</si>
  <si>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</si>
  <si>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</si>
  <si>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</si>
  <si>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</si>
  <si>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</si>
  <si>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</si>
  <si>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</si>
  <si>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</si>
  <si>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</si>
  <si>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</si>
  <si>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</si>
  <si>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</si>
  <si>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</si>
  <si>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</si>
  <si>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</si>
  <si>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</si>
  <si>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</si>
  <si>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</si>
  <si>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</si>
  <si>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</si>
  <si>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</si>
  <si>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</si>
  <si>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</si>
  <si>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</si>
  <si>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</si>
  <si>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</si>
  <si>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</si>
  <si>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</si>
  <si>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</si>
  <si>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</si>
  <si>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</si>
  <si>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</si>
  <si>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</si>
  <si>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</si>
  <si>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</si>
  <si>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</si>
  <si>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</si>
  <si>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</si>
  <si>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</si>
  <si>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</si>
  <si>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</si>
  <si>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</si>
  <si>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</si>
  <si>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</si>
  <si>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</si>
  <si>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</si>
  <si>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</si>
  <si>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</si>
  <si>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</si>
  <si>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</si>
  <si>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</si>
  <si>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</si>
  <si>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</si>
  <si>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</si>
  <si>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</si>
  <si>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</si>
  <si>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</si>
  <si>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</si>
  <si>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</si>
  <si>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</si>
  <si>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</si>
  <si>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</si>
  <si>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</si>
  <si>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</si>
  <si>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</si>
  <si>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</si>
  <si>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</si>
  <si>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</si>
  <si>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</si>
  <si>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</si>
  <si>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</si>
  <si>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</si>
  <si>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</si>
  <si>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</si>
  <si>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</si>
  <si>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</si>
  <si>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</si>
  <si>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</si>
  <si>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</si>
  <si>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</si>
  <si>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</si>
  <si>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</si>
  <si>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</si>
  <si>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</si>
  <si>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</si>
  <si>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</si>
  <si>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</si>
  <si>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</si>
  <si>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</si>
  <si>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</si>
  <si>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</si>
  <si>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</si>
  <si>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</si>
  <si>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</si>
  <si>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</si>
  <si>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</si>
  <si>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</si>
  <si>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</si>
  <si>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</si>
  <si>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</si>
  <si>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</si>
  <si>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</si>
  <si>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</si>
  <si>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</si>
  <si>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</si>
  <si>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</si>
  <si>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</si>
  <si>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</si>
  <si>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</si>
  <si>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</si>
  <si>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</si>
  <si>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</si>
  <si>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</si>
  <si>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</si>
  <si>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</si>
  <si>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</si>
  <si>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</si>
  <si>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</si>
  <si>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</si>
  <si>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</si>
  <si>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</si>
  <si>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</si>
  <si>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</si>
  <si>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</si>
  <si>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</si>
  <si>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</si>
  <si>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</si>
  <si>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</si>
  <si>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</si>
  <si>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</si>
  <si>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</si>
  <si>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</si>
  <si>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</si>
  <si>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</si>
  <si>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</si>
  <si>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</si>
  <si>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</si>
  <si>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</si>
  <si>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</si>
  <si>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</si>
  <si>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</si>
  <si>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</si>
  <si>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</si>
  <si>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</si>
  <si>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</si>
  <si>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</si>
  <si>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</si>
  <si>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</si>
  <si>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</si>
  <si>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</si>
  <si>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</si>
  <si>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</si>
  <si>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</si>
  <si>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</si>
  <si>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</si>
  <si>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</si>
  <si>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</si>
  <si>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</si>
  <si>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</si>
  <si>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</si>
  <si>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</si>
  <si>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</si>
  <si>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</si>
  <si>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</si>
  <si>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</si>
  <si>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</si>
  <si>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</si>
  <si>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</si>
  <si>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</si>
  <si>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</si>
  <si>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</si>
  <si>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</si>
  <si>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</si>
  <si>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</si>
  <si>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</si>
  <si>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</si>
  <si>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</si>
  <si>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</si>
  <si>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</si>
  <si>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</si>
  <si>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</si>
  <si>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</si>
  <si>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</si>
  <si>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</si>
  <si>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</si>
  <si>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</si>
  <si>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</si>
  <si>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</si>
  <si>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</si>
  <si>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</si>
  <si>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</si>
  <si>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</si>
  <si>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</si>
  <si>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</si>
  <si>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</si>
  <si>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</si>
  <si>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</si>
  <si>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</si>
  <si>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</si>
  <si>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</si>
  <si>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</si>
  <si>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</si>
  <si>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</si>
  <si>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</si>
  <si>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</si>
  <si>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</si>
  <si>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</si>
  <si>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</si>
  <si>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</si>
  <si>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</si>
  <si>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</si>
  <si>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</si>
  <si>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</si>
  <si>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</si>
  <si>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</si>
  <si>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</si>
  <si>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</si>
  <si>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</si>
  <si>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</si>
  <si>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</si>
  <si>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</si>
  <si>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</si>
  <si>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</si>
  <si>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</si>
  <si>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</si>
  <si>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</si>
  <si>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</si>
  <si>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</si>
  <si>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</si>
  <si>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</si>
  <si>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</si>
  <si>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</si>
  <si>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</si>
  <si>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</si>
  <si>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</si>
  <si>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</si>
  <si>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</si>
  <si>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</si>
  <si>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</si>
  <si>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</si>
  <si>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</si>
  <si>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</si>
  <si>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</si>
  <si>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</si>
  <si>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</si>
  <si>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</si>
  <si>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</si>
  <si>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</si>
  <si>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</si>
  <si>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</si>
  <si>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</si>
  <si>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</si>
  <si>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</si>
  <si>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</si>
  <si>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</si>
  <si>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</si>
  <si>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</si>
  <si>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</si>
  <si>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</si>
  <si>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</si>
  <si>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</si>
  <si>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</si>
  <si>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</si>
  <si>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</si>
  <si>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</si>
  <si>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</si>
  <si>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</si>
  <si>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</si>
  <si>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</si>
  <si>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</si>
  <si>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</si>
  <si>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</si>
  <si>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</si>
  <si>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</si>
  <si>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</si>
  <si>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</si>
  <si>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</si>
  <si>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</si>
  <si>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</si>
  <si>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</si>
  <si>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</si>
  <si>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</si>
  <si>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</si>
  <si>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</si>
  <si>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</si>
  <si>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</si>
  <si>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</si>
  <si>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</si>
  <si>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</si>
  <si>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</si>
  <si>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</si>
  <si>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</si>
  <si>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</si>
  <si>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</si>
  <si>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</si>
  <si>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</si>
  <si>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</si>
  <si>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</si>
  <si>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</si>
  <si>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</si>
  <si>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</si>
  <si>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</si>
  <si>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</si>
  <si>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</si>
  <si>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</si>
  <si>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</si>
  <si>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</si>
  <si>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</si>
  <si>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</si>
  <si>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</si>
  <si>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</si>
  <si>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</si>
  <si>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</si>
  <si>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</si>
  <si>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</si>
  <si>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</si>
  <si>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</si>
  <si>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</si>
  <si>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</si>
  <si>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</si>
  <si>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</si>
  <si>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</si>
  <si>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</si>
  <si>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</si>
  <si>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</si>
  <si>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</si>
  <si>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</si>
  <si>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</si>
  <si>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</si>
  <si>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</si>
  <si>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</si>
  <si>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</si>
  <si>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</si>
  <si>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</si>
  <si>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</si>
  <si>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</si>
  <si>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</si>
  <si>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</si>
  <si>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</si>
  <si>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</si>
  <si>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</si>
  <si>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</si>
  <si>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</si>
  <si>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</si>
  <si>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</si>
  <si>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</si>
  <si>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</si>
  <si>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</si>
  <si>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</si>
  <si>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</si>
  <si>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</si>
  <si>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</si>
  <si>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</si>
  <si>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</si>
  <si>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</si>
  <si>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</si>
  <si>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</si>
  <si>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</si>
  <si>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</si>
  <si>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</si>
  <si>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</si>
  <si>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</si>
  <si>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</si>
  <si>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</si>
  <si>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</si>
  <si>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</si>
  <si>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</si>
  <si>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</si>
  <si>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</si>
  <si>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</si>
  <si>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</si>
  <si>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</si>
  <si>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</si>
  <si>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</si>
  <si>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</si>
  <si>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</si>
  <si>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</si>
  <si>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</si>
  <si>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</si>
  <si>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</si>
  <si>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</si>
  <si>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</si>
  <si>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</si>
  <si>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</si>
  <si>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</si>
  <si>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</si>
  <si>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</si>
  <si>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</si>
  <si>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</si>
  <si>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</si>
  <si>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</si>
  <si>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</si>
  <si>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</si>
  <si>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</si>
  <si>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</si>
  <si>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</si>
  <si>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</si>
  <si>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</si>
  <si>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</si>
  <si>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</si>
  <si>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</si>
  <si>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</si>
  <si>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</si>
  <si>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</si>
  <si>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</si>
  <si>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</si>
  <si>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</si>
  <si>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</si>
  <si>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</si>
  <si>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</si>
  <si>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</si>
  <si>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</si>
  <si>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</si>
  <si>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</si>
  <si>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</si>
  <si>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</si>
  <si>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</si>
  <si>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</si>
  <si>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</si>
  <si>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</si>
  <si>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</si>
  <si>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</si>
  <si>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</si>
  <si>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</si>
  <si>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</si>
  <si>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</si>
  <si>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</si>
  <si>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</si>
  <si>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</si>
  <si>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</si>
  <si>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</si>
  <si>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</si>
  <si>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</si>
  <si>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</si>
  <si>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</si>
  <si>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</si>
  <si>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</si>
  <si>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</si>
  <si>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</si>
  <si>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</si>
  <si>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</si>
  <si>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</si>
  <si>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</si>
  <si>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</si>
  <si>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</si>
  <si>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</si>
  <si>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</si>
  <si>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</si>
  <si>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</si>
  <si>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</si>
  <si>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</si>
  <si>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</si>
  <si>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</si>
  <si>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</si>
  <si>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</si>
  <si>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</si>
  <si>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</si>
  <si>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</si>
  <si>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</si>
  <si>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</si>
  <si>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</si>
  <si>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</si>
  <si>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</si>
  <si>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</si>
  <si>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</si>
  <si>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</si>
  <si>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</si>
  <si>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</si>
  <si>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</si>
  <si>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</si>
  <si>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</si>
  <si>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</si>
  <si>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</si>
  <si>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</si>
  <si>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</si>
  <si>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</si>
  <si>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</si>
  <si>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</si>
  <si>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</si>
  <si>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</si>
  <si>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</si>
  <si>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</si>
  <si>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</si>
  <si>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</si>
  <si>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</si>
  <si>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</si>
  <si>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</si>
  <si>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</si>
  <si>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</si>
  <si>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</si>
  <si>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</si>
  <si>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</si>
  <si>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</si>
  <si>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</si>
  <si>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</si>
  <si>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</si>
  <si>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</si>
  <si>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</si>
  <si>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</si>
  <si>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</si>
  <si>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</si>
  <si>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</si>
  <si>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</si>
  <si>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</si>
  <si>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</si>
  <si>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</si>
  <si>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</si>
  <si>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</si>
  <si>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</si>
  <si>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</si>
  <si>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</si>
  <si>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</si>
  <si>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</si>
  <si>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</si>
  <si>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</si>
  <si>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</si>
  <si>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</si>
  <si>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</si>
  <si>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</si>
  <si>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</si>
  <si>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</si>
  <si>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</si>
  <si>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</si>
  <si>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</si>
  <si>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</si>
  <si>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</si>
  <si>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</si>
  <si>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</si>
  <si>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</si>
  <si>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</si>
  <si>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</si>
  <si>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</si>
  <si>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</si>
  <si>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</si>
  <si>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</si>
  <si>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</si>
  <si>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</si>
  <si>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</si>
  <si>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</si>
  <si>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</si>
  <si>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</si>
  <si>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</si>
  <si>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</si>
  <si>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</si>
  <si>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</si>
  <si>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</si>
  <si>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</si>
  <si>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</si>
  <si>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</si>
  <si>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</si>
  <si>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</si>
  <si>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</si>
  <si>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</si>
  <si>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</si>
  <si>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</si>
  <si>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</si>
  <si>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</si>
  <si>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</si>
  <si>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</si>
  <si>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</si>
  <si>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</si>
  <si>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</si>
  <si>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</si>
  <si>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</si>
  <si>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</si>
  <si>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</si>
  <si>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</si>
  <si>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</si>
  <si>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</si>
  <si>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</si>
  <si>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</si>
  <si>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</si>
  <si>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</si>
  <si>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</si>
  <si>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</si>
  <si>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</si>
  <si>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</si>
  <si>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</si>
  <si>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</si>
  <si>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</si>
  <si>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</si>
  <si>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</si>
  <si>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</si>
  <si>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</si>
  <si>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</si>
  <si>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</si>
  <si>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</si>
  <si>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</si>
  <si>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</si>
  <si>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</si>
  <si>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</si>
  <si>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</si>
  <si>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</si>
  <si>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</si>
  <si>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</si>
  <si>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</si>
  <si>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</si>
  <si>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</si>
  <si>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</si>
  <si>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</si>
  <si>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</si>
  <si>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</si>
  <si>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</si>
  <si>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</si>
  <si>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</si>
  <si>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</si>
  <si>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</si>
  <si>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</si>
  <si>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</si>
  <si>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</si>
  <si>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</si>
  <si>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</si>
  <si>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</si>
  <si>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</si>
  <si>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</si>
  <si>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</si>
  <si>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</si>
  <si>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</si>
  <si>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</si>
  <si>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</si>
  <si>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</si>
  <si>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</si>
  <si>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</si>
  <si>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</si>
  <si>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</si>
  <si>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</si>
  <si>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</si>
  <si>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</si>
  <si>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</si>
  <si>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</si>
  <si>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</si>
  <si>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</si>
  <si>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</si>
  <si>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</si>
  <si>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</si>
  <si>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</si>
  <si>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</si>
  <si>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</si>
  <si>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</si>
  <si>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</si>
  <si>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</si>
  <si>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</si>
  <si>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</si>
  <si>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</si>
  <si>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</si>
  <si>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</si>
  <si>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</si>
  <si>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</si>
  <si>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</si>
  <si>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</si>
  <si>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</si>
  <si>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</si>
  <si>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</si>
  <si>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</si>
  <si>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</si>
  <si>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</si>
  <si>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</si>
  <si>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</si>
  <si>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</si>
  <si>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</si>
  <si>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</si>
  <si>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</si>
  <si>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</si>
  <si>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</si>
  <si>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</si>
  <si>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</si>
  <si>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</si>
  <si>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</si>
  <si>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</si>
  <si>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</si>
  <si>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</si>
  <si>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</si>
  <si>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</si>
  <si>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</si>
  <si>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</si>
  <si>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</si>
  <si>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</si>
  <si>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</si>
  <si>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</si>
  <si>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</si>
  <si>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</si>
  <si>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</si>
  <si>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</si>
  <si>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</si>
  <si>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</si>
  <si>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</si>
  <si>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</si>
  <si>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</si>
  <si>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</si>
  <si>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</si>
  <si>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</si>
  <si>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</si>
  <si>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</si>
  <si>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</si>
  <si>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</si>
  <si>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</si>
  <si>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</si>
  <si>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</si>
  <si>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</si>
  <si>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</si>
  <si>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</si>
  <si>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</si>
  <si>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</si>
  <si>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</si>
  <si>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</si>
  <si>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</si>
  <si>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</si>
  <si>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</si>
  <si>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</si>
  <si>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</si>
  <si>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</si>
  <si>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</si>
  <si>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</si>
  <si>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</si>
  <si>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</si>
  <si>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</si>
  <si>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</si>
  <si>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</si>
  <si>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</si>
  <si>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</si>
  <si>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</si>
  <si>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</si>
  <si>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</si>
  <si>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</si>
  <si>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</si>
  <si>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</si>
  <si>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</si>
  <si>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</si>
  <si>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</si>
  <si>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</si>
  <si>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</si>
  <si>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</si>
  <si>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</si>
  <si>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</si>
  <si>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</si>
  <si>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</si>
  <si>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</si>
  <si>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</si>
  <si>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</si>
  <si>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</si>
  <si>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</si>
  <si>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</si>
  <si>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</si>
  <si>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</si>
  <si>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</si>
  <si>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</si>
  <si>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</si>
  <si>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</si>
  <si>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</si>
  <si>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</si>
  <si>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</si>
  <si>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</si>
  <si>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</si>
  <si>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</si>
  <si>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</si>
  <si>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</si>
  <si>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</si>
  <si>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</si>
  <si>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</si>
  <si>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</si>
  <si>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</si>
  <si>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</si>
  <si>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</si>
  <si>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</si>
  <si>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</si>
  <si>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</si>
  <si>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</si>
  <si>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</si>
  <si>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</si>
  <si>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</si>
  <si>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</si>
  <si>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</si>
  <si>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</si>
  <si>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</si>
  <si>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</si>
  <si>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</si>
  <si>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</si>
  <si>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</si>
  <si>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</si>
  <si>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</si>
  <si>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</si>
  <si>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</si>
  <si>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</si>
  <si>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</si>
  <si>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</si>
  <si>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</si>
  <si>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</si>
  <si>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</si>
  <si>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</si>
  <si>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</si>
  <si>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</si>
  <si>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</si>
  <si>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</si>
  <si>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</si>
  <si>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</si>
  <si>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</si>
  <si>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</si>
  <si>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</si>
  <si>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</si>
  <si>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</si>
  <si>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</si>
  <si>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</si>
  <si>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</si>
  <si>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</si>
  <si>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</si>
  <si>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</si>
  <si>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</si>
  <si>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</si>
  <si>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</si>
  <si>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</si>
  <si>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</si>
  <si>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</si>
  <si>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</si>
  <si>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</si>
  <si>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</si>
  <si>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</si>
  <si>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</si>
  <si>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</si>
  <si>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</si>
  <si>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</si>
  <si>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</si>
  <si>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</si>
  <si>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</si>
  <si>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</si>
  <si>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</si>
  <si>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</si>
  <si>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</si>
  <si>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</si>
  <si>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</si>
  <si>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</si>
  <si>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</si>
  <si>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</si>
  <si>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</si>
  <si>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</si>
  <si>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</si>
  <si>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</si>
  <si>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</si>
  <si>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</si>
  <si>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</si>
  <si>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</si>
  <si>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</si>
  <si>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</si>
  <si>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</si>
  <si>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</si>
  <si>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</si>
  <si>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</si>
  <si>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</si>
  <si>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</si>
  <si>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</si>
  <si>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</si>
  <si>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</si>
  <si>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</si>
  <si>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</si>
  <si>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</si>
  <si>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</si>
  <si>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</si>
  <si>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</si>
  <si>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</si>
  <si>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</si>
  <si>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</si>
  <si>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</si>
  <si>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</si>
  <si>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</si>
  <si>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</si>
  <si>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</si>
  <si>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</si>
  <si>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</si>
  <si>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</si>
  <si>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</si>
  <si>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</si>
  <si>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</si>
  <si>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</si>
  <si>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</si>
  <si>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</si>
  <si>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</si>
  <si>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</si>
  <si>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</si>
  <si>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</si>
  <si>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</si>
  <si>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</si>
  <si>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</si>
  <si>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</si>
  <si>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</si>
  <si>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</si>
  <si>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</si>
  <si>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</si>
  <si>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</si>
  <si>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</si>
  <si>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</si>
  <si>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</si>
  <si>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</si>
  <si>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</si>
  <si>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</si>
  <si>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</si>
  <si>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</si>
  <si>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</si>
  <si>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</si>
  <si>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</si>
  <si>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</si>
  <si>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</si>
  <si>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</si>
  <si>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</si>
  <si>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</si>
  <si>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</si>
  <si>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</si>
  <si>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</si>
  <si>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</si>
  <si>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</si>
  <si>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</si>
  <si>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</si>
  <si>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</si>
  <si>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</si>
  <si>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</si>
  <si>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</si>
  <si>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</si>
  <si>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</si>
  <si>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</si>
  <si>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</si>
  <si>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</si>
  <si>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</si>
  <si>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</si>
  <si>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</si>
  <si>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</si>
  <si>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</si>
  <si>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</si>
  <si>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</si>
  <si>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</si>
  <si>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</si>
  <si>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</si>
  <si>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</si>
  <si>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</si>
  <si>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</si>
  <si>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</si>
  <si>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</si>
  <si>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</si>
  <si>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</si>
  <si>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</si>
  <si>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</si>
  <si>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</si>
  <si>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</si>
  <si>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</si>
  <si>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</si>
  <si>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</si>
  <si>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</si>
  <si>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</si>
  <si>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</si>
  <si>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</si>
  <si>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</si>
  <si>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</si>
  <si>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</si>
  <si>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</si>
  <si>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</si>
  <si>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</si>
  <si>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</si>
  <si>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</si>
  <si>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</si>
  <si>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</si>
  <si>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</si>
  <si>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</si>
  <si>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</si>
  <si>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</si>
  <si>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</si>
  <si>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</si>
  <si>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</si>
  <si>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</si>
  <si>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</si>
  <si>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</si>
  <si>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</si>
  <si>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</si>
  <si>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</si>
  <si>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</si>
  <si>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</si>
  <si>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</si>
  <si>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</si>
  <si>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</si>
  <si>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</si>
  <si>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</si>
  <si>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</si>
  <si>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</si>
  <si>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</si>
  <si>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</si>
  <si>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</si>
  <si>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</si>
  <si>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</si>
  <si>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</si>
  <si>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</si>
  <si>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</si>
  <si>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</si>
  <si>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</si>
  <si>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</si>
  <si>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</si>
  <si>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</si>
  <si>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</si>
  <si>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</si>
  <si>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</si>
  <si>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</si>
  <si>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</si>
  <si>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</si>
  <si>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</si>
  <si>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</si>
  <si>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</si>
  <si>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</si>
  <si>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</si>
  <si>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</si>
  <si>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</si>
  <si>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</si>
  <si>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</si>
  <si>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</si>
  <si>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</si>
  <si>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</si>
  <si>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</si>
  <si>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</si>
  <si>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</si>
  <si>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</si>
  <si>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</si>
  <si>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</si>
  <si>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</si>
  <si>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</si>
  <si>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</si>
  <si>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</si>
  <si>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</si>
  <si>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</si>
  <si>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</si>
  <si>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</si>
  <si>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</si>
  <si>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</si>
  <si>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</si>
  <si>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</si>
  <si>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</si>
  <si>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</si>
  <si>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</si>
  <si>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</si>
  <si>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</si>
  <si>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</si>
  <si>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</si>
  <si>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</si>
  <si>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</si>
  <si>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</si>
  <si>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</si>
  <si>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</si>
  <si>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</si>
  <si>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</si>
  <si>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</si>
  <si>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</si>
  <si>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</si>
  <si>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</si>
  <si>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</si>
  <si>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</si>
  <si>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</si>
  <si>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</si>
  <si>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</si>
  <si>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</si>
  <si>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</si>
  <si>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</si>
  <si>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</si>
  <si>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</si>
  <si>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</si>
  <si>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</si>
  <si>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</si>
  <si>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</si>
  <si>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</si>
  <si>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</si>
  <si>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</si>
  <si>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</si>
  <si>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</si>
  <si>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</si>
  <si>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</si>
  <si>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</si>
  <si>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</si>
  <si>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</si>
  <si>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</si>
  <si>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</si>
  <si>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</si>
  <si>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</si>
  <si>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</si>
  <si>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</si>
  <si>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</si>
  <si>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</si>
  <si>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</si>
  <si>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</si>
  <si>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</si>
  <si>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</si>
  <si>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</si>
  <si>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</si>
  <si>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</si>
  <si>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</si>
  <si>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</si>
  <si>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</si>
  <si>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</si>
  <si>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</si>
  <si>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</si>
  <si>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</si>
  <si>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</si>
  <si>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</si>
  <si>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</si>
  <si>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</si>
  <si>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</si>
  <si>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</si>
  <si>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</si>
  <si>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</si>
  <si>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</si>
  <si>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</si>
  <si>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</si>
  <si>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</si>
  <si>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</si>
  <si>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</si>
  <si>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</si>
  <si>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</si>
  <si>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</si>
  <si>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</si>
  <si>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</si>
  <si>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</si>
  <si>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</si>
  <si>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</si>
  <si>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</si>
  <si>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</si>
  <si>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</si>
  <si>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</si>
  <si>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</si>
  <si>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</si>
  <si>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</si>
  <si>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</si>
  <si>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</si>
  <si>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</si>
  <si>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</si>
  <si>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</si>
  <si>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</si>
  <si>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</si>
  <si>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</si>
  <si>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</si>
  <si>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</si>
  <si>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</si>
  <si>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</si>
  <si>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</si>
  <si>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</si>
  <si>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</si>
  <si>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</si>
  <si>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</si>
  <si>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</si>
  <si>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</si>
  <si>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</si>
  <si>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</si>
  <si>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</si>
  <si>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</si>
  <si>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</si>
  <si>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</si>
  <si>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</si>
  <si>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</si>
  <si>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</si>
  <si>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</si>
  <si>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</si>
  <si>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</si>
  <si>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</si>
  <si>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</si>
  <si>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</si>
  <si>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</si>
  <si>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</si>
  <si>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</si>
  <si>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</si>
  <si>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</si>
  <si>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</si>
  <si>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</si>
  <si>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</si>
  <si>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</si>
  <si>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</si>
  <si>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</si>
  <si>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</si>
  <si>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</si>
  <si>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</si>
  <si>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</si>
  <si>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</si>
  <si>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</si>
  <si>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</si>
  <si>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</si>
  <si>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</si>
  <si>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</si>
  <si>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</si>
  <si>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</si>
  <si>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</si>
  <si>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</si>
  <si>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</si>
  <si>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</si>
  <si>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</si>
  <si>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</si>
  <si>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</si>
  <si>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</si>
  <si>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</si>
  <si>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</si>
  <si>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</si>
  <si>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</si>
  <si>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</si>
  <si>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</si>
  <si>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</si>
  <si>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</si>
  <si>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</si>
  <si>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</si>
  <si>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</si>
  <si>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</si>
  <si>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</si>
  <si>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</si>
  <si>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</si>
  <si>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</si>
  <si>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</si>
  <si>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</si>
  <si>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</si>
  <si>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</si>
  <si>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</si>
  <si>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</si>
  <si>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</si>
  <si>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</si>
  <si>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</si>
  <si>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</si>
  <si>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</si>
  <si>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</si>
  <si>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</si>
  <si>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</si>
  <si>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</si>
  <si>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</si>
  <si>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</si>
  <si>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</si>
  <si>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</si>
  <si>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</si>
  <si>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</si>
  <si>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</si>
  <si>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</si>
  <si>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</si>
  <si>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</si>
  <si>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</si>
  <si>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</si>
  <si>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</si>
  <si>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</si>
  <si>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</si>
  <si>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</si>
  <si>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</si>
  <si>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</si>
  <si>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</si>
  <si>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</si>
  <si>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</si>
  <si>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</si>
  <si>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</si>
  <si>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</si>
  <si>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</si>
  <si>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</si>
  <si>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</si>
  <si>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</si>
  <si>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</si>
  <si>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</si>
  <si>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</si>
  <si>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</si>
  <si>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</si>
  <si>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</si>
  <si>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</si>
  <si>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</si>
  <si>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</si>
  <si>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</si>
  <si>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</si>
  <si>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</si>
  <si>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</si>
  <si>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</si>
  <si>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</si>
  <si>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</si>
  <si>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</si>
  <si>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</si>
  <si>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</si>
  <si>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</si>
  <si>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</si>
  <si>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</si>
  <si>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</si>
  <si>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</si>
  <si>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</si>
  <si>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</si>
  <si>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</si>
  <si>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</si>
  <si>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</si>
  <si>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</si>
  <si>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</si>
  <si>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</si>
  <si>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</si>
  <si>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</si>
  <si>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</si>
  <si>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</si>
  <si>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</si>
  <si>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</si>
  <si>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</si>
  <si>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</si>
  <si>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</si>
  <si>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</si>
  <si>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</si>
  <si>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</si>
  <si>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</si>
  <si>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</si>
  <si>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</si>
  <si>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</si>
  <si>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</si>
  <si>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</si>
  <si>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</si>
  <si>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</si>
  <si>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</si>
  <si>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</si>
  <si>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</si>
  <si>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</si>
  <si>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</si>
  <si>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</si>
  <si>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</si>
  <si>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</si>
  <si>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</si>
  <si>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</si>
  <si>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</si>
  <si>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</si>
  <si>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</si>
  <si>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</si>
  <si>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</si>
  <si>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</si>
  <si>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</si>
  <si>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</si>
  <si>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</si>
  <si>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</si>
  <si>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</si>
  <si>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</si>
  <si>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</si>
  <si>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</si>
  <si>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</si>
  <si>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</si>
  <si>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</si>
  <si>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</si>
  <si>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</si>
  <si>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</si>
  <si>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</si>
  <si>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</si>
  <si>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</si>
  <si>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</si>
  <si>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</si>
  <si>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</si>
  <si>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</si>
  <si>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</si>
  <si>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</si>
  <si>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</si>
  <si>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</si>
  <si>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</si>
  <si>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</si>
  <si>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</si>
  <si>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</si>
  <si>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</si>
  <si>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</si>
  <si>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</si>
  <si>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</si>
  <si>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</si>
  <si>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</si>
  <si>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</si>
  <si>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</si>
  <si>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</si>
  <si>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</si>
  <si>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</si>
  <si>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</si>
  <si>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</si>
  <si>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</si>
  <si>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</si>
  <si>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</si>
  <si>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</si>
  <si>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</si>
  <si>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</si>
  <si>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</si>
  <si>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</si>
  <si>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</si>
  <si>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</si>
  <si>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</si>
  <si>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</si>
  <si>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</si>
  <si>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</si>
  <si>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</si>
  <si>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</si>
  <si>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</si>
  <si>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</si>
  <si>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</si>
  <si>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</si>
  <si>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</si>
  <si>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</si>
  <si>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</si>
  <si>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</si>
  <si>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</si>
  <si>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</si>
  <si>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</si>
  <si>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</si>
  <si>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</si>
  <si>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</si>
  <si>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</si>
  <si>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</si>
  <si>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</si>
  <si>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</si>
  <si>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</si>
  <si>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</si>
  <si>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</si>
  <si>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</si>
  <si>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</si>
  <si>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</si>
  <si>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</si>
  <si>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</si>
  <si>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</si>
  <si>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</si>
  <si>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</si>
  <si>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</si>
  <si>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</si>
  <si>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</si>
  <si>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</si>
  <si>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</si>
  <si>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</si>
  <si>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</si>
  <si>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</si>
  <si>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</si>
  <si>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</si>
  <si>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Sub-Category</t>
  </si>
  <si>
    <t>Grand Total</t>
  </si>
  <si>
    <t>film &amp; video</t>
  </si>
  <si>
    <t>food</t>
  </si>
  <si>
    <t>journalism</t>
  </si>
  <si>
    <t>music</t>
  </si>
  <si>
    <t>photography</t>
  </si>
  <si>
    <t>publishing</t>
  </si>
  <si>
    <t>technology</t>
  </si>
  <si>
    <t>theater</t>
  </si>
  <si>
    <t>Parent Category</t>
  </si>
  <si>
    <t>(All)</t>
  </si>
  <si>
    <t>animation</t>
  </si>
  <si>
    <t>art books</t>
  </si>
  <si>
    <t>audio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</si>
  <si>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</si>
  <si>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</si>
  <si>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</si>
  <si>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</si>
  <si>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</si>
  <si>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</si>
  <si>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</si>
  <si>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</si>
  <si>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</si>
  <si>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</si>
  <si>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</si>
  <si>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</si>
  <si>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</si>
  <si>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</si>
  <si>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</si>
  <si>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</si>
  <si>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</si>
  <si>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</si>
  <si>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</si>
  <si>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</si>
  <si>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</si>
  <si>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</si>
  <si>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</si>
  <si>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</si>
  <si>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</si>
  <si>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</si>
  <si>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</si>
  <si>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</si>
  <si>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</si>
  <si>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</si>
  <si>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</si>
  <si>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</si>
  <si>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video games</t>
  </si>
  <si>
    <t>wearables</t>
  </si>
  <si>
    <t>web</t>
  </si>
  <si>
    <t>world music</t>
  </si>
  <si>
    <t>children's books</t>
  </si>
  <si>
    <t>Jan</t>
  </si>
  <si>
    <t>Feb</t>
  </si>
  <si>
    <t>Mar</t>
  </si>
  <si>
    <t>Apr</t>
  </si>
  <si>
    <t>May</t>
  </si>
  <si>
    <t>Jun</t>
  </si>
  <si>
    <t>Jul</t>
  </si>
  <si>
    <t>Aug</t>
  </si>
  <si>
    <t>Oct</t>
  </si>
  <si>
    <t>Nov</t>
  </si>
  <si>
    <t>Dec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</si>
  <si>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</si>
  <si>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</si>
  <si>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</si>
  <si>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</si>
  <si>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</si>
  <si>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</si>
  <si>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</si>
  <si>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</si>
  <si>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</si>
  <si>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</si>
  <si>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</si>
  <si>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</si>
  <si>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Row Labels</t>
  </si>
  <si>
    <t>games</t>
  </si>
  <si>
    <t>Column Labels</t>
  </si>
  <si>
    <t>Count of state</t>
  </si>
  <si>
    <t>translations</t>
  </si>
  <si>
    <t>Date Ended Conversion</t>
  </si>
  <si>
    <t>Sep</t>
  </si>
  <si>
    <t>Date Created Conversion</t>
  </si>
  <si>
    <t>% Funded</t>
  </si>
  <si>
    <t>Years</t>
  </si>
  <si>
    <t>Total Projects</t>
  </si>
  <si>
    <t>Percentage Successful</t>
  </si>
  <si>
    <t>Percentage Failed</t>
  </si>
  <si>
    <t>Percentage Canceled</t>
  </si>
  <si>
    <t>Greater than 50000</t>
  </si>
  <si>
    <t xml:space="preserve">#  Successful </t>
  </si>
  <si>
    <t># Failed</t>
  </si>
  <si>
    <t>#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</si>
</sst>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rgb="FF0A0101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0" fontId="3" fillId="0" borderId="0" xfId="1" applyAlignment="1">
      <alignment vertical="center"/>
    </xf>
  </cellXfs>
  <cellStyles count="2">
    <cellStyle name="Hyperlink" xfId="1" builtinId="8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[Excel-Challenge(AutoRecovered).xlsx]State!PivotTable3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C-4B2E-8EAF-3EA1B384DB23}"/>
            </c:ext>
          </c:extLst>
        </c:ser>
        <c:ser>
          <c:idx val="1"/>
          <c:order val="1"/>
          <c:tx>
            <c:strRef>
              <c:f>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5C-4B2E-8EAF-3EA1B384DB23}"/>
            </c:ext>
          </c:extLst>
        </c:ser>
        <c:ser>
          <c:idx val="2"/>
          <c:order val="2"/>
          <c:tx>
            <c:strRef>
              <c:f>State!$D$3:$D$4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5C-4B2E-8EAF-3EA1B384DB23}"/>
            </c:ext>
          </c:extLst>
        </c:ser>
        <c:ser>
          <c:idx val="3"/>
          <c:order val="3"/>
          <c:tx>
            <c:strRef>
              <c:f>State!$E$3:$E$4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5C-4B2E-8EAF-3EA1B384D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1965663"/>
        <c:axId val="1131957343"/>
      </c:barChart>
      <c:catAx>
        <c:axId val="113196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57343"/>
        <c:crosses val="autoZero"/>
        <c:auto val="1"/>
        <c:lblAlgn val="ctr"/>
        <c:lblOffset val="100"/>
        <c:noMultiLvlLbl val="0"/>
      </c:catAx>
      <c:valAx>
        <c:axId val="113195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6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[Excel-Challenge(AutoRecovered).xlsx]Sub-Category!PivotTable4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1-46E2-881C-19C1E9165F89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51-46E2-881C-19C1E9165F8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51-46E2-881C-19C1E9165F8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51-46E2-881C-19C1E9165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7915023"/>
        <c:axId val="1137916687"/>
      </c:barChart>
      <c:catAx>
        <c:axId val="113791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16687"/>
        <c:crosses val="autoZero"/>
        <c:auto val="1"/>
        <c:lblAlgn val="ctr"/>
        <c:lblOffset val="100"/>
        <c:noMultiLvlLbl val="0"/>
      </c:catAx>
      <c:valAx>
        <c:axId val="113791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1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[Excel-Challenge(AutoRecovered).xlsx]Column of State!PivotTable13</c:name>
    <c:fmtId val="1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'Column of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'Column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'Column of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A7-4108-BB0F-F9AABCE4345D}"/>
            </c:ext>
          </c:extLst>
        </c:ser>
        <c:ser>
          <c:idx val="1"/>
          <c:order val="1"/>
          <c:tx>
            <c:strRef>
              <c:f>'Column of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'Column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'Column of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7-4108-BB0F-F9AABCE4345D}"/>
            </c:ext>
          </c:extLst>
        </c:ser>
        <c:ser>
          <c:idx val="2"/>
          <c:order val="2"/>
          <c:tx>
            <c:strRef>
              <c:f>'Column of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'Column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'Column of State'!$D$6:$D$18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A7-4108-BB0F-F9AABCE43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5658127"/>
        <c:axId val="1415654383"/>
      </c:lineChart>
      <c:catAx>
        <c:axId val="141565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654383"/>
        <c:crosses val="autoZero"/>
        <c:auto val="1"/>
        <c:lblAlgn val="ctr"/>
        <c:lblOffset val="100"/>
        <c:noMultiLvlLbl val="0"/>
      </c:catAx>
      <c:valAx>
        <c:axId val="141565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65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with Countifs'!$A$2:$A$13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with Countifs'!$F$2:$F$13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66-4293-A1D1-57A2FAEE99A7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with Countifs'!$A$2:$A$13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with Countifs'!$G$2:$G$13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66-4293-A1D1-57A2FAEE99A7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with Countifs'!$A$2:$A$13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with Countifs'!$H$2:$H$13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66-4293-A1D1-57A2FAEE9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038032"/>
        <c:axId val="658032624"/>
      </c:lineChart>
      <c:catAx>
        <c:axId val="65803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032624"/>
        <c:crosses val="autoZero"/>
        <c:auto val="1"/>
        <c:lblAlgn val="ctr"/>
        <c:lblOffset val="100"/>
        <c:noMultiLvlLbl val="0"/>
      </c:catAx>
      <c:valAx>
        <c:axId val="65803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03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431005</xdr:colOff>
      <xdr:row>3</xdr:row>
      <xdr:rowOff>111918</xdr:rowOff>
    </xdr:from>
    <xdr:to>
      <xdr:col>14</xdr:col>
      <xdr:colOff>469105</xdr:colOff>
      <xdr:row>18</xdr:row>
      <xdr:rowOff>140493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096CA-A226-4D7E-873D-22DFEFE43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140492</xdr:colOff>
      <xdr:row>3</xdr:row>
      <xdr:rowOff>95250</xdr:rowOff>
    </xdr:from>
    <xdr:to>
      <xdr:col>19</xdr:col>
      <xdr:colOff>419099</xdr:colOff>
      <xdr:row>26</xdr:row>
      <xdr:rowOff>173831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D5B5E-D54B-47A8-97DD-ADA521AF0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4</xdr:row>
      <xdr:rowOff>47625</xdr:rowOff>
    </xdr:from>
    <xdr:to>
      <xdr:col>18</xdr:col>
      <xdr:colOff>9525</xdr:colOff>
      <xdr:row>31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A788AC-418C-4C97-8416-B031B13AC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836839</xdr:colOff>
      <xdr:row>19</xdr:row>
      <xdr:rowOff>53747</xdr:rowOff>
    </xdr:from>
    <xdr:to>
      <xdr:col>21</xdr:col>
      <xdr:colOff>0</xdr:colOff>
      <xdr:row>48</xdr:row>
      <xdr:rowOff>6803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146FAB8-7B70-4256-845F-19E341889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ah Manboah-Rockson" refreshedDate="44192.79212997685" createdVersion="6" refreshedVersion="6" minRefreshableVersion="3" recordCount="4115" xr:uid="{2BE58B49-D107-4E5D-BC03-3AC10ADF03F4}">
  <cacheSource type="worksheet">
    <worksheetSource ref="A1:R1048576" sheet="Excel-Challeng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ah Manboah-Rockson" refreshedDate="44193.527226967592" createdVersion="6" refreshedVersion="6" minRefreshableVersion="3" recordCount="4115" xr:uid="{37238E23-C14B-4A49-8821-75FCE43D507D}">
  <cacheSource type="worksheet">
    <worksheetSource ref="A1:T1048576" sheet="Excel-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x v="4091"/>
  </r>
  <r>
    <m/>
    <m/>
    <m/>
    <m/>
    <m/>
    <x v="4"/>
    <m/>
    <m/>
    <m/>
    <m/>
    <m/>
    <m/>
    <m/>
    <m/>
    <m/>
    <m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7864B-AFEF-4753-9268-8FFA6A2C397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250FF-65E0-45CC-AD5F-FC6F0657C44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31D4A-9DC8-4760-9873-3EFBD4F677E7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exceljet.net/excel-functions/excel-countifs-func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8039C-C78A-4F28-B273-01DEE35AE8DD}">
  <sheetPr codeName="Sheet10"/>
  <dimension ref="A1:F14"/>
  <sheetViews>
    <sheetView workbookViewId="0">
      <selection activeCell="D2" sqref="D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8" t="s">
        <v>8223</v>
      </c>
      <c r="B1" t="s">
        <v>8318</v>
      </c>
    </row>
    <row r="3" spans="1:6" x14ac:dyDescent="0.45">
      <c r="A3" s="8" t="s">
        <v>8385</v>
      </c>
      <c r="B3" s="8" t="s">
        <v>8384</v>
      </c>
    </row>
    <row r="4" spans="1:6" x14ac:dyDescent="0.45">
      <c r="A4" s="8" t="s">
        <v>8382</v>
      </c>
      <c r="B4" t="s">
        <v>8220</v>
      </c>
      <c r="C4" t="s">
        <v>8221</v>
      </c>
      <c r="D4" t="s">
        <v>8222</v>
      </c>
      <c r="E4" t="s">
        <v>8219</v>
      </c>
      <c r="F4" t="s">
        <v>8308</v>
      </c>
    </row>
    <row r="5" spans="1:6" x14ac:dyDescent="0.45">
      <c r="A5" s="9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45">
      <c r="A6" s="9" t="s">
        <v>8310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45">
      <c r="A7" s="9" t="s">
        <v>8383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45">
      <c r="A8" s="9" t="s">
        <v>8311</v>
      </c>
      <c r="B8" s="7">
        <v>24</v>
      </c>
      <c r="C8" s="7"/>
      <c r="D8" s="7"/>
      <c r="E8" s="7"/>
      <c r="F8" s="7">
        <v>24</v>
      </c>
    </row>
    <row r="9" spans="1:6" x14ac:dyDescent="0.45">
      <c r="A9" s="9" t="s">
        <v>8312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45">
      <c r="A10" s="9" t="s">
        <v>8313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45">
      <c r="A11" s="9" t="s">
        <v>8314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45">
      <c r="A12" s="9" t="s">
        <v>8315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45">
      <c r="A13" s="9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45">
      <c r="A14" s="9" t="s">
        <v>8308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1F28D-76ED-4D3D-8C1A-4EC06E818B39}">
  <sheetPr codeName="Sheet11"/>
  <dimension ref="A1:F47"/>
  <sheetViews>
    <sheetView workbookViewId="0">
      <selection activeCell="D2" sqref="D2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8" t="s">
        <v>8223</v>
      </c>
      <c r="B1" t="s">
        <v>8318</v>
      </c>
    </row>
    <row r="2" spans="1:6" x14ac:dyDescent="0.45">
      <c r="A2" s="8" t="s">
        <v>8317</v>
      </c>
      <c r="B2" t="s">
        <v>8318</v>
      </c>
    </row>
    <row r="4" spans="1:6" x14ac:dyDescent="0.45">
      <c r="A4" s="8" t="s">
        <v>8385</v>
      </c>
      <c r="B4" s="8" t="s">
        <v>8384</v>
      </c>
    </row>
    <row r="5" spans="1:6" x14ac:dyDescent="0.45">
      <c r="A5" s="8" t="s">
        <v>8382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 x14ac:dyDescent="0.45">
      <c r="A6" s="9" t="s">
        <v>8319</v>
      </c>
      <c r="B6" s="7"/>
      <c r="C6" s="7">
        <v>100</v>
      </c>
      <c r="D6" s="7"/>
      <c r="E6" s="7"/>
      <c r="F6" s="7">
        <v>100</v>
      </c>
    </row>
    <row r="7" spans="1:6" x14ac:dyDescent="0.45">
      <c r="A7" s="9" t="s">
        <v>8320</v>
      </c>
      <c r="B7" s="7">
        <v>20</v>
      </c>
      <c r="C7" s="7"/>
      <c r="D7" s="7"/>
      <c r="E7" s="7"/>
      <c r="F7" s="7">
        <v>20</v>
      </c>
    </row>
    <row r="8" spans="1:6" x14ac:dyDescent="0.45">
      <c r="A8" s="9" t="s">
        <v>8321</v>
      </c>
      <c r="B8" s="7">
        <v>24</v>
      </c>
      <c r="C8" s="7"/>
      <c r="D8" s="7"/>
      <c r="E8" s="7"/>
      <c r="F8" s="7">
        <v>24</v>
      </c>
    </row>
    <row r="9" spans="1:6" x14ac:dyDescent="0.45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45">
      <c r="A10" s="9" t="s">
        <v>8322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9" t="s">
        <v>8323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9" t="s">
        <v>8324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9" t="s">
        <v>8325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9" t="s">
        <v>8326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9" t="s">
        <v>8327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9" t="s">
        <v>8328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9" t="s">
        <v>8329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9" t="s">
        <v>8330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9" t="s">
        <v>8331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9" t="s">
        <v>8332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9" t="s">
        <v>8333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9" t="s">
        <v>8334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9" t="s">
        <v>8336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9" t="s">
        <v>8337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9" t="s">
        <v>8338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9" t="s">
        <v>8339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9" t="s">
        <v>8340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9" t="s">
        <v>8341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9" t="s">
        <v>8342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9" t="s">
        <v>8343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9" t="s">
        <v>8344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9" t="s">
        <v>8345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9" t="s">
        <v>8346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9" t="s">
        <v>8347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9" t="s">
        <v>8348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9" t="s">
        <v>8349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9" t="s">
        <v>8350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9" t="s">
        <v>8351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9" t="s">
        <v>8352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9" t="s">
        <v>8353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9" t="s">
        <v>8386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9" t="s">
        <v>8354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9" t="s">
        <v>8355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9" t="s">
        <v>8356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9" t="s">
        <v>8357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9" t="s">
        <v>8308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2BA6-D04D-4EEC-9379-81F761F8C84B}">
  <sheetPr codeName="Sheet19"/>
  <dimension ref="A1:E18"/>
  <sheetViews>
    <sheetView zoomScale="115" workbookViewId="0">
      <selection activeCell="D2" sqref="D2"/>
    </sheetView>
  </sheetViews>
  <sheetFormatPr defaultRowHeight="14.25" x14ac:dyDescent="0.45"/>
  <cols>
    <col min="1" max="1" width="13.4648437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8" t="s">
        <v>8317</v>
      </c>
      <c r="B1" t="s">
        <v>8318</v>
      </c>
    </row>
    <row r="2" spans="1:5" x14ac:dyDescent="0.45">
      <c r="A2" s="8" t="s">
        <v>8391</v>
      </c>
      <c r="B2" t="s">
        <v>8318</v>
      </c>
    </row>
    <row r="4" spans="1:5" x14ac:dyDescent="0.45">
      <c r="A4" s="8" t="s">
        <v>8385</v>
      </c>
      <c r="B4" s="8" t="s">
        <v>8384</v>
      </c>
    </row>
    <row r="5" spans="1:5" x14ac:dyDescent="0.45">
      <c r="A5" s="8" t="s">
        <v>8382</v>
      </c>
      <c r="B5" t="s">
        <v>8220</v>
      </c>
      <c r="C5" t="s">
        <v>8221</v>
      </c>
      <c r="D5" t="s">
        <v>8219</v>
      </c>
      <c r="E5" t="s">
        <v>8308</v>
      </c>
    </row>
    <row r="6" spans="1:5" x14ac:dyDescent="0.45">
      <c r="A6" s="9" t="s">
        <v>8359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45">
      <c r="A7" s="9" t="s">
        <v>8360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45">
      <c r="A8" s="9" t="s">
        <v>8361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45">
      <c r="A9" s="9" t="s">
        <v>8362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45">
      <c r="A10" s="9" t="s">
        <v>8363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45">
      <c r="A11" s="9" t="s">
        <v>8364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45">
      <c r="A12" s="9" t="s">
        <v>8365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45">
      <c r="A13" s="9" t="s">
        <v>8366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45">
      <c r="A14" s="9" t="s">
        <v>8388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45">
      <c r="A15" s="9" t="s">
        <v>8367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45">
      <c r="A16" s="9" t="s">
        <v>8368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45">
      <c r="A17" s="9" t="s">
        <v>8369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45">
      <c r="A18" s="9" t="s">
        <v>8308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530" zoomScale="73" zoomScaleNormal="55" workbookViewId="0">
      <selection activeCell="H547" sqref="H547"/>
    </sheetView>
  </sheetViews>
  <sheetFormatPr defaultColWidth="13.06640625" defaultRowHeight="29.75" customHeight="1" x14ac:dyDescent="0.45"/>
  <cols>
    <col min="2" max="3" width="13.06640625" style="3"/>
    <col min="15" max="15" width="13.06640625" style="6"/>
    <col min="20" max="20" width="20.59765625" customWidth="1"/>
  </cols>
  <sheetData>
    <row r="1" spans="1:20" ht="29.75" customHeight="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8390</v>
      </c>
      <c r="P1" s="1" t="s">
        <v>8306</v>
      </c>
      <c r="Q1" s="1" t="s">
        <v>8317</v>
      </c>
      <c r="R1" s="1" t="s">
        <v>8307</v>
      </c>
      <c r="S1" s="1" t="s">
        <v>8389</v>
      </c>
      <c r="T1" s="1" t="s">
        <v>8387</v>
      </c>
    </row>
    <row r="2" spans="1:20" ht="29.75" customHeight="1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IF(E2=0,0,E2/L2)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.75" customHeight="1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IF(E3=0,0,E3/L3)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29.75" customHeight="1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.75" customHeight="1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29.75" customHeight="1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29.75" customHeight="1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29.75" customHeight="1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29.75" customHeight="1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.75" customHeight="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29.75" customHeight="1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29.75" customHeight="1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29.75" customHeight="1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29.75" customHeight="1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29.75" customHeight="1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.75" customHeight="1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29.75" customHeight="1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29.75" customHeight="1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29.75" customHeight="1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29.75" customHeight="1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29.75" customHeight="1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29.75" customHeight="1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29.75" customHeight="1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.75" customHeight="1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29.75" customHeight="1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.75" customHeight="1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29.75" customHeight="1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29.75" customHeight="1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29.75" customHeight="1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.75" customHeight="1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29.75" customHeight="1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29.75" customHeight="1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29.75" customHeight="1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29.75" customHeight="1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29.75" customHeight="1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29.75" customHeight="1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29.75" customHeight="1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.75" customHeight="1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29.75" customHeight="1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29.75" customHeight="1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29.75" customHeight="1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29.75" customHeight="1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29.75" customHeight="1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29.75" customHeight="1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29.75" customHeight="1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29.75" customHeight="1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29.75" customHeight="1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29.75" customHeight="1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29.75" customHeight="1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29.75" customHeight="1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29.75" customHeight="1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29.75" customHeight="1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29.75" customHeight="1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29.75" customHeight="1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.75" customHeight="1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29.75" customHeight="1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29.75" customHeight="1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.75" customHeight="1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29.75" customHeight="1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29.75" customHeight="1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29.75" customHeight="1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29.75" customHeight="1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29.75" customHeight="1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29.75" customHeight="1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29.75" customHeight="1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29.75" customHeight="1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29.75" customHeight="1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IF(E67=0,0,E67/L67)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.75" customHeight="1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29.75" customHeight="1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29.75" customHeight="1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29.75" customHeight="1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29.75" customHeight="1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29.75" customHeight="1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29.75" customHeight="1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29.75" customHeight="1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29.75" customHeight="1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29.75" customHeight="1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29.75" customHeight="1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29.75" customHeight="1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29.75" customHeight="1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29.75" customHeight="1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29.75" customHeight="1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29.75" customHeight="1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29.75" customHeight="1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29.75" customHeight="1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29.75" customHeight="1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29.75" customHeight="1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29.75" customHeight="1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29.75" customHeight="1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29.75" customHeight="1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29.75" customHeight="1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.75" customHeight="1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29.75" customHeight="1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29.75" customHeight="1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29.75" customHeight="1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29.75" customHeight="1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29.75" customHeight="1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29.75" customHeight="1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29.75" customHeight="1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29.75" customHeight="1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.75" customHeight="1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29.75" customHeight="1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29.75" customHeight="1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29.75" customHeight="1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29.75" customHeight="1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.75" customHeight="1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29.75" customHeight="1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29.75" customHeight="1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29.75" customHeight="1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29.75" customHeight="1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29.75" customHeight="1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29.75" customHeight="1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29.75" customHeight="1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29.75" customHeight="1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.75" customHeight="1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29.75" customHeight="1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29.75" customHeight="1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29.75" customHeight="1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29.75" customHeight="1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.75" customHeight="1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29.75" customHeight="1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29.75" customHeight="1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29.75" customHeight="1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9.75" customHeight="1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29.75" customHeight="1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29.75" customHeight="1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29.75" customHeight="1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29.75" customHeight="1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29.75" customHeight="1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.75" customHeight="1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29.75" customHeight="1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>
        <f t="shared" ref="P131:P194" si="13">IF(E131=0,0,E131/L131)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29.75" customHeight="1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29.75" customHeight="1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29.75" customHeight="1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.75" customHeight="1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.75" customHeight="1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29.75" customHeight="1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29.75" customHeight="1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29.75" customHeight="1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29.75" customHeight="1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29.75" customHeight="1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29.75" customHeight="1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29.75" customHeight="1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29.75" customHeight="1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29.75" customHeight="1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29.75" customHeight="1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29.75" customHeight="1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29.75" customHeight="1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.75" customHeight="1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29.75" customHeight="1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29.75" customHeight="1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29.75" customHeight="1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29.75" customHeight="1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.75" customHeight="1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29.75" customHeight="1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29.75" customHeight="1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29.75" customHeight="1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29.75" customHeight="1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29.75" customHeight="1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29.75" customHeight="1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29.75" customHeight="1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29.75" customHeight="1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29.75" customHeight="1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29.75" customHeight="1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29.75" customHeight="1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29.75" customHeight="1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.75" customHeight="1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29.75" customHeight="1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29.75" customHeight="1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29.75" customHeight="1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29.75" customHeight="1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29.75" customHeight="1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29.75" customHeight="1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29.75" customHeight="1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29.75" customHeight="1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29.75" customHeight="1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29.75" customHeight="1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29.75" customHeight="1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.75" customHeight="1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.75" customHeight="1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.75" customHeight="1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29.75" customHeight="1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29.75" customHeight="1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29.75" customHeight="1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29.75" customHeight="1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29.75" customHeight="1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29.75" customHeight="1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29.75" customHeight="1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29.75" customHeight="1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29.75" customHeight="1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29.75" customHeight="1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29.75" customHeight="1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29.75" customHeight="1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29.75" customHeight="1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29.75" customHeight="1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>
        <f t="shared" ref="P195:P258" si="19">IF(E195=0,0,E195/L195)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29.75" customHeight="1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29.75" customHeight="1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29.75" customHeight="1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29.75" customHeight="1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29.75" customHeight="1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29.75" customHeight="1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.75" customHeight="1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29.75" customHeight="1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29.75" customHeight="1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29.75" customHeight="1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29.75" customHeight="1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29.75" customHeight="1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29.75" customHeight="1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29.75" customHeight="1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29.75" customHeight="1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29.75" customHeight="1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29.75" customHeight="1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29.75" customHeight="1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.75" customHeight="1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29.75" customHeight="1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29.75" customHeight="1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29.75" customHeight="1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29.75" customHeight="1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29.75" customHeight="1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29.75" customHeight="1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.75" customHeight="1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29.75" customHeight="1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29.75" customHeight="1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29.75" customHeight="1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29.75" customHeight="1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29.75" customHeight="1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29.75" customHeight="1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29.75" customHeight="1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29.75" customHeight="1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.75" customHeight="1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29.75" customHeight="1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29.75" customHeight="1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29.75" customHeight="1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29.75" customHeight="1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29.75" customHeight="1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29.75" customHeight="1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29.75" customHeight="1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29.75" customHeight="1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.75" customHeight="1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29.75" customHeight="1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29.75" customHeight="1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29.75" customHeight="1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29.75" customHeight="1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29.75" customHeight="1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29.75" customHeight="1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29.75" customHeight="1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29.75" customHeight="1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29.75" customHeight="1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29.75" customHeight="1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29.75" customHeight="1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29.75" customHeight="1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29.75" customHeight="1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29.75" customHeight="1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29.75" customHeight="1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29.75" customHeight="1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29.75" customHeight="1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.75" customHeight="1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29.75" customHeight="1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29.75" customHeight="1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IF(E259=0,0,E259/L259)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29.75" customHeight="1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29.75" customHeight="1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29.75" customHeight="1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.75" customHeight="1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.75" customHeight="1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29.75" customHeight="1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29.75" customHeight="1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29.75" customHeight="1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29.75" customHeight="1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29.75" customHeight="1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29.75" customHeight="1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29.75" customHeight="1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29.75" customHeight="1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29.75" customHeight="1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29.75" customHeight="1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29.75" customHeight="1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29.75" customHeight="1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29.75" customHeight="1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29.75" customHeight="1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29.75" customHeight="1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.75" customHeight="1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29.75" customHeight="1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29.75" customHeight="1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29.75" customHeight="1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29.75" customHeight="1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.75" customHeight="1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29.75" customHeight="1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29.75" customHeight="1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29.75" customHeight="1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.75" customHeight="1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29.75" customHeight="1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29.75" customHeight="1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.75" customHeight="1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29.75" customHeight="1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29.75" customHeight="1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29.75" customHeight="1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29.75" customHeight="1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29.75" customHeight="1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29.75" customHeight="1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29.75" customHeight="1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.75" customHeight="1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29.75" customHeight="1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29.75" customHeight="1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29.75" customHeight="1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29.75" customHeight="1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29.75" customHeight="1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.75" customHeight="1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29.75" customHeight="1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.75" customHeight="1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29.75" customHeight="1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29.75" customHeight="1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29.75" customHeight="1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29.75" customHeight="1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29.75" customHeight="1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29.75" customHeight="1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29.75" customHeight="1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29.75" customHeight="1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29.75" customHeight="1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.75" customHeight="1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29.75" customHeight="1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29.75" customHeight="1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29.75" customHeight="1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29.75" customHeight="1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29.75" customHeight="1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IF(E323=0,0,E323/L323)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29.75" customHeight="1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29.75" customHeight="1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29.75" customHeight="1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29.75" customHeight="1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29.75" customHeight="1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29.75" customHeight="1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29.75" customHeight="1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29.75" customHeight="1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29.75" customHeight="1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29.75" customHeight="1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29.75" customHeight="1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29.75" customHeight="1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29.75" customHeight="1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29.75" customHeight="1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29.75" customHeight="1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29.75" customHeight="1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29.75" customHeight="1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29.75" customHeight="1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29.75" customHeight="1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29.75" customHeight="1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.75" customHeight="1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29.75" customHeight="1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29.75" customHeight="1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29.75" customHeight="1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29.75" customHeight="1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29.75" customHeight="1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29.75" customHeight="1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29.75" customHeight="1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29.75" customHeight="1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29.75" customHeight="1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29.75" customHeight="1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29.75" customHeight="1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29.75" customHeight="1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29.75" customHeight="1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29.75" customHeight="1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29.75" customHeight="1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29.75" customHeight="1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29.75" customHeight="1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29.75" customHeight="1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29.75" customHeight="1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29.75" customHeight="1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29.75" customHeight="1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29.75" customHeight="1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29.75" customHeight="1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29.75" customHeight="1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29.75" customHeight="1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29.75" customHeight="1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29.75" customHeight="1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29.75" customHeight="1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29.75" customHeight="1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.75" customHeight="1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29.75" customHeight="1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29.75" customHeight="1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29.75" customHeight="1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29.75" customHeight="1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29.75" customHeight="1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29.75" customHeight="1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29.75" customHeight="1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29.75" customHeight="1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29.75" customHeight="1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29.75" customHeight="1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29.75" customHeight="1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29.75" customHeight="1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29.75" customHeight="1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IF(E387=0,0,E387/L387)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29.75" customHeight="1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29.75" customHeight="1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29.75" customHeight="1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29.75" customHeight="1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29.75" customHeight="1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29.75" customHeight="1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29.75" customHeight="1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29.75" customHeight="1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29.75" customHeight="1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29.75" customHeight="1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29.75" customHeight="1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29.75" customHeight="1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29.75" customHeight="1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29.75" customHeight="1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29.75" customHeight="1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29.75" customHeight="1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29.75" customHeight="1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29.75" customHeight="1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29.75" customHeight="1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9.75" customHeight="1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29.75" customHeight="1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29.75" customHeight="1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29.75" customHeight="1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29.75" customHeight="1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29.75" customHeight="1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29.75" customHeight="1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29.75" customHeight="1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29.75" customHeight="1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29.75" customHeight="1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29.75" customHeight="1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29.75" customHeight="1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29.75" customHeight="1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29.75" customHeight="1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29.75" customHeight="1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29.75" customHeight="1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29.75" customHeight="1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29.75" customHeight="1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29.75" customHeight="1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29.75" customHeight="1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29.75" customHeight="1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29.75" customHeight="1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29.75" customHeight="1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.75" customHeight="1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29.75" customHeight="1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29.75" customHeight="1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29.75" customHeight="1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29.75" customHeight="1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29.75" customHeight="1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29.75" customHeight="1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29.75" customHeight="1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29.75" customHeight="1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29.75" customHeight="1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29.75" customHeight="1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29.75" customHeight="1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29.75" customHeight="1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29.75" customHeight="1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29.75" customHeight="1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29.75" customHeight="1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29.75" customHeight="1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29.75" customHeight="1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29.75" customHeight="1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29.75" customHeight="1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29.75" customHeight="1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29.75" customHeight="1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IF(E451=0,0,E451/L451)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29.75" customHeight="1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29.75" customHeight="1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.75" customHeight="1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29.75" customHeight="1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29.75" customHeight="1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29.75" customHeight="1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29.75" customHeight="1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29.75" customHeight="1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29.75" customHeight="1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29.75" customHeight="1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.75" customHeight="1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29.75" customHeight="1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29.75" customHeight="1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29.75" customHeight="1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.75" customHeight="1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.75" customHeight="1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29.75" customHeight="1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29.75" customHeight="1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29.75" customHeight="1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.75" customHeight="1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29.75" customHeight="1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29.75" customHeight="1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29.75" customHeight="1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29.75" customHeight="1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29.75" customHeight="1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29.75" customHeight="1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.75" customHeight="1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29.75" customHeight="1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29.75" customHeight="1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29.75" customHeight="1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29.75" customHeight="1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29.75" customHeight="1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29.75" customHeight="1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29.75" customHeight="1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29.75" customHeight="1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29.75" customHeight="1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29.75" customHeight="1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29.75" customHeight="1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29.75" customHeight="1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29.75" customHeight="1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29.75" customHeight="1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29.75" customHeight="1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29.75" customHeight="1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29.75" customHeight="1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29.75" customHeight="1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29.75" customHeight="1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.75" customHeight="1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29.75" customHeight="1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29.75" customHeight="1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29.75" customHeight="1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29.75" customHeight="1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29.75" customHeight="1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29.75" customHeight="1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29.75" customHeight="1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29.75" customHeight="1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29.75" customHeight="1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29.75" customHeight="1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29.75" customHeight="1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29.75" customHeight="1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29.75" customHeight="1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29.75" customHeight="1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29.75" customHeight="1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29.75" customHeight="1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.75" customHeight="1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IF(E515=0,0,E515/L515)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29.75" customHeight="1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29.75" customHeight="1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.75" customHeight="1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29.75" customHeight="1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29.75" customHeight="1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29.75" customHeight="1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29.75" customHeight="1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29.75" customHeight="1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29.75" customHeight="1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29.75" customHeight="1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29.75" customHeight="1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29.75" customHeight="1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29.75" customHeight="1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29.75" customHeight="1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.75" customHeight="1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29.75" customHeight="1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29.75" customHeight="1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29.75" customHeight="1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29.75" customHeight="1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29.75" customHeight="1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29.75" customHeight="1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29.75" customHeight="1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29.75" customHeight="1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29.75" customHeight="1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29.75" customHeight="1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29.75" customHeight="1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29.75" customHeight="1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29.75" customHeight="1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29.75" customHeight="1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29.75" customHeight="1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29.75" customHeight="1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29.75" customHeight="1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29.75" customHeight="1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29.75" customHeight="1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29.75" customHeight="1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29.75" customHeight="1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29.75" customHeight="1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29.75" customHeight="1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29.75" customHeight="1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29.75" customHeight="1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29.75" customHeight="1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29.75" customHeight="1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.75" customHeight="1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29.75" customHeight="1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29.75" customHeight="1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29.75" customHeight="1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29.75" customHeight="1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29.75" customHeight="1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29.75" customHeight="1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29.75" customHeight="1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29.75" customHeight="1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29.75" customHeight="1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29.75" customHeight="1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29.75" customHeight="1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29.75" customHeight="1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29.75" customHeight="1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.75" customHeight="1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29.75" customHeight="1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29.75" customHeight="1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29.75" customHeight="1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29.75" customHeight="1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29.75" customHeight="1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29.75" customHeight="1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29.75" customHeight="1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IF(E579=0,0,E579/L579)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.75" customHeight="1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.75" customHeight="1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29.75" customHeight="1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29.75" customHeight="1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29.75" customHeight="1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29.75" customHeight="1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29.75" customHeight="1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29.75" customHeight="1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29.75" customHeight="1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29.75" customHeight="1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29.75" customHeight="1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29.75" customHeight="1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29.75" customHeight="1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29.75" customHeight="1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29.75" customHeight="1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29.75" customHeight="1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.75" customHeight="1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29.75" customHeight="1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9.75" customHeight="1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29.75" customHeight="1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.75" customHeight="1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29.75" customHeight="1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.75" customHeight="1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29.75" customHeight="1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29.75" customHeight="1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29.75" customHeight="1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29.75" customHeight="1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.75" customHeight="1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29.75" customHeight="1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29.75" customHeight="1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29.75" customHeight="1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29.75" customHeight="1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29.75" customHeight="1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29.75" customHeight="1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.75" customHeight="1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29.75" customHeight="1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29.75" customHeight="1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29.75" customHeight="1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29.75" customHeight="1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29.75" customHeight="1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29.75" customHeight="1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.75" customHeight="1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29.75" customHeight="1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29.75" customHeight="1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29.75" customHeight="1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29.75" customHeight="1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29.75" customHeight="1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29.75" customHeight="1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29.75" customHeight="1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29.75" customHeight="1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29.75" customHeight="1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29.75" customHeight="1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29.75" customHeight="1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.75" customHeight="1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9.75" customHeight="1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29.75" customHeight="1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.75" customHeight="1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.75" customHeight="1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29.75" customHeight="1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29.75" customHeight="1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29.75" customHeight="1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.75" customHeight="1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29.75" customHeight="1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29.75" customHeight="1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IF(E643=0,0,E643/L643)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29.75" customHeight="1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29.75" customHeight="1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29.75" customHeight="1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.75" customHeight="1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29.75" customHeight="1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29.75" customHeight="1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.75" customHeight="1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29.75" customHeight="1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29.75" customHeight="1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29.75" customHeight="1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29.75" customHeight="1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29.75" customHeight="1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29.75" customHeight="1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29.75" customHeight="1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29.75" customHeight="1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29.75" customHeight="1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29.75" customHeight="1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29.75" customHeight="1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29.75" customHeight="1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29.75" customHeight="1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29.75" customHeight="1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29.75" customHeight="1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29.75" customHeight="1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29.75" customHeight="1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29.75" customHeight="1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29.75" customHeight="1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29.75" customHeight="1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29.75" customHeight="1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29.75" customHeight="1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29.75" customHeight="1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29.75" customHeight="1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29.75" customHeight="1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.75" customHeight="1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29.75" customHeight="1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29.75" customHeight="1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29.75" customHeight="1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29.75" customHeight="1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29.75" customHeight="1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29.75" customHeight="1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29.75" customHeight="1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29.75" customHeight="1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29.75" customHeight="1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.75" customHeight="1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29.75" customHeight="1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29.75" customHeight="1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29.75" customHeight="1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29.75" customHeight="1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29.75" customHeight="1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.75" customHeight="1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29.75" customHeight="1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29.75" customHeight="1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29.75" customHeight="1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29.75" customHeight="1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29.75" customHeight="1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.75" customHeight="1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29.75" customHeight="1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29.75" customHeight="1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29.75" customHeight="1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29.75" customHeight="1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29.75" customHeight="1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29.75" customHeight="1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29.75" customHeight="1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29.75" customHeight="1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.75" customHeight="1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IF(E707=0,0,E707/L707)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29.75" customHeight="1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29.75" customHeight="1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29.75" customHeight="1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.75" customHeight="1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.75" customHeight="1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29.75" customHeight="1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29.75" customHeight="1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29.75" customHeight="1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29.75" customHeight="1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29.75" customHeight="1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29.75" customHeight="1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29.75" customHeight="1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29.75" customHeight="1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29.75" customHeight="1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29.75" customHeight="1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29.75" customHeight="1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29.75" customHeight="1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.75" customHeight="1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29.75" customHeight="1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29.75" customHeight="1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29.75" customHeight="1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29.75" customHeight="1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29.75" customHeight="1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29.75" customHeight="1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.75" customHeight="1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29.75" customHeight="1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29.75" customHeight="1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29.75" customHeight="1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29.75" customHeight="1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29.75" customHeight="1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29.75" customHeight="1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29.75" customHeight="1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.75" customHeight="1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29.75" customHeight="1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29.75" customHeight="1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.75" customHeight="1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29.75" customHeight="1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29.75" customHeight="1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29.75" customHeight="1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29.75" customHeight="1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.75" customHeight="1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29.75" customHeight="1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29.75" customHeight="1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29.75" customHeight="1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29.75" customHeight="1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29.75" customHeight="1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29.75" customHeight="1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29.75" customHeight="1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29.75" customHeight="1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29.75" customHeight="1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29.75" customHeight="1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29.75" customHeight="1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.75" customHeight="1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29.75" customHeight="1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29.75" customHeight="1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29.75" customHeight="1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29.75" customHeight="1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29.75" customHeight="1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29.75" customHeight="1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29.75" customHeight="1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29.75" customHeight="1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29.75" customHeight="1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29.75" customHeight="1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29.75" customHeight="1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IF(E771=0,0,E771/L771)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29.75" customHeight="1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29.75" customHeight="1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29.75" customHeight="1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29.75" customHeight="1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29.75" customHeight="1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29.75" customHeight="1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29.75" customHeight="1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29.75" customHeight="1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29.75" customHeight="1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29.75" customHeight="1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29.75" customHeight="1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29.75" customHeight="1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29.75" customHeight="1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29.75" customHeight="1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29.75" customHeight="1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29.75" customHeight="1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29.75" customHeight="1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29.75" customHeight="1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29.75" customHeight="1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29.75" customHeight="1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29.75" customHeight="1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29.75" customHeight="1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.75" customHeight="1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29.75" customHeight="1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29.75" customHeight="1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29.75" customHeight="1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29.75" customHeight="1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29.75" customHeight="1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29.75" customHeight="1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29.75" customHeight="1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29.75" customHeight="1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29.75" customHeight="1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29.75" customHeight="1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29.75" customHeight="1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29.75" customHeight="1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29.75" customHeight="1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29.75" customHeight="1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.75" customHeight="1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29.75" customHeight="1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29.75" customHeight="1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29.75" customHeight="1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.75" customHeight="1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29.75" customHeight="1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.75" customHeight="1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29.75" customHeight="1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.75" customHeight="1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.75" customHeight="1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29.75" customHeight="1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29.75" customHeight="1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.75" customHeight="1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29.75" customHeight="1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29.75" customHeight="1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29.75" customHeight="1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29.75" customHeight="1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29.75" customHeight="1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.75" customHeight="1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29.75" customHeight="1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29.75" customHeight="1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29.75" customHeight="1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29.75" customHeight="1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29.75" customHeight="1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9.75" customHeight="1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29.75" customHeight="1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29.75" customHeight="1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IF(E835=0,0,E835/L835)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29.75" customHeight="1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29.75" customHeight="1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29.75" customHeight="1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29.75" customHeight="1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29.75" customHeight="1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29.75" customHeight="1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29.75" customHeight="1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29.75" customHeight="1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29.75" customHeight="1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29.75" customHeight="1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29.75" customHeight="1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29.75" customHeight="1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29.75" customHeight="1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.75" customHeight="1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29.75" customHeight="1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29.75" customHeight="1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29.75" customHeight="1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29.75" customHeight="1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.75" customHeight="1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29.75" customHeight="1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29.75" customHeight="1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.75" customHeight="1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29.75" customHeight="1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29.75" customHeight="1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29.75" customHeight="1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29.75" customHeight="1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29.75" customHeight="1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29.75" customHeight="1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29.75" customHeight="1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29.75" customHeight="1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29.75" customHeight="1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29.75" customHeight="1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29.75" customHeight="1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29.75" customHeight="1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29.75" customHeight="1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29.75" customHeight="1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29.75" customHeight="1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29.75" customHeight="1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29.75" customHeight="1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.75" customHeight="1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29.75" customHeight="1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29.75" customHeight="1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.75" customHeight="1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29.75" customHeight="1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29.75" customHeight="1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29.75" customHeight="1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29.75" customHeight="1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29.75" customHeight="1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29.75" customHeight="1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29.75" customHeight="1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29.75" customHeight="1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29.75" customHeight="1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29.75" customHeight="1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29.75" customHeight="1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29.75" customHeight="1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29.75" customHeight="1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29.75" customHeight="1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29.75" customHeight="1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29.75" customHeight="1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29.75" customHeight="1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29.75" customHeight="1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29.75" customHeight="1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29.75" customHeight="1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29.75" customHeight="1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>
        <f t="shared" ref="P899:P962" si="85">IF(E899=0,0,E899/L899)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29.75" customHeight="1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29.75" customHeight="1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.75" customHeight="1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29.75" customHeight="1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29.75" customHeight="1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29.75" customHeight="1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29.75" customHeight="1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29.75" customHeight="1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.75" customHeight="1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9.75" customHeight="1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29.75" customHeight="1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29.75" customHeight="1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29.75" customHeight="1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29.75" customHeight="1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29.75" customHeight="1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29.75" customHeight="1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29.75" customHeight="1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29.75" customHeight="1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29.75" customHeight="1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29.75" customHeight="1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29.75" customHeight="1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29.75" customHeight="1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29.75" customHeight="1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29.75" customHeight="1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29.75" customHeight="1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29.75" customHeight="1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29.75" customHeight="1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29.75" customHeight="1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29.75" customHeight="1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.75" customHeight="1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29.75" customHeight="1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29.75" customHeight="1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29.75" customHeight="1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29.75" customHeight="1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.75" customHeight="1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29.75" customHeight="1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29.75" customHeight="1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29.75" customHeight="1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29.75" customHeight="1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29.75" customHeight="1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29.75" customHeight="1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29.75" customHeight="1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29.75" customHeight="1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29.75" customHeight="1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29.75" customHeight="1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.75" customHeight="1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29.75" customHeight="1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29.75" customHeight="1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29.75" customHeight="1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29.75" customHeight="1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29.75" customHeight="1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29.75" customHeight="1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29.75" customHeight="1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29.75" customHeight="1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.75" customHeight="1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29.75" customHeight="1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29.75" customHeight="1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29.75" customHeight="1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29.75" customHeight="1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.75" customHeight="1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29.75" customHeight="1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29.75" customHeight="1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29.75" customHeight="1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29.75" customHeight="1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IF(E963=0,0,E963/L963)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29.75" customHeight="1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.75" customHeight="1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29.75" customHeight="1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29.75" customHeight="1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29.75" customHeight="1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29.75" customHeight="1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29.75" customHeight="1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.75" customHeight="1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29.75" customHeight="1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29.75" customHeight="1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29.75" customHeight="1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29.75" customHeight="1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29.75" customHeight="1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29.75" customHeight="1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29.75" customHeight="1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29.75" customHeight="1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29.75" customHeight="1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29.75" customHeight="1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29.75" customHeight="1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29.75" customHeight="1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.75" customHeight="1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29.75" customHeight="1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29.75" customHeight="1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29.75" customHeight="1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29.75" customHeight="1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29.75" customHeight="1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29.75" customHeight="1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.75" customHeight="1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29.75" customHeight="1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29.75" customHeight="1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29.75" customHeight="1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29.75" customHeight="1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29.75" customHeight="1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29.75" customHeight="1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9.75" customHeight="1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.75" customHeight="1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29.75" customHeight="1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29.75" customHeight="1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29.75" customHeight="1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29.75" customHeight="1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29.75" customHeight="1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29.75" customHeight="1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.75" customHeight="1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29.75" customHeight="1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29.75" customHeight="1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29.75" customHeight="1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29.75" customHeight="1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29.75" customHeight="1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29.75" customHeight="1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29.75" customHeight="1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29.75" customHeight="1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29.75" customHeight="1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.75" customHeight="1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.75" customHeight="1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29.75" customHeight="1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29.75" customHeight="1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29.75" customHeight="1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29.75" customHeight="1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29.75" customHeight="1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29.75" customHeight="1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.75" customHeight="1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29.75" customHeight="1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29.75" customHeight="1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.75" customHeight="1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IF(E1027=0,0,E1027/L1027)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29.75" customHeight="1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29.75" customHeight="1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29.75" customHeight="1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.75" customHeight="1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.75" customHeight="1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29.75" customHeight="1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29.75" customHeight="1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29.75" customHeight="1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29.75" customHeight="1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29.75" customHeight="1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29.75" customHeight="1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29.75" customHeight="1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29.75" customHeight="1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29.75" customHeight="1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29.75" customHeight="1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29.75" customHeight="1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29.75" customHeight="1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29.75" customHeight="1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29.75" customHeight="1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29.75" customHeight="1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29.75" customHeight="1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29.75" customHeight="1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29.75" customHeight="1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29.75" customHeight="1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.75" customHeight="1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29.75" customHeight="1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29.75" customHeight="1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29.75" customHeight="1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29.75" customHeight="1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29.75" customHeight="1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29.75" customHeight="1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29.75" customHeight="1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29.75" customHeight="1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29.75" customHeight="1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29.75" customHeight="1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.75" customHeight="1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29.75" customHeight="1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29.75" customHeight="1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29.75" customHeight="1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29.75" customHeight="1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29.75" customHeight="1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29.75" customHeight="1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29.75" customHeight="1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29.75" customHeight="1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29.75" customHeight="1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29.75" customHeight="1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29.75" customHeight="1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.75" customHeight="1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29.75" customHeight="1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.75" customHeight="1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29.75" customHeight="1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29.75" customHeight="1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29.75" customHeight="1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29.75" customHeight="1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29.75" customHeight="1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29.75" customHeight="1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29.75" customHeight="1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29.75" customHeight="1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29.75" customHeight="1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29.75" customHeight="1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29.75" customHeight="1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29.75" customHeight="1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.75" customHeight="1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.75" customHeight="1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IF(E1091=0,0,E1091/L1091)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29.75" customHeight="1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29.75" customHeight="1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29.75" customHeight="1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29.75" customHeight="1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29.75" customHeight="1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29.75" customHeight="1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29.75" customHeight="1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29.75" customHeight="1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.75" customHeight="1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29.75" customHeight="1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29.75" customHeight="1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.75" customHeight="1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29.75" customHeight="1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29.75" customHeight="1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29.75" customHeight="1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29.75" customHeight="1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29.75" customHeight="1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29.75" customHeight="1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29.75" customHeight="1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29.75" customHeight="1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29.75" customHeight="1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29.75" customHeight="1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29.75" customHeight="1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29.75" customHeight="1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29.75" customHeight="1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29.75" customHeight="1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29.75" customHeight="1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29.75" customHeight="1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29.75" customHeight="1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29.75" customHeight="1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29.75" customHeight="1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29.75" customHeight="1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29.75" customHeight="1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29.75" customHeight="1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29.75" customHeight="1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29.75" customHeight="1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29.75" customHeight="1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29.75" customHeight="1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29.75" customHeight="1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29.75" customHeight="1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29.75" customHeight="1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29.75" customHeight="1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29.75" customHeight="1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29.75" customHeight="1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29.75" customHeight="1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29.75" customHeight="1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29.75" customHeight="1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29.75" customHeight="1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29.75" customHeight="1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29.75" customHeight="1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29.75" customHeight="1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29.75" customHeight="1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29.75" customHeight="1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29.75" customHeight="1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29.75" customHeight="1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29.75" customHeight="1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29.75" customHeight="1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29.75" customHeight="1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.75" customHeight="1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.75" customHeight="1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.75" customHeight="1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29.75" customHeight="1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29.75" customHeight="1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.75" customHeight="1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IF(E1155=0,0,E1155/L1155)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29.75" customHeight="1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29.75" customHeight="1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29.75" customHeight="1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29.75" customHeight="1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29.75" customHeight="1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29.75" customHeight="1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29.75" customHeight="1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29.75" customHeight="1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29.75" customHeight="1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29.75" customHeight="1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29.75" customHeight="1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29.75" customHeight="1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29.75" customHeight="1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29.75" customHeight="1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29.75" customHeight="1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29.75" customHeight="1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29.75" customHeight="1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29.75" customHeight="1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.75" customHeight="1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29.75" customHeight="1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29.75" customHeight="1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29.75" customHeight="1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29.75" customHeight="1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29.75" customHeight="1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29.75" customHeight="1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29.75" customHeight="1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29.75" customHeight="1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.75" customHeight="1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29.75" customHeight="1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29.75" customHeight="1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29.75" customHeight="1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29.75" customHeight="1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29.75" customHeight="1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29.75" customHeight="1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29.75" customHeight="1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29.75" customHeight="1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9.75" customHeight="1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29.75" customHeight="1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.75" customHeight="1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29.75" customHeight="1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29.75" customHeight="1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29.75" customHeight="1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.75" customHeight="1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29.75" customHeight="1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29.75" customHeight="1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29.75" customHeight="1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29.75" customHeight="1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29.75" customHeight="1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29.75" customHeight="1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29.75" customHeight="1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29.75" customHeight="1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29.75" customHeight="1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29.75" customHeight="1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.75" customHeight="1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29.75" customHeight="1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29.75" customHeight="1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.75" customHeight="1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29.75" customHeight="1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29.75" customHeight="1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29.75" customHeight="1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29.75" customHeight="1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29.75" customHeight="1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.75" customHeight="1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29.75" customHeight="1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IF(E1219=0,0,E1219/L1219)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29.75" customHeight="1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.75" customHeight="1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29.75" customHeight="1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29.75" customHeight="1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.75" customHeight="1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29.75" customHeight="1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.75" customHeight="1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29.75" customHeight="1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29.75" customHeight="1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29.75" customHeight="1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29.75" customHeight="1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29.75" customHeight="1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29.75" customHeight="1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29.75" customHeight="1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29.75" customHeight="1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29.75" customHeight="1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29.75" customHeight="1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29.75" customHeight="1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29.75" customHeight="1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29.75" customHeight="1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29.75" customHeight="1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.75" customHeight="1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29.75" customHeight="1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29.75" customHeight="1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29.75" customHeight="1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29.75" customHeight="1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29.75" customHeight="1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29.75" customHeight="1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29.75" customHeight="1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.75" customHeight="1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29.75" customHeight="1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29.75" customHeight="1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29.75" customHeight="1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.75" customHeight="1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29.75" customHeight="1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29.75" customHeight="1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29.75" customHeight="1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29.75" customHeight="1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29.75" customHeight="1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29.75" customHeight="1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29.75" customHeight="1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29.75" customHeight="1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29.75" customHeight="1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29.75" customHeight="1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29.75" customHeight="1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.75" customHeight="1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29.75" customHeight="1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29.75" customHeight="1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.75" customHeight="1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29.75" customHeight="1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.75" customHeight="1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29.75" customHeight="1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.75" customHeight="1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29.75" customHeight="1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29.75" customHeight="1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29.75" customHeight="1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29.75" customHeight="1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29.75" customHeight="1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.75" customHeight="1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29.75" customHeight="1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29.75" customHeight="1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29.75" customHeight="1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29.75" customHeight="1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29.75" customHeight="1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IF(E1283=0,0,E1283/L1283)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29.75" customHeight="1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29.75" customHeight="1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29.75" customHeight="1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29.75" customHeight="1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29.75" customHeight="1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29.75" customHeight="1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29.75" customHeight="1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29.75" customHeight="1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.75" customHeight="1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29.75" customHeight="1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29.75" customHeight="1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29.75" customHeight="1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29.75" customHeight="1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29.75" customHeight="1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29.75" customHeight="1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29.75" customHeight="1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29.75" customHeight="1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29.75" customHeight="1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29.75" customHeight="1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29.75" customHeight="1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29.75" customHeight="1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.75" customHeight="1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29.75" customHeight="1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29.75" customHeight="1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29.75" customHeight="1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.75" customHeight="1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.75" customHeight="1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29.75" customHeight="1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29.75" customHeight="1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29.75" customHeight="1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29.75" customHeight="1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29.75" customHeight="1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29.75" customHeight="1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.75" customHeight="1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29.75" customHeight="1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29.75" customHeight="1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29.75" customHeight="1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29.75" customHeight="1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29.75" customHeight="1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29.75" customHeight="1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29.75" customHeight="1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29.75" customHeight="1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29.75" customHeight="1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29.75" customHeight="1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29.75" customHeight="1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29.75" customHeight="1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29.75" customHeight="1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29.75" customHeight="1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29.75" customHeight="1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29.75" customHeight="1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29.75" customHeight="1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29.75" customHeight="1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29.75" customHeight="1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29.75" customHeight="1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29.75" customHeight="1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29.75" customHeight="1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29.75" customHeight="1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.75" customHeight="1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29.75" customHeight="1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29.75" customHeight="1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29.75" customHeight="1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29.75" customHeight="1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29.75" customHeight="1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29.75" customHeight="1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IF(E1347=0,0,E1347/L1347)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29.75" customHeight="1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29.75" customHeight="1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29.75" customHeight="1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29.75" customHeight="1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29.75" customHeight="1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.75" customHeight="1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29.75" customHeight="1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29.75" customHeight="1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29.75" customHeight="1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29.75" customHeight="1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29.75" customHeight="1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29.75" customHeight="1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29.75" customHeight="1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29.75" customHeight="1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.75" customHeight="1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29.75" customHeight="1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29.75" customHeight="1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29.75" customHeight="1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29.75" customHeight="1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29.75" customHeight="1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29.75" customHeight="1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29.75" customHeight="1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29.75" customHeight="1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29.75" customHeight="1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.75" customHeight="1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29.75" customHeight="1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.75" customHeight="1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.75" customHeight="1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29.75" customHeight="1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29.75" customHeight="1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.75" customHeight="1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29.75" customHeight="1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29.75" customHeight="1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.75" customHeight="1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29.75" customHeight="1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29.75" customHeight="1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29.75" customHeight="1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29.75" customHeight="1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29.75" customHeight="1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29.75" customHeight="1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.75" customHeight="1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29.75" customHeight="1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29.75" customHeight="1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.75" customHeight="1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29.75" customHeight="1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29.75" customHeight="1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29.75" customHeight="1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29.75" customHeight="1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29.75" customHeight="1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29.75" customHeight="1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29.75" customHeight="1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29.75" customHeight="1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29.75" customHeight="1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29.75" customHeight="1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29.75" customHeight="1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29.75" customHeight="1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29.75" customHeight="1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29.75" customHeight="1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29.75" customHeight="1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.75" customHeight="1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29.75" customHeight="1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29.75" customHeight="1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29.75" customHeight="1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29.75" customHeight="1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>
        <f t="shared" ref="P1411:P1474" si="133">IF(E1411=0,0,E1411/L1411)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29.75" customHeight="1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29.75" customHeight="1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.75" customHeight="1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29.75" customHeight="1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29.75" customHeight="1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29.75" customHeight="1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29.75" customHeight="1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29.75" customHeight="1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29.75" customHeight="1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29.75" customHeight="1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.75" customHeight="1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29.75" customHeight="1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29.75" customHeight="1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29.75" customHeight="1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29.75" customHeight="1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29.75" customHeight="1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29.75" customHeight="1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29.75" customHeight="1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29.75" customHeight="1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29.75" customHeight="1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29.75" customHeight="1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29.75" customHeight="1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29.75" customHeight="1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29.75" customHeight="1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29.75" customHeight="1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29.75" customHeight="1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29.75" customHeight="1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29.75" customHeight="1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29.75" customHeight="1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29.75" customHeight="1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29.75" customHeight="1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29.75" customHeight="1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29.75" customHeight="1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29.75" customHeight="1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29.75" customHeight="1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29.75" customHeight="1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29.75" customHeight="1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.75" customHeight="1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29.75" customHeight="1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29.75" customHeight="1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29.75" customHeight="1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29.75" customHeight="1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.75" customHeight="1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29.75" customHeight="1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29.75" customHeight="1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29.75" customHeight="1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29.75" customHeight="1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.75" customHeight="1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29.75" customHeight="1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29.75" customHeight="1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29.75" customHeight="1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.75" customHeight="1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.75" customHeight="1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29.75" customHeight="1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29.75" customHeight="1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29.75" customHeight="1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29.75" customHeight="1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.75" customHeight="1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29.75" customHeight="1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29.75" customHeight="1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29.75" customHeight="1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29.75" customHeight="1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29.75" customHeight="1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29.75" customHeight="1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IF(E1475=0,0,E1475/L1475)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29.75" customHeight="1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29.75" customHeight="1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.75" customHeight="1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29.75" customHeight="1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29.75" customHeight="1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29.75" customHeight="1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29.75" customHeight="1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29.75" customHeight="1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29.75" customHeight="1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29.75" customHeight="1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29.75" customHeight="1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29.75" customHeight="1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29.75" customHeight="1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29.75" customHeight="1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29.75" customHeight="1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29.75" customHeight="1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29.75" customHeight="1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29.75" customHeight="1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29.75" customHeight="1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.75" customHeight="1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29.75" customHeight="1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.75" customHeight="1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29.75" customHeight="1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29.75" customHeight="1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29.75" customHeight="1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29.75" customHeight="1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29.75" customHeight="1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.75" customHeight="1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29.75" customHeight="1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29.75" customHeight="1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29.75" customHeight="1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29.75" customHeight="1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29.75" customHeight="1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29.75" customHeight="1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29.75" customHeight="1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29.75" customHeight="1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29.75" customHeight="1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29.75" customHeight="1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29.75" customHeight="1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29.75" customHeight="1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29.75" customHeight="1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29.75" customHeight="1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29.75" customHeight="1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29.75" customHeight="1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.75" customHeight="1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29.75" customHeight="1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.75" customHeight="1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29.75" customHeight="1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29.75" customHeight="1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29.75" customHeight="1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29.75" customHeight="1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29.75" customHeight="1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29.75" customHeight="1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29.75" customHeight="1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.75" customHeight="1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9.75" customHeight="1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29.75" customHeight="1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29.75" customHeight="1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29.75" customHeight="1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29.75" customHeight="1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29.75" customHeight="1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29.75" customHeight="1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29.75" customHeight="1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29.75" customHeight="1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IF(E1539=0,0,E1539/L1539)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29.75" customHeight="1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29.75" customHeight="1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29.75" customHeight="1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29.75" customHeight="1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29.75" customHeight="1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29.75" customHeight="1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29.75" customHeight="1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29.75" customHeight="1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29.75" customHeight="1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29.75" customHeight="1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.75" customHeight="1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29.75" customHeight="1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29.75" customHeight="1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29.75" customHeight="1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29.75" customHeight="1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29.75" customHeight="1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29.75" customHeight="1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29.75" customHeight="1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29.75" customHeight="1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29.75" customHeight="1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29.75" customHeight="1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.75" customHeight="1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29.75" customHeight="1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29.75" customHeight="1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29.75" customHeight="1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29.75" customHeight="1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29.75" customHeight="1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29.75" customHeight="1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29.75" customHeight="1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29.75" customHeight="1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29.75" customHeight="1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29.75" customHeight="1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.75" customHeight="1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29.75" customHeight="1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29.75" customHeight="1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29.75" customHeight="1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29.75" customHeight="1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29.75" customHeight="1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.75" customHeight="1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29.75" customHeight="1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29.75" customHeight="1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.75" customHeight="1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29.75" customHeight="1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29.75" customHeight="1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.75" customHeight="1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29.75" customHeight="1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29.75" customHeight="1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29.75" customHeight="1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.75" customHeight="1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29.75" customHeight="1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.75" customHeight="1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29.75" customHeight="1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29.75" customHeight="1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29.75" customHeight="1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.75" customHeight="1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.75" customHeight="1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.75" customHeight="1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29.75" customHeight="1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29.75" customHeight="1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29.75" customHeight="1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29.75" customHeight="1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29.75" customHeight="1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29.75" customHeight="1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29.75" customHeight="1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IF(E1603=0,0,E1603/L1603)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29.75" customHeight="1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.75" customHeight="1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29.75" customHeight="1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29.75" customHeight="1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29.75" customHeight="1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29.75" customHeight="1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.75" customHeight="1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29.75" customHeight="1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.75" customHeight="1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29.75" customHeight="1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29.75" customHeight="1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29.75" customHeight="1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29.75" customHeight="1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29.75" customHeight="1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29.75" customHeight="1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.75" customHeight="1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29.75" customHeight="1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29.75" customHeight="1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.75" customHeight="1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29.75" customHeight="1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29.75" customHeight="1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29.75" customHeight="1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29.75" customHeight="1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29.75" customHeight="1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29.75" customHeight="1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29.75" customHeight="1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.75" customHeight="1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.75" customHeight="1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29.75" customHeight="1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29.75" customHeight="1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29.75" customHeight="1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29.75" customHeight="1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29.75" customHeight="1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29.75" customHeight="1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29.75" customHeight="1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29.75" customHeight="1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.75" customHeight="1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29.75" customHeight="1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29.75" customHeight="1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.75" customHeight="1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29.75" customHeight="1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.75" customHeight="1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29.75" customHeight="1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29.75" customHeight="1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29.75" customHeight="1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29.75" customHeight="1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29.75" customHeight="1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29.75" customHeight="1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29.75" customHeight="1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29.75" customHeight="1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29.75" customHeight="1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29.75" customHeight="1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29.75" customHeight="1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.75" customHeight="1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29.75" customHeight="1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29.75" customHeight="1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29.75" customHeight="1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29.75" customHeight="1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29.75" customHeight="1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29.75" customHeight="1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29.75" customHeight="1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29.75" customHeight="1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29.75" customHeight="1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29.75" customHeight="1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IF(E1667=0,0,E1667/L1667)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29.75" customHeight="1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29.75" customHeight="1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29.75" customHeight="1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29.75" customHeight="1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29.75" customHeight="1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.75" customHeight="1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29.75" customHeight="1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29.75" customHeight="1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29.75" customHeight="1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.75" customHeight="1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.75" customHeight="1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29.75" customHeight="1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29.75" customHeight="1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29.75" customHeight="1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.75" customHeight="1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29.75" customHeight="1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29.75" customHeight="1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29.75" customHeight="1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.75" customHeight="1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29.75" customHeight="1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29.75" customHeight="1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29.75" customHeight="1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29.75" customHeight="1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.75" customHeight="1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29.75" customHeight="1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29.75" customHeight="1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29.75" customHeight="1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29.75" customHeight="1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29.75" customHeight="1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29.75" customHeight="1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29.75" customHeight="1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29.75" customHeight="1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29.75" customHeight="1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29.75" customHeight="1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29.75" customHeight="1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29.75" customHeight="1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.75" customHeight="1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29.75" customHeight="1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29.75" customHeight="1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29.75" customHeight="1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29.75" customHeight="1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29.75" customHeight="1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29.75" customHeight="1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29.75" customHeight="1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.75" customHeight="1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29.75" customHeight="1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29.75" customHeight="1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29.75" customHeight="1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29.75" customHeight="1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29.75" customHeight="1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29.75" customHeight="1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29.75" customHeight="1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29.75" customHeight="1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29.75" customHeight="1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29.75" customHeight="1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29.75" customHeight="1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29.75" customHeight="1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29.75" customHeight="1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29.75" customHeight="1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29.75" customHeight="1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.75" customHeight="1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29.75" customHeight="1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29.75" customHeight="1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29.75" customHeight="1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>
        <f t="shared" ref="P1731:P1794" si="163">IF(E1731=0,0,E1731/L1731)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29.75" customHeight="1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.75" customHeight="1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29.75" customHeight="1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29.75" customHeight="1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29.75" customHeight="1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29.75" customHeight="1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.75" customHeight="1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29.75" customHeight="1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.75" customHeight="1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29.75" customHeight="1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29.75" customHeight="1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.75" customHeight="1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29.75" customHeight="1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29.75" customHeight="1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29.75" customHeight="1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29.75" customHeight="1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29.75" customHeight="1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29.75" customHeight="1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9.75" customHeight="1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.75" customHeight="1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29.75" customHeight="1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.75" customHeight="1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.75" customHeight="1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29.75" customHeight="1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29.75" customHeight="1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29.75" customHeight="1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29.75" customHeight="1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9.75" customHeight="1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29.75" customHeight="1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.75" customHeight="1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29.75" customHeight="1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.75" customHeight="1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.75" customHeight="1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29.75" customHeight="1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29.75" customHeight="1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29.75" customHeight="1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.75" customHeight="1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.75" customHeight="1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29.75" customHeight="1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29.75" customHeight="1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29.75" customHeight="1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29.75" customHeight="1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29.75" customHeight="1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29.75" customHeight="1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29.75" customHeight="1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29.75" customHeight="1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29.75" customHeight="1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29.75" customHeight="1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29.75" customHeight="1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29.75" customHeight="1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29.75" customHeight="1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29.75" customHeight="1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29.75" customHeight="1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29.75" customHeight="1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29.75" customHeight="1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29.75" customHeight="1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29.75" customHeight="1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29.75" customHeight="1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29.75" customHeight="1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29.75" customHeight="1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29.75" customHeight="1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.75" customHeight="1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.75" customHeight="1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29.75" customHeight="1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IF(E1795=0,0,E1795/L1795)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29.75" customHeight="1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29.75" customHeight="1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29.75" customHeight="1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29.75" customHeight="1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29.75" customHeight="1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.75" customHeight="1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29.75" customHeight="1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29.75" customHeight="1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29.75" customHeight="1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29.75" customHeight="1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29.75" customHeight="1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29.75" customHeight="1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29.75" customHeight="1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.75" customHeight="1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29.75" customHeight="1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29.75" customHeight="1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29.75" customHeight="1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29.75" customHeight="1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29.75" customHeight="1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29.75" customHeight="1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29.75" customHeight="1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29.75" customHeight="1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29.75" customHeight="1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.75" customHeight="1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.75" customHeight="1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29.75" customHeight="1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29.75" customHeight="1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29.75" customHeight="1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.75" customHeight="1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29.75" customHeight="1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29.75" customHeight="1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29.75" customHeight="1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.75" customHeight="1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29.75" customHeight="1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29.75" customHeight="1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29.75" customHeight="1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29.75" customHeight="1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29.75" customHeight="1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29.75" customHeight="1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29.75" customHeight="1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.75" customHeight="1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29.75" customHeight="1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.75" customHeight="1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29.75" customHeight="1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29.75" customHeight="1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29.75" customHeight="1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29.75" customHeight="1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.75" customHeight="1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29.75" customHeight="1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29.75" customHeight="1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29.75" customHeight="1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29.75" customHeight="1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29.75" customHeight="1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29.75" customHeight="1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29.75" customHeight="1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.75" customHeight="1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29.75" customHeight="1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29.75" customHeight="1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29.75" customHeight="1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29.75" customHeight="1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29.75" customHeight="1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29.75" customHeight="1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29.75" customHeight="1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29.75" customHeight="1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IF(E1859=0,0,E1859/L1859)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29.75" customHeight="1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.75" customHeight="1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29.75" customHeight="1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29.75" customHeight="1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29.75" customHeight="1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29.75" customHeight="1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29.75" customHeight="1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29.75" customHeight="1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29.75" customHeight="1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29.75" customHeight="1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29.75" customHeight="1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29.75" customHeight="1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29.75" customHeight="1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29.75" customHeight="1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29.75" customHeight="1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29.75" customHeight="1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29.75" customHeight="1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29.75" customHeight="1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29.75" customHeight="1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29.75" customHeight="1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29.75" customHeight="1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29.75" customHeight="1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.75" customHeight="1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29.75" customHeight="1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29.75" customHeight="1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29.75" customHeight="1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29.75" customHeight="1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29.75" customHeight="1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29.75" customHeight="1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29.75" customHeight="1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29.75" customHeight="1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29.75" customHeight="1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29.75" customHeight="1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29.75" customHeight="1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29.75" customHeight="1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29.75" customHeight="1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.75" customHeight="1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29.75" customHeight="1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29.75" customHeight="1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29.75" customHeight="1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29.75" customHeight="1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29.75" customHeight="1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29.75" customHeight="1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29.75" customHeight="1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29.75" customHeight="1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29.75" customHeight="1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29.75" customHeight="1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29.75" customHeight="1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29.75" customHeight="1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29.75" customHeight="1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29.75" customHeight="1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29.75" customHeight="1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29.75" customHeight="1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29.75" customHeight="1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29.75" customHeight="1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.75" customHeight="1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29.75" customHeight="1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29.75" customHeight="1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.75" customHeight="1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.75" customHeight="1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29.75" customHeight="1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29.75" customHeight="1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29.75" customHeight="1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.75" customHeight="1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IF(E1923=0,0,E1923/L1923)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29.75" customHeight="1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29.75" customHeight="1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29.75" customHeight="1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29.75" customHeight="1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29.75" customHeight="1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29.75" customHeight="1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.75" customHeight="1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29.75" customHeight="1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.75" customHeight="1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29.75" customHeight="1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29.75" customHeight="1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29.75" customHeight="1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29.75" customHeight="1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29.75" customHeight="1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29.75" customHeight="1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29.75" customHeight="1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29.75" customHeight="1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29.75" customHeight="1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29.75" customHeight="1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29.75" customHeight="1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29.75" customHeight="1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29.75" customHeight="1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29.75" customHeight="1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29.75" customHeight="1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29.75" customHeight="1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29.75" customHeight="1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.75" customHeight="1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29.75" customHeight="1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29.75" customHeight="1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29.75" customHeight="1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29.75" customHeight="1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29.75" customHeight="1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.75" customHeight="1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29.75" customHeight="1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29.75" customHeight="1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.75" customHeight="1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29.75" customHeight="1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29.75" customHeight="1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29.75" customHeight="1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29.75" customHeight="1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29.75" customHeight="1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29.75" customHeight="1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29.75" customHeight="1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29.75" customHeight="1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29.75" customHeight="1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29.75" customHeight="1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.75" customHeight="1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29.75" customHeight="1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29.75" customHeight="1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29.75" customHeight="1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29.75" customHeight="1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29.75" customHeight="1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29.75" customHeight="1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.75" customHeight="1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.75" customHeight="1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29.75" customHeight="1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29.75" customHeight="1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29.75" customHeight="1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.75" customHeight="1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29.75" customHeight="1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29.75" customHeight="1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29.75" customHeight="1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29.75" customHeight="1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29.75" customHeight="1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IF(E1987=0,0,E1987/L1987)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29.75" customHeight="1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.75" customHeight="1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29.75" customHeight="1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29.75" customHeight="1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29.75" customHeight="1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.75" customHeight="1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.75" customHeight="1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29.75" customHeight="1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29.75" customHeight="1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29.75" customHeight="1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29.75" customHeight="1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29.75" customHeight="1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29.75" customHeight="1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29.75" customHeight="1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29.75" customHeight="1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29.75" customHeight="1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29.75" customHeight="1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29.75" customHeight="1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29.75" customHeight="1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29.75" customHeight="1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29.75" customHeight="1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29.75" customHeight="1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29.75" customHeight="1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29.75" customHeight="1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.75" customHeight="1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29.75" customHeight="1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29.75" customHeight="1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29.75" customHeight="1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29.75" customHeight="1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29.75" customHeight="1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.75" customHeight="1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29.75" customHeight="1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29.75" customHeight="1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29.75" customHeight="1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29.75" customHeight="1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29.75" customHeight="1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29.75" customHeight="1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29.75" customHeight="1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29.75" customHeight="1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29.75" customHeight="1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.75" customHeight="1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29.75" customHeight="1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.75" customHeight="1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29.75" customHeight="1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29.75" customHeight="1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29.75" customHeight="1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29.75" customHeight="1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29.75" customHeight="1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29.75" customHeight="1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29.75" customHeight="1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29.75" customHeight="1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29.75" customHeight="1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29.75" customHeight="1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9.75" customHeight="1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.75" customHeight="1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29.75" customHeight="1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29.75" customHeight="1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29.75" customHeight="1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29.75" customHeight="1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29.75" customHeight="1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29.75" customHeight="1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29.75" customHeight="1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29.75" customHeight="1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29.75" customHeight="1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IF(E2051=0,0,E2051/L2051)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29.75" customHeight="1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29.75" customHeight="1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29.75" customHeight="1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29.75" customHeight="1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29.75" customHeight="1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29.75" customHeight="1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29.75" customHeight="1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29.75" customHeight="1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.75" customHeight="1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29.75" customHeight="1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29.75" customHeight="1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29.75" customHeight="1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29.75" customHeight="1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.75" customHeight="1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29.75" customHeight="1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29.75" customHeight="1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29.75" customHeight="1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29.75" customHeight="1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29.75" customHeight="1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29.75" customHeight="1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29.75" customHeight="1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29.75" customHeight="1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29.75" customHeight="1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29.75" customHeight="1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.75" customHeight="1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29.75" customHeight="1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.75" customHeight="1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29.75" customHeight="1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29.75" customHeight="1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29.75" customHeight="1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29.75" customHeight="1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29.75" customHeight="1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29.75" customHeight="1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29.75" customHeight="1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29.75" customHeight="1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29.75" customHeight="1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29.75" customHeight="1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29.75" customHeight="1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29.75" customHeight="1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.75" customHeight="1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29.75" customHeight="1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29.75" customHeight="1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29.75" customHeight="1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29.75" customHeight="1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29.75" customHeight="1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29.75" customHeight="1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29.75" customHeight="1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29.75" customHeight="1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29.75" customHeight="1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29.75" customHeight="1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29.75" customHeight="1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29.75" customHeight="1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29.75" customHeight="1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.75" customHeight="1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29.75" customHeight="1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29.75" customHeight="1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29.75" customHeight="1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29.75" customHeight="1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29.75" customHeight="1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29.75" customHeight="1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.75" customHeight="1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29.75" customHeight="1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29.75" customHeight="1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.75" customHeight="1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IF(E2115=0,0,E2115/L2115)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29.75" customHeight="1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29.75" customHeight="1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29.75" customHeight="1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29.75" customHeight="1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.75" customHeight="1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29.75" customHeight="1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29.75" customHeight="1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29.75" customHeight="1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29.75" customHeight="1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29.75" customHeight="1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29.75" customHeight="1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29.75" customHeight="1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29.75" customHeight="1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.75" customHeight="1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29.75" customHeight="1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29.75" customHeight="1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.75" customHeight="1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29.75" customHeight="1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29.75" customHeight="1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29.75" customHeight="1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29.75" customHeight="1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29.75" customHeight="1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29.75" customHeight="1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29.75" customHeight="1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.75" customHeight="1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29.75" customHeight="1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29.75" customHeight="1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29.75" customHeight="1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29.75" customHeight="1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29.75" customHeight="1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29.75" customHeight="1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29.75" customHeight="1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29.75" customHeight="1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29.75" customHeight="1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29.75" customHeight="1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29.75" customHeight="1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29.75" customHeight="1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29.75" customHeight="1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29.75" customHeight="1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29.75" customHeight="1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.75" customHeight="1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29.75" customHeight="1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29.75" customHeight="1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.75" customHeight="1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29.75" customHeight="1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29.75" customHeight="1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29.75" customHeight="1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.75" customHeight="1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29.75" customHeight="1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29.75" customHeight="1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.75" customHeight="1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29.75" customHeight="1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29.75" customHeight="1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.75" customHeight="1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9.75" customHeight="1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29.75" customHeight="1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29.75" customHeight="1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29.75" customHeight="1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29.75" customHeight="1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29.75" customHeight="1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29.75" customHeight="1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29.75" customHeight="1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29.75" customHeight="1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29.75" customHeight="1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IF(E2179=0,0,E2179/L2179)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29.75" customHeight="1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29.75" customHeight="1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.75" customHeight="1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29.75" customHeight="1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29.75" customHeight="1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29.75" customHeight="1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29.75" customHeight="1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29.75" customHeight="1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29.75" customHeight="1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29.75" customHeight="1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29.75" customHeight="1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29.75" customHeight="1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29.75" customHeight="1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29.75" customHeight="1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29.75" customHeight="1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29.75" customHeight="1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29.75" customHeight="1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.75" customHeight="1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.75" customHeight="1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29.75" customHeight="1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29.75" customHeight="1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.75" customHeight="1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29.75" customHeight="1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29.75" customHeight="1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.75" customHeight="1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29.75" customHeight="1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29.75" customHeight="1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29.75" customHeight="1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29.75" customHeight="1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29.75" customHeight="1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29.75" customHeight="1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.75" customHeight="1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29.75" customHeight="1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29.75" customHeight="1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29.75" customHeight="1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29.75" customHeight="1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29.75" customHeight="1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.75" customHeight="1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29.75" customHeight="1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29.75" customHeight="1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29.75" customHeight="1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29.75" customHeight="1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29.75" customHeight="1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29.75" customHeight="1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29.75" customHeight="1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29.75" customHeight="1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29.75" customHeight="1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29.75" customHeight="1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29.75" customHeight="1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29.75" customHeight="1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29.75" customHeight="1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29.75" customHeight="1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29.75" customHeight="1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29.75" customHeight="1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29.75" customHeight="1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29.75" customHeight="1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29.75" customHeight="1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.75" customHeight="1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29.75" customHeight="1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29.75" customHeight="1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.75" customHeight="1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.75" customHeight="1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29.75" customHeight="1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29.75" customHeight="1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IF(E2243=0,0,E2243/L2243)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9.75" customHeight="1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29.75" customHeight="1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29.75" customHeight="1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29.75" customHeight="1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29.75" customHeight="1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.75" customHeight="1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29.75" customHeight="1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29.75" customHeight="1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29.75" customHeight="1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29.75" customHeight="1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29.75" customHeight="1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29.75" customHeight="1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29.75" customHeight="1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.75" customHeight="1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29.75" customHeight="1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29.75" customHeight="1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.75" customHeight="1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29.75" customHeight="1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29.75" customHeight="1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29.75" customHeight="1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29.75" customHeight="1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29.75" customHeight="1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29.75" customHeight="1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29.75" customHeight="1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29.75" customHeight="1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29.75" customHeight="1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29.75" customHeight="1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29.75" customHeight="1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29.75" customHeight="1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29.75" customHeight="1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29.75" customHeight="1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29.75" customHeight="1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29.75" customHeight="1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29.75" customHeight="1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29.75" customHeight="1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29.75" customHeight="1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.75" customHeight="1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29.75" customHeight="1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29.75" customHeight="1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29.75" customHeight="1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.75" customHeight="1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29.75" customHeight="1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.75" customHeight="1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29.75" customHeight="1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29.75" customHeight="1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29.75" customHeight="1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29.75" customHeight="1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29.75" customHeight="1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29.75" customHeight="1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29.75" customHeight="1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29.75" customHeight="1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.75" customHeight="1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29.75" customHeight="1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29.75" customHeight="1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29.75" customHeight="1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.75" customHeight="1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29.75" customHeight="1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29.75" customHeight="1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29.75" customHeight="1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.75" customHeight="1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29.75" customHeight="1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29.75" customHeight="1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29.75" customHeight="1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29.75" customHeight="1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IF(E2307=0,0,E2307/L2307)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29.75" customHeight="1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29.75" customHeight="1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29.75" customHeight="1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29.75" customHeight="1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29.75" customHeight="1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29.75" customHeight="1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29.75" customHeight="1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.75" customHeight="1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29.75" customHeight="1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29.75" customHeight="1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29.75" customHeight="1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29.75" customHeight="1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29.75" customHeight="1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29.75" customHeight="1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29.75" customHeight="1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29.75" customHeight="1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29.75" customHeight="1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29.75" customHeight="1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29.75" customHeight="1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29.75" customHeight="1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29.75" customHeight="1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.75" customHeight="1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29.75" customHeight="1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29.75" customHeight="1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29.75" customHeight="1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29.75" customHeight="1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29.75" customHeight="1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29.75" customHeight="1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29.75" customHeight="1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29.75" customHeight="1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29.75" customHeight="1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.75" customHeight="1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29.75" customHeight="1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29.75" customHeight="1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29.75" customHeight="1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29.75" customHeight="1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29.75" customHeight="1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29.75" customHeight="1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29.75" customHeight="1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29.75" customHeight="1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29.75" customHeight="1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29.75" customHeight="1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29.75" customHeight="1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29.75" customHeight="1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29.75" customHeight="1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.75" customHeight="1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29.75" customHeight="1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29.75" customHeight="1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29.75" customHeight="1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29.75" customHeight="1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.75" customHeight="1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29.75" customHeight="1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29.75" customHeight="1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29.75" customHeight="1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29.75" customHeight="1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29.75" customHeight="1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29.75" customHeight="1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29.75" customHeight="1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.75" customHeight="1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29.75" customHeight="1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29.75" customHeight="1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29.75" customHeight="1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29.75" customHeight="1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29.75" customHeight="1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>
        <f t="shared" ref="P2371:P2434" si="223">IF(E2371=0,0,E2371/L2371)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29.75" customHeight="1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29.75" customHeight="1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29.75" customHeight="1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.75" customHeight="1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29.75" customHeight="1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29.75" customHeight="1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29.75" customHeight="1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29.75" customHeight="1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29.75" customHeight="1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.75" customHeight="1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29.75" customHeight="1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29.75" customHeight="1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29.75" customHeight="1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29.75" customHeight="1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29.75" customHeight="1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29.75" customHeight="1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29.75" customHeight="1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29.75" customHeight="1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29.75" customHeight="1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29.75" customHeight="1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29.75" customHeight="1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.75" customHeight="1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29.75" customHeight="1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29.75" customHeight="1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29.75" customHeight="1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29.75" customHeight="1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29.75" customHeight="1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29.75" customHeight="1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29.75" customHeight="1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29.75" customHeight="1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29.75" customHeight="1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29.75" customHeight="1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.75" customHeight="1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29.75" customHeight="1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29.75" customHeight="1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29.75" customHeight="1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29.75" customHeight="1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29.75" customHeight="1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29.75" customHeight="1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29.75" customHeight="1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29.75" customHeight="1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29.75" customHeight="1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29.75" customHeight="1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29.75" customHeight="1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29.75" customHeight="1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29.75" customHeight="1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29.75" customHeight="1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29.75" customHeight="1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29.75" customHeight="1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29.75" customHeight="1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29.75" customHeight="1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.75" customHeight="1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.75" customHeight="1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29.75" customHeight="1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.75" customHeight="1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29.75" customHeight="1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29.75" customHeight="1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.75" customHeight="1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.75" customHeight="1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29.75" customHeight="1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29.75" customHeight="1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.75" customHeight="1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29.75" customHeight="1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29.75" customHeight="1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>
        <f t="shared" ref="P2435:P2498" si="229">IF(E2435=0,0,E2435/L2435)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29.75" customHeight="1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29.75" customHeight="1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29.75" customHeight="1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29.75" customHeight="1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29.75" customHeight="1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29.75" customHeight="1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.75" customHeight="1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.75" customHeight="1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.75" customHeight="1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29.75" customHeight="1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29.75" customHeight="1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29.75" customHeight="1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29.75" customHeight="1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29.75" customHeight="1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29.75" customHeight="1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29.75" customHeight="1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29.75" customHeight="1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29.75" customHeight="1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29.75" customHeight="1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29.75" customHeight="1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29.75" customHeight="1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29.75" customHeight="1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29.75" customHeight="1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29.75" customHeight="1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29.75" customHeight="1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29.75" customHeight="1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29.75" customHeight="1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29.75" customHeight="1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29.75" customHeight="1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29.75" customHeight="1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29.75" customHeight="1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9.75" customHeight="1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29.75" customHeight="1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29.75" customHeight="1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29.75" customHeight="1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29.75" customHeight="1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29.75" customHeight="1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29.75" customHeight="1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29.75" customHeight="1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29.75" customHeight="1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29.75" customHeight="1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.75" customHeight="1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29.75" customHeight="1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.75" customHeight="1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29.75" customHeight="1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.75" customHeight="1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29.75" customHeight="1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29.75" customHeight="1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29.75" customHeight="1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29.75" customHeight="1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29.75" customHeight="1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29.75" customHeight="1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29.75" customHeight="1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29.75" customHeight="1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29.75" customHeight="1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29.75" customHeight="1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29.75" customHeight="1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29.75" customHeight="1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.75" customHeight="1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29.75" customHeight="1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29.75" customHeight="1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29.75" customHeight="1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.75" customHeight="1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29.75" customHeight="1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IF(E2499=0,0,E2499/L2499)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29.75" customHeight="1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29.75" customHeight="1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29.75" customHeight="1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29.75" customHeight="1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29.75" customHeight="1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29.75" customHeight="1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.75" customHeight="1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29.75" customHeight="1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29.75" customHeight="1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29.75" customHeight="1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29.75" customHeight="1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29.75" customHeight="1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29.75" customHeight="1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29.75" customHeight="1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29.75" customHeight="1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29.75" customHeight="1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29.75" customHeight="1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29.75" customHeight="1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29.75" customHeight="1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29.75" customHeight="1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29.75" customHeight="1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.75" customHeight="1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29.75" customHeight="1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29.75" customHeight="1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29.75" customHeight="1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29.75" customHeight="1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9.75" customHeight="1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29.75" customHeight="1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29.75" customHeight="1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29.75" customHeight="1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29.75" customHeight="1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.75" customHeight="1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29.75" customHeight="1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29.75" customHeight="1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29.75" customHeight="1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29.75" customHeight="1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29.75" customHeight="1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29.75" customHeight="1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29.75" customHeight="1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29.75" customHeight="1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.75" customHeight="1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29.75" customHeight="1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29.75" customHeight="1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29.75" customHeight="1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29.75" customHeight="1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29.75" customHeight="1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29.75" customHeight="1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29.75" customHeight="1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29.75" customHeight="1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29.75" customHeight="1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29.75" customHeight="1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29.75" customHeight="1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29.75" customHeight="1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29.75" customHeight="1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29.75" customHeight="1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29.75" customHeight="1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29.75" customHeight="1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29.75" customHeight="1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29.75" customHeight="1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.75" customHeight="1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29.75" customHeight="1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29.75" customHeight="1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29.75" customHeight="1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29.75" customHeight="1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>
        <f t="shared" ref="P2563:P2626" si="241">IF(E2563=0,0,E2563/L2563)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29.75" customHeight="1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.75" customHeight="1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29.75" customHeight="1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29.75" customHeight="1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29.75" customHeight="1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29.75" customHeight="1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29.75" customHeight="1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29.75" customHeight="1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29.75" customHeight="1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29.75" customHeight="1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29.75" customHeight="1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29.75" customHeight="1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29.75" customHeight="1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29.75" customHeight="1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.75" customHeight="1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29.75" customHeight="1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29.75" customHeight="1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29.75" customHeight="1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29.75" customHeight="1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29.75" customHeight="1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.75" customHeight="1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29.75" customHeight="1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.75" customHeight="1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29.75" customHeight="1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.75" customHeight="1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29.75" customHeight="1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29.75" customHeight="1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29.75" customHeight="1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29.75" customHeight="1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29.75" customHeight="1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29.75" customHeight="1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29.75" customHeight="1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29.75" customHeight="1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.75" customHeight="1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29.75" customHeight="1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29.75" customHeight="1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29.75" customHeight="1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.75" customHeight="1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29.75" customHeight="1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29.75" customHeight="1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29.75" customHeight="1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.75" customHeight="1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29.75" customHeight="1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29.75" customHeight="1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29.75" customHeight="1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29.75" customHeight="1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29.75" customHeight="1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29.75" customHeight="1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29.75" customHeight="1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29.75" customHeight="1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29.75" customHeight="1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29.75" customHeight="1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29.75" customHeight="1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29.75" customHeight="1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29.75" customHeight="1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29.75" customHeight="1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.75" customHeight="1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29.75" customHeight="1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29.75" customHeight="1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29.75" customHeight="1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29.75" customHeight="1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29.75" customHeight="1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29.75" customHeight="1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29.75" customHeight="1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IF(E2627=0,0,E2627/L2627)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29.75" customHeight="1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29.75" customHeight="1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29.75" customHeight="1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.75" customHeight="1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29.75" customHeight="1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29.75" customHeight="1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29.75" customHeight="1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29.75" customHeight="1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29.75" customHeight="1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29.75" customHeight="1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29.75" customHeight="1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.75" customHeight="1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29.75" customHeight="1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29.75" customHeight="1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29.75" customHeight="1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.75" customHeight="1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29.75" customHeight="1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29.75" customHeight="1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29.75" customHeight="1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29.75" customHeight="1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29.75" customHeight="1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29.75" customHeight="1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29.75" customHeight="1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.75" customHeight="1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29.75" customHeight="1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29.75" customHeight="1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29.75" customHeight="1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29.75" customHeight="1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29.75" customHeight="1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29.75" customHeight="1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.75" customHeight="1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29.75" customHeight="1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29.75" customHeight="1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29.75" customHeight="1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29.75" customHeight="1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29.75" customHeight="1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29.75" customHeight="1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29.75" customHeight="1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29.75" customHeight="1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29.75" customHeight="1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29.75" customHeight="1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29.75" customHeight="1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.75" customHeight="1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29.75" customHeight="1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29.75" customHeight="1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29.75" customHeight="1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29.75" customHeight="1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29.75" customHeight="1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29.75" customHeight="1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29.75" customHeight="1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29.75" customHeight="1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29.75" customHeight="1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29.75" customHeight="1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29.75" customHeight="1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29.75" customHeight="1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29.75" customHeight="1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29.75" customHeight="1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29.75" customHeight="1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29.75" customHeight="1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29.75" customHeight="1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29.75" customHeight="1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29.75" customHeight="1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.75" customHeight="1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29.75" customHeight="1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IF(E2691=0,0,E2691/L2691)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29.75" customHeight="1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.75" customHeight="1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29.75" customHeight="1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29.75" customHeight="1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29.75" customHeight="1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29.75" customHeight="1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29.75" customHeight="1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29.75" customHeight="1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29.75" customHeight="1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29.75" customHeight="1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29.75" customHeight="1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29.75" customHeight="1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29.75" customHeight="1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.75" customHeight="1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29.75" customHeight="1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.75" customHeight="1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29.75" customHeight="1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29.75" customHeight="1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29.75" customHeight="1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29.75" customHeight="1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.75" customHeight="1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29.75" customHeight="1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29.75" customHeight="1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29.75" customHeight="1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.75" customHeight="1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29.75" customHeight="1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29.75" customHeight="1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29.75" customHeight="1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29.75" customHeight="1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29.75" customHeight="1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29.75" customHeight="1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29.75" customHeight="1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29.75" customHeight="1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29.75" customHeight="1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29.75" customHeight="1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29.75" customHeight="1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29.75" customHeight="1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29.75" customHeight="1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.75" customHeight="1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.75" customHeight="1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29.75" customHeight="1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29.75" customHeight="1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29.75" customHeight="1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29.75" customHeight="1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29.75" customHeight="1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29.75" customHeight="1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29.75" customHeight="1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29.75" customHeight="1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29.75" customHeight="1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29.75" customHeight="1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29.75" customHeight="1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.75" customHeight="1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29.75" customHeight="1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29.75" customHeight="1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29.75" customHeight="1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29.75" customHeight="1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29.75" customHeight="1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29.75" customHeight="1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29.75" customHeight="1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.75" customHeight="1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29.75" customHeight="1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29.75" customHeight="1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29.75" customHeight="1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29.75" customHeight="1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IF(E2755=0,0,E2755/L2755)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29.75" customHeight="1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29.75" customHeight="1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29.75" customHeight="1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.75" customHeight="1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29.75" customHeight="1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29.75" customHeight="1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29.75" customHeight="1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.75" customHeight="1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29.75" customHeight="1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.75" customHeight="1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29.75" customHeight="1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29.75" customHeight="1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29.75" customHeight="1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29.75" customHeight="1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29.75" customHeight="1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29.75" customHeight="1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29.75" customHeight="1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29.75" customHeight="1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29.75" customHeight="1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29.75" customHeight="1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29.75" customHeight="1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29.75" customHeight="1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29.75" customHeight="1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29.75" customHeight="1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29.75" customHeight="1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29.75" customHeight="1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.75" customHeight="1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29.75" customHeight="1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.75" customHeight="1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29.75" customHeight="1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29.75" customHeight="1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29.75" customHeight="1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.75" customHeight="1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29.75" customHeight="1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29.75" customHeight="1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.75" customHeight="1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29.75" customHeight="1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29.75" customHeight="1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29.75" customHeight="1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29.75" customHeight="1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29.75" customHeight="1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29.75" customHeight="1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29.75" customHeight="1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29.75" customHeight="1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29.75" customHeight="1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29.75" customHeight="1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29.75" customHeight="1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29.75" customHeight="1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29.75" customHeight="1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29.75" customHeight="1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29.75" customHeight="1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29.75" customHeight="1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29.75" customHeight="1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29.75" customHeight="1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29.75" customHeight="1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29.75" customHeight="1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29.75" customHeight="1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29.75" customHeight="1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29.75" customHeight="1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29.75" customHeight="1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29.75" customHeight="1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29.75" customHeight="1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29.75" customHeight="1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29.75" customHeight="1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IF(E2819=0,0,E2819/L2819)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29.75" customHeight="1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29.75" customHeight="1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29.75" customHeight="1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29.75" customHeight="1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29.75" customHeight="1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29.75" customHeight="1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29.75" customHeight="1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29.75" customHeight="1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29.75" customHeight="1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29.75" customHeight="1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29.75" customHeight="1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29.75" customHeight="1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.75" customHeight="1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29.75" customHeight="1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29.75" customHeight="1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29.75" customHeight="1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29.75" customHeight="1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29.75" customHeight="1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29.75" customHeight="1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29.75" customHeight="1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29.75" customHeight="1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29.75" customHeight="1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29.75" customHeight="1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29.75" customHeight="1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29.75" customHeight="1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29.75" customHeight="1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29.75" customHeight="1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29.75" customHeight="1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29.75" customHeight="1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29.75" customHeight="1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29.75" customHeight="1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29.75" customHeight="1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29.75" customHeight="1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29.75" customHeight="1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29.75" customHeight="1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29.75" customHeight="1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29.75" customHeight="1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29.75" customHeight="1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29.75" customHeight="1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29.75" customHeight="1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29.75" customHeight="1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29.75" customHeight="1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29.75" customHeight="1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29.75" customHeight="1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29.75" customHeight="1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29.75" customHeight="1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29.75" customHeight="1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29.75" customHeight="1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29.75" customHeight="1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29.75" customHeight="1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29.75" customHeight="1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29.75" customHeight="1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29.75" customHeight="1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29.75" customHeight="1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29.75" customHeight="1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29.75" customHeight="1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29.75" customHeight="1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29.75" customHeight="1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29.75" customHeight="1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29.75" customHeight="1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29.75" customHeight="1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29.75" customHeight="1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29.75" customHeight="1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29.75" customHeight="1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>
        <f t="shared" ref="P2883:P2946" si="271">IF(E2883=0,0,E2883/L2883)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29.75" customHeight="1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29.75" customHeight="1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.75" customHeight="1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.75" customHeight="1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29.75" customHeight="1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29.75" customHeight="1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29.75" customHeight="1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29.75" customHeight="1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29.75" customHeight="1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29.75" customHeight="1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29.75" customHeight="1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29.75" customHeight="1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.75" customHeight="1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29.75" customHeight="1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29.75" customHeight="1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29.75" customHeight="1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29.75" customHeight="1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29.75" customHeight="1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29.75" customHeight="1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29.75" customHeight="1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29.75" customHeight="1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29.75" customHeight="1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29.75" customHeight="1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29.75" customHeight="1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29.75" customHeight="1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29.75" customHeight="1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29.75" customHeight="1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29.75" customHeight="1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29.75" customHeight="1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29.75" customHeight="1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29.75" customHeight="1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29.75" customHeight="1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.75" customHeight="1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29.75" customHeight="1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29.75" customHeight="1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29.75" customHeight="1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29.75" customHeight="1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29.75" customHeight="1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29.75" customHeight="1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9.75" customHeight="1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29.75" customHeight="1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29.75" customHeight="1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29.75" customHeight="1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29.75" customHeight="1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29.75" customHeight="1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29.75" customHeight="1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.75" customHeight="1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29.75" customHeight="1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29.75" customHeight="1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29.75" customHeight="1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29.75" customHeight="1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29.75" customHeight="1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29.75" customHeight="1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29.75" customHeight="1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29.75" customHeight="1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.75" customHeight="1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29.75" customHeight="1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29.75" customHeight="1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29.75" customHeight="1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29.75" customHeight="1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29.75" customHeight="1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29.75" customHeight="1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29.75" customHeight="1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29.75" customHeight="1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>
        <f t="shared" ref="P2947:P3010" si="277">IF(E2947=0,0,E2947/L2947)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29.75" customHeight="1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29.75" customHeight="1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29.75" customHeight="1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29.75" customHeight="1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29.75" customHeight="1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29.75" customHeight="1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29.75" customHeight="1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29.75" customHeight="1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29.75" customHeight="1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.75" customHeight="1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29.75" customHeight="1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29.75" customHeight="1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29.75" customHeight="1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29.75" customHeight="1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29.75" customHeight="1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29.75" customHeight="1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29.75" customHeight="1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29.75" customHeight="1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29.75" customHeight="1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29.75" customHeight="1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29.75" customHeight="1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29.75" customHeight="1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.75" customHeight="1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29.75" customHeight="1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29.75" customHeight="1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29.75" customHeight="1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.75" customHeight="1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29.75" customHeight="1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29.75" customHeight="1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29.75" customHeight="1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29.75" customHeight="1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29.75" customHeight="1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29.75" customHeight="1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29.75" customHeight="1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29.75" customHeight="1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29.75" customHeight="1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9.75" customHeight="1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29.75" customHeight="1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29.75" customHeight="1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29.75" customHeight="1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29.75" customHeight="1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29.75" customHeight="1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29.75" customHeight="1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29.75" customHeight="1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29.75" customHeight="1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29.75" customHeight="1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29.75" customHeight="1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29.75" customHeight="1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29.75" customHeight="1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29.75" customHeight="1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.75" customHeight="1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29.75" customHeight="1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29.75" customHeight="1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29.75" customHeight="1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29.75" customHeight="1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29.75" customHeight="1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.75" customHeight="1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29.75" customHeight="1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29.75" customHeight="1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29.75" customHeight="1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.75" customHeight="1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.75" customHeight="1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29.75" customHeight="1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29.75" customHeight="1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IF(E3011=0,0,E3011/L3011)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29.75" customHeight="1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29.75" customHeight="1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29.75" customHeight="1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29.75" customHeight="1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29.75" customHeight="1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29.75" customHeight="1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29.75" customHeight="1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29.75" customHeight="1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29.75" customHeight="1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29.75" customHeight="1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29.75" customHeight="1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29.75" customHeight="1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29.75" customHeight="1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29.75" customHeight="1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29.75" customHeight="1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29.75" customHeight="1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29.75" customHeight="1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29.75" customHeight="1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.75" customHeight="1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29.75" customHeight="1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29.75" customHeight="1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29.75" customHeight="1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29.75" customHeight="1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29.75" customHeight="1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29.75" customHeight="1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.75" customHeight="1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29.75" customHeight="1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29.75" customHeight="1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29.75" customHeight="1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29.75" customHeight="1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29.75" customHeight="1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.75" customHeight="1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29.75" customHeight="1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29.75" customHeight="1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29.75" customHeight="1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29.75" customHeight="1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29.75" customHeight="1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29.75" customHeight="1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29.75" customHeight="1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29.75" customHeight="1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.75" customHeight="1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29.75" customHeight="1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29.75" customHeight="1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29.75" customHeight="1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29.75" customHeight="1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29.75" customHeight="1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29.75" customHeight="1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29.75" customHeight="1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29.75" customHeight="1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29.75" customHeight="1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.75" customHeight="1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29.75" customHeight="1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29.75" customHeight="1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29.75" customHeight="1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.75" customHeight="1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29.75" customHeight="1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29.75" customHeight="1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29.75" customHeight="1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29.75" customHeight="1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29.75" customHeight="1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29.75" customHeight="1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29.75" customHeight="1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29.75" customHeight="1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29.75" customHeight="1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IF(E3075=0,0,E3075/L3075)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29.75" customHeight="1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29.75" customHeight="1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.75" customHeight="1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29.75" customHeight="1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29.75" customHeight="1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29.75" customHeight="1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29.75" customHeight="1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29.75" customHeight="1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29.75" customHeight="1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29.75" customHeight="1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29.75" customHeight="1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29.75" customHeight="1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29.75" customHeight="1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29.75" customHeight="1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29.75" customHeight="1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29.75" customHeight="1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29.75" customHeight="1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29.75" customHeight="1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29.75" customHeight="1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29.75" customHeight="1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29.75" customHeight="1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29.75" customHeight="1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29.75" customHeight="1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29.75" customHeight="1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29.75" customHeight="1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29.75" customHeight="1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29.75" customHeight="1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29.75" customHeight="1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29.75" customHeight="1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.75" customHeight="1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29.75" customHeight="1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29.75" customHeight="1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29.75" customHeight="1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29.75" customHeight="1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29.75" customHeight="1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29.75" customHeight="1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29.75" customHeight="1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29.75" customHeight="1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29.75" customHeight="1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29.75" customHeight="1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29.75" customHeight="1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29.75" customHeight="1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29.75" customHeight="1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29.75" customHeight="1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.75" customHeight="1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29.75" customHeight="1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29.75" customHeight="1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9.75" customHeight="1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29.75" customHeight="1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29.75" customHeight="1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29.75" customHeight="1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29.75" customHeight="1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29.75" customHeight="1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29.75" customHeight="1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29.75" customHeight="1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29.75" customHeight="1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29.75" customHeight="1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.75" customHeight="1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.75" customHeight="1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29.75" customHeight="1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29.75" customHeight="1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29.75" customHeight="1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29.75" customHeight="1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.75" customHeight="1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IF(E3139=0,0,E3139/L3139)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29.75" customHeight="1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29.75" customHeight="1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29.75" customHeight="1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29.75" customHeight="1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29.75" customHeight="1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29.75" customHeight="1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29.75" customHeight="1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29.75" customHeight="1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29.75" customHeight="1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29.75" customHeight="1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.75" customHeight="1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29.75" customHeight="1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29.75" customHeight="1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29.75" customHeight="1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29.75" customHeight="1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29.75" customHeight="1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29.75" customHeight="1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29.75" customHeight="1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29.75" customHeight="1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.75" customHeight="1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.75" customHeight="1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29.75" customHeight="1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29.75" customHeight="1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29.75" customHeight="1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29.75" customHeight="1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29.75" customHeight="1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29.75" customHeight="1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29.75" customHeight="1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29.75" customHeight="1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.75" customHeight="1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29.75" customHeight="1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.75" customHeight="1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29.75" customHeight="1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29.75" customHeight="1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29.75" customHeight="1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29.75" customHeight="1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29.75" customHeight="1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29.75" customHeight="1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29.75" customHeight="1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29.75" customHeight="1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29.75" customHeight="1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29.75" customHeight="1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29.75" customHeight="1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29.75" customHeight="1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29.75" customHeight="1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29.75" customHeight="1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29.75" customHeight="1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29.75" customHeight="1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29.75" customHeight="1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29.75" customHeight="1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29.75" customHeight="1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29.75" customHeight="1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29.75" customHeight="1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29.75" customHeight="1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29.75" customHeight="1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29.75" customHeight="1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29.75" customHeight="1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29.75" customHeight="1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29.75" customHeight="1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.75" customHeight="1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29.75" customHeight="1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29.75" customHeight="1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29.75" customHeight="1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29.75" customHeight="1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IF(E3203=0,0,E3203/L3203)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29.75" customHeight="1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29.75" customHeight="1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29.75" customHeight="1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29.75" customHeight="1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29.75" customHeight="1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29.75" customHeight="1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29.75" customHeight="1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29.75" customHeight="1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29.75" customHeight="1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29.75" customHeight="1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.75" customHeight="1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29.75" customHeight="1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29.75" customHeight="1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29.75" customHeight="1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29.75" customHeight="1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.75" customHeight="1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29.75" customHeight="1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29.75" customHeight="1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.75" customHeight="1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29.75" customHeight="1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29.75" customHeight="1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.75" customHeight="1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29.75" customHeight="1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29.75" customHeight="1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29.75" customHeight="1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29.75" customHeight="1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.75" customHeight="1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29.75" customHeight="1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29.75" customHeight="1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29.75" customHeight="1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29.75" customHeight="1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29.75" customHeight="1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29.75" customHeight="1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29.75" customHeight="1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29.75" customHeight="1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.75" customHeight="1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29.75" customHeight="1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29.75" customHeight="1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29.75" customHeight="1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29.75" customHeight="1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29.75" customHeight="1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29.75" customHeight="1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29.75" customHeight="1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29.75" customHeight="1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29.75" customHeight="1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29.75" customHeight="1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.75" customHeight="1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29.75" customHeight="1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29.75" customHeight="1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29.75" customHeight="1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29.75" customHeight="1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29.75" customHeight="1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29.75" customHeight="1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29.75" customHeight="1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29.75" customHeight="1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29.75" customHeight="1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29.75" customHeight="1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29.75" customHeight="1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29.75" customHeight="1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29.75" customHeight="1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.75" customHeight="1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.75" customHeight="1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.75" customHeight="1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29.75" customHeight="1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IF(E3267=0,0,E3267/L3267)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29.75" customHeight="1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29.75" customHeight="1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29.75" customHeight="1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29.75" customHeight="1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29.75" customHeight="1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29.75" customHeight="1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29.75" customHeight="1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29.75" customHeight="1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29.75" customHeight="1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29.75" customHeight="1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29.75" customHeight="1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29.75" customHeight="1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29.75" customHeight="1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29.75" customHeight="1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29.75" customHeight="1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.75" customHeight="1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29.75" customHeight="1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29.75" customHeight="1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29.75" customHeight="1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29.75" customHeight="1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29.75" customHeight="1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.75" customHeight="1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29.75" customHeight="1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29.75" customHeight="1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29.75" customHeight="1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29.75" customHeight="1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29.75" customHeight="1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29.75" customHeight="1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29.75" customHeight="1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29.75" customHeight="1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29.75" customHeight="1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29.75" customHeight="1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29.75" customHeight="1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29.75" customHeight="1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29.75" customHeight="1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29.75" customHeight="1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29.75" customHeight="1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29.75" customHeight="1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29.75" customHeight="1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29.75" customHeight="1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29.75" customHeight="1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29.75" customHeight="1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29.75" customHeight="1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.75" customHeight="1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.75" customHeight="1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29.75" customHeight="1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29.75" customHeight="1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29.75" customHeight="1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29.75" customHeight="1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29.75" customHeight="1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29.75" customHeight="1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29.75" customHeight="1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.75" customHeight="1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29.75" customHeight="1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29.75" customHeight="1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29.75" customHeight="1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29.75" customHeight="1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29.75" customHeight="1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29.75" customHeight="1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29.75" customHeight="1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29.75" customHeight="1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29.75" customHeight="1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29.75" customHeight="1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29.75" customHeight="1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IF(E3331=0,0,E3331/L3331)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29.75" customHeight="1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29.75" customHeight="1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29.75" customHeight="1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29.75" customHeight="1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.75" customHeight="1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29.75" customHeight="1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29.75" customHeight="1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29.75" customHeight="1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.75" customHeight="1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29.75" customHeight="1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29.75" customHeight="1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29.75" customHeight="1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29.75" customHeight="1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29.75" customHeight="1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29.75" customHeight="1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29.75" customHeight="1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29.75" customHeight="1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29.75" customHeight="1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29.75" customHeight="1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29.75" customHeight="1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29.75" customHeight="1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29.75" customHeight="1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29.75" customHeight="1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29.75" customHeight="1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9.75" customHeight="1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29.75" customHeight="1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29.75" customHeight="1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29.75" customHeight="1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29.75" customHeight="1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29.75" customHeight="1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.75" customHeight="1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29.75" customHeight="1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29.75" customHeight="1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29.75" customHeight="1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29.75" customHeight="1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29.75" customHeight="1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29.75" customHeight="1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29.75" customHeight="1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29.75" customHeight="1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29.75" customHeight="1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.75" customHeight="1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.75" customHeight="1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29.75" customHeight="1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29.75" customHeight="1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29.75" customHeight="1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29.75" customHeight="1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29.75" customHeight="1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29.75" customHeight="1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29.75" customHeight="1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29.75" customHeight="1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29.75" customHeight="1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29.75" customHeight="1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29.75" customHeight="1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29.75" customHeight="1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29.75" customHeight="1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29.75" customHeight="1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29.75" customHeight="1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29.75" customHeight="1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29.75" customHeight="1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29.75" customHeight="1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29.75" customHeight="1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29.75" customHeight="1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29.75" customHeight="1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29.75" customHeight="1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IF(E3395=0,0,E3395/L3395)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29.75" customHeight="1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.75" customHeight="1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29.75" customHeight="1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.75" customHeight="1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29.75" customHeight="1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29.75" customHeight="1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29.75" customHeight="1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29.75" customHeight="1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29.75" customHeight="1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29.75" customHeight="1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29.75" customHeight="1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29.75" customHeight="1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29.75" customHeight="1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29.75" customHeight="1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29.75" customHeight="1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29.75" customHeight="1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29.75" customHeight="1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29.75" customHeight="1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29.75" customHeight="1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29.75" customHeight="1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29.75" customHeight="1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29.75" customHeight="1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29.75" customHeight="1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29.75" customHeight="1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29.75" customHeight="1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29.75" customHeight="1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29.75" customHeight="1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29.75" customHeight="1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29.75" customHeight="1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29.75" customHeight="1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29.75" customHeight="1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29.75" customHeight="1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29.75" customHeight="1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29.75" customHeight="1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29.75" customHeight="1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29.75" customHeight="1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29.75" customHeight="1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29.75" customHeight="1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29.75" customHeight="1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29.75" customHeight="1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29.75" customHeight="1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29.75" customHeight="1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29.75" customHeight="1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29.75" customHeight="1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29.75" customHeight="1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.75" customHeight="1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29.75" customHeight="1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29.75" customHeight="1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29.75" customHeight="1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29.75" customHeight="1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29.75" customHeight="1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29.75" customHeight="1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29.75" customHeight="1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.75" customHeight="1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29.75" customHeight="1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29.75" customHeight="1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29.75" customHeight="1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29.75" customHeight="1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29.75" customHeight="1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29.75" customHeight="1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29.75" customHeight="1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29.75" customHeight="1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29.75" customHeight="1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.75" customHeight="1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IF(E3459=0,0,E3459/L3459)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29.75" customHeight="1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29.75" customHeight="1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29.75" customHeight="1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29.75" customHeight="1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29.75" customHeight="1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29.75" customHeight="1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29.75" customHeight="1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29.75" customHeight="1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29.75" customHeight="1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29.75" customHeight="1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29.75" customHeight="1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29.75" customHeight="1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.75" customHeight="1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29.75" customHeight="1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29.75" customHeight="1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29.75" customHeight="1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29.75" customHeight="1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29.75" customHeight="1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29.75" customHeight="1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29.75" customHeight="1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29.75" customHeight="1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29.75" customHeight="1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29.75" customHeight="1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29.75" customHeight="1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29.75" customHeight="1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29.75" customHeight="1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29.75" customHeight="1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29.75" customHeight="1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29.75" customHeight="1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29.75" customHeight="1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29.75" customHeight="1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29.75" customHeight="1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29.75" customHeight="1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29.75" customHeight="1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29.75" customHeight="1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29.75" customHeight="1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29.75" customHeight="1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29.75" customHeight="1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29.75" customHeight="1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29.75" customHeight="1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29.75" customHeight="1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29.75" customHeight="1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29.75" customHeight="1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29.75" customHeight="1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29.75" customHeight="1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29.75" customHeight="1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29.75" customHeight="1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29.75" customHeight="1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29.75" customHeight="1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29.75" customHeight="1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29.75" customHeight="1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29.75" customHeight="1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29.75" customHeight="1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29.75" customHeight="1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29.75" customHeight="1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29.75" customHeight="1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29.75" customHeight="1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29.75" customHeight="1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29.75" customHeight="1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29.75" customHeight="1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29.75" customHeight="1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29.75" customHeight="1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29.75" customHeight="1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29.75" customHeight="1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IF(E3523=0,0,E3523/L3523)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29.75" customHeight="1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29.75" customHeight="1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29.75" customHeight="1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29.75" customHeight="1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29.75" customHeight="1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29.75" customHeight="1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29.75" customHeight="1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29.75" customHeight="1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29.75" customHeight="1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29.75" customHeight="1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29.75" customHeight="1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29.75" customHeight="1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29.75" customHeight="1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29.75" customHeight="1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29.75" customHeight="1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29.75" customHeight="1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29.75" customHeight="1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29.75" customHeight="1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29.75" customHeight="1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29.75" customHeight="1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29.75" customHeight="1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29.75" customHeight="1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.75" customHeight="1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29.75" customHeight="1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29.75" customHeight="1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29.75" customHeight="1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29.75" customHeight="1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29.75" customHeight="1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29.75" customHeight="1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29.75" customHeight="1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29.75" customHeight="1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29.75" customHeight="1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29.75" customHeight="1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29.75" customHeight="1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29.75" customHeight="1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29.75" customHeight="1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29.75" customHeight="1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29.75" customHeight="1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29.75" customHeight="1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29.75" customHeight="1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29.75" customHeight="1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29.75" customHeight="1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.75" customHeight="1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29.75" customHeight="1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29.75" customHeight="1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29.75" customHeight="1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29.75" customHeight="1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29.75" customHeight="1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29.75" customHeight="1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29.75" customHeight="1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.75" customHeight="1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29.75" customHeight="1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29.75" customHeight="1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29.75" customHeight="1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29.75" customHeight="1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29.75" customHeight="1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29.75" customHeight="1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29.75" customHeight="1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29.75" customHeight="1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29.75" customHeight="1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29.75" customHeight="1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29.75" customHeight="1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29.75" customHeight="1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29.75" customHeight="1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IF(E3587=0,0,E3587/L3587)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29.75" customHeight="1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29.75" customHeight="1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29.75" customHeight="1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29.75" customHeight="1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29.75" customHeight="1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29.75" customHeight="1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29.75" customHeight="1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29.75" customHeight="1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29.75" customHeight="1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.75" customHeight="1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29.75" customHeight="1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.75" customHeight="1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29.75" customHeight="1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29.75" customHeight="1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.75" customHeight="1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29.75" customHeight="1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29.75" customHeight="1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29.75" customHeight="1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29.75" customHeight="1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29.75" customHeight="1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29.75" customHeight="1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.75" customHeight="1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29.75" customHeight="1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29.75" customHeight="1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29.75" customHeight="1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29.75" customHeight="1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29.75" customHeight="1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29.75" customHeight="1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29.75" customHeight="1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29.75" customHeight="1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29.75" customHeight="1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29.75" customHeight="1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29.75" customHeight="1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29.75" customHeight="1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29.75" customHeight="1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29.75" customHeight="1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.75" customHeight="1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.75" customHeight="1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29.75" customHeight="1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29.75" customHeight="1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29.75" customHeight="1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29.75" customHeight="1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29.75" customHeight="1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29.75" customHeight="1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29.75" customHeight="1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29.75" customHeight="1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29.75" customHeight="1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29.75" customHeight="1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29.75" customHeight="1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.75" customHeight="1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29.75" customHeight="1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29.75" customHeight="1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.75" customHeight="1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29.75" customHeight="1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29.75" customHeight="1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29.75" customHeight="1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29.75" customHeight="1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29.75" customHeight="1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29.75" customHeight="1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29.75" customHeight="1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29.75" customHeight="1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29.75" customHeight="1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.75" customHeight="1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29.75" customHeight="1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IF(E3651=0,0,E3651/L3651)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29.75" customHeight="1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29.75" customHeight="1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29.75" customHeight="1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29.75" customHeight="1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29.75" customHeight="1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29.75" customHeight="1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29.75" customHeight="1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29.75" customHeight="1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.75" customHeight="1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29.75" customHeight="1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29.75" customHeight="1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29.75" customHeight="1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29.75" customHeight="1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29.75" customHeight="1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29.75" customHeight="1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29.75" customHeight="1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.75" customHeight="1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29.75" customHeight="1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29.75" customHeight="1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29.75" customHeight="1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29.75" customHeight="1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29.75" customHeight="1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29.75" customHeight="1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29.75" customHeight="1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29.75" customHeight="1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29.75" customHeight="1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29.75" customHeight="1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29.75" customHeight="1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29.75" customHeight="1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29.75" customHeight="1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29.75" customHeight="1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29.75" customHeight="1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29.75" customHeight="1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29.75" customHeight="1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29.75" customHeight="1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29.75" customHeight="1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29.75" customHeight="1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29.75" customHeight="1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29.75" customHeight="1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29.75" customHeight="1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29.75" customHeight="1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.75" customHeight="1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.75" customHeight="1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29.75" customHeight="1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29.75" customHeight="1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29.75" customHeight="1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29.75" customHeight="1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29.75" customHeight="1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29.75" customHeight="1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29.75" customHeight="1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.75" customHeight="1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29.75" customHeight="1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29.75" customHeight="1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29.75" customHeight="1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29.75" customHeight="1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29.75" customHeight="1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29.75" customHeight="1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29.75" customHeight="1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29.75" customHeight="1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29.75" customHeight="1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.75" customHeight="1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.75" customHeight="1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29.75" customHeight="1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29.75" customHeight="1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IF(E3715=0,0,E3715/L3715)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29.75" customHeight="1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29.75" customHeight="1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29.75" customHeight="1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29.75" customHeight="1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29.75" customHeight="1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.75" customHeight="1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.75" customHeight="1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29.75" customHeight="1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29.75" customHeight="1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.75" customHeight="1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29.75" customHeight="1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29.75" customHeight="1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29.75" customHeight="1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29.75" customHeight="1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29.75" customHeight="1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29.75" customHeight="1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29.75" customHeight="1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29.75" customHeight="1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29.75" customHeight="1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29.75" customHeight="1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29.75" customHeight="1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.75" customHeight="1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29.75" customHeight="1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29.75" customHeight="1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9.75" customHeight="1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29.75" customHeight="1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29.75" customHeight="1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29.75" customHeight="1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29.75" customHeight="1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.75" customHeight="1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29.75" customHeight="1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29.75" customHeight="1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.75" customHeight="1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.75" customHeight="1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29.75" customHeight="1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29.75" customHeight="1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29.75" customHeight="1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29.75" customHeight="1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29.75" customHeight="1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29.75" customHeight="1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29.75" customHeight="1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29.75" customHeight="1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29.75" customHeight="1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29.75" customHeight="1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.75" customHeight="1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.75" customHeight="1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29.75" customHeight="1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29.75" customHeight="1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29.75" customHeight="1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.75" customHeight="1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29.75" customHeight="1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29.75" customHeight="1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29.75" customHeight="1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29.75" customHeight="1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29.75" customHeight="1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29.75" customHeight="1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29.75" customHeight="1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.75" customHeight="1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29.75" customHeight="1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.75" customHeight="1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29.75" customHeight="1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29.75" customHeight="1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29.75" customHeight="1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29.75" customHeight="1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IF(E3779=0,0,E3779/L3779)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9.75" customHeight="1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.75" customHeight="1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29.75" customHeight="1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29.75" customHeight="1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29.75" customHeight="1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29.75" customHeight="1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29.75" customHeight="1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29.75" customHeight="1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29.75" customHeight="1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29.75" customHeight="1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29.75" customHeight="1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29.75" customHeight="1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29.75" customHeight="1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.75" customHeight="1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.75" customHeight="1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29.75" customHeight="1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29.75" customHeight="1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29.75" customHeight="1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29.75" customHeight="1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29.75" customHeight="1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29.75" customHeight="1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29.75" customHeight="1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29.75" customHeight="1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29.75" customHeight="1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29.75" customHeight="1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.75" customHeight="1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29.75" customHeight="1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29.75" customHeight="1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29.75" customHeight="1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29.75" customHeight="1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29.75" customHeight="1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29.75" customHeight="1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29.75" customHeight="1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29.75" customHeight="1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29.75" customHeight="1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29.75" customHeight="1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29.75" customHeight="1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.75" customHeight="1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29.75" customHeight="1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29.75" customHeight="1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29.75" customHeight="1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29.75" customHeight="1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29.75" customHeight="1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29.75" customHeight="1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29.75" customHeight="1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29.75" customHeight="1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29.75" customHeight="1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29.75" customHeight="1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9.75" customHeight="1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29.75" customHeight="1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29.75" customHeight="1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29.75" customHeight="1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29.75" customHeight="1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29.75" customHeight="1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29.75" customHeight="1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29.75" customHeight="1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29.75" customHeight="1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29.75" customHeight="1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29.75" customHeight="1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.75" customHeight="1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29.75" customHeight="1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29.75" customHeight="1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29.75" customHeight="1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29.75" customHeight="1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IF(E3843=0,0,E3843/L3843)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29.75" customHeight="1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29.75" customHeight="1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29.75" customHeight="1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29.75" customHeight="1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29.75" customHeight="1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29.75" customHeight="1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29.75" customHeight="1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29.75" customHeight="1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.75" customHeight="1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29.75" customHeight="1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29.75" customHeight="1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29.75" customHeight="1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.75" customHeight="1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29.75" customHeight="1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29.75" customHeight="1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29.75" customHeight="1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29.75" customHeight="1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29.75" customHeight="1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29.75" customHeight="1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29.75" customHeight="1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.75" customHeight="1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29.75" customHeight="1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29.75" customHeight="1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29.75" customHeight="1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.75" customHeight="1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29.75" customHeight="1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29.75" customHeight="1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.75" customHeight="1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29.75" customHeight="1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.75" customHeight="1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29.75" customHeight="1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29.75" customHeight="1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29.75" customHeight="1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29.75" customHeight="1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29.75" customHeight="1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29.75" customHeight="1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29.75" customHeight="1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29.75" customHeight="1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29.75" customHeight="1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.75" customHeight="1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29.75" customHeight="1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29.75" customHeight="1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29.75" customHeight="1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29.75" customHeight="1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29.75" customHeight="1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29.75" customHeight="1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29.75" customHeight="1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29.75" customHeight="1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29.75" customHeight="1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.75" customHeight="1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29.75" customHeight="1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29.75" customHeight="1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29.75" customHeight="1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29.75" customHeight="1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29.75" customHeight="1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29.75" customHeight="1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29.75" customHeight="1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29.75" customHeight="1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29.75" customHeight="1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29.75" customHeight="1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29.75" customHeight="1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29.75" customHeight="1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.75" customHeight="1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29.75" customHeight="1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IF(E3907=0,0,E3907/L3907)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29.75" customHeight="1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29.75" customHeight="1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29.75" customHeight="1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29.75" customHeight="1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29.75" customHeight="1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29.75" customHeight="1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29.75" customHeight="1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29.75" customHeight="1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29.75" customHeight="1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29.75" customHeight="1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29.75" customHeight="1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29.75" customHeight="1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29.75" customHeight="1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29.75" customHeight="1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29.75" customHeight="1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29.75" customHeight="1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29.75" customHeight="1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29.75" customHeight="1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29.75" customHeight="1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29.75" customHeight="1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.75" customHeight="1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29.75" customHeight="1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29.75" customHeight="1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29.75" customHeight="1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29.75" customHeight="1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29.75" customHeight="1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29.75" customHeight="1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29.75" customHeight="1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29.75" customHeight="1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29.75" customHeight="1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29.75" customHeight="1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29.75" customHeight="1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29.75" customHeight="1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29.75" customHeight="1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29.75" customHeight="1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29.75" customHeight="1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29.75" customHeight="1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29.75" customHeight="1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29.75" customHeight="1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29.75" customHeight="1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.75" customHeight="1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29.75" customHeight="1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29.75" customHeight="1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29.75" customHeight="1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29.75" customHeight="1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29.75" customHeight="1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29.75" customHeight="1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29.75" customHeight="1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29.75" customHeight="1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29.75" customHeight="1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29.75" customHeight="1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29.75" customHeight="1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29.75" customHeight="1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29.75" customHeight="1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29.75" customHeight="1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29.75" customHeight="1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29.75" customHeight="1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29.75" customHeight="1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29.75" customHeight="1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29.75" customHeight="1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29.75" customHeight="1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29.75" customHeight="1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29.75" customHeight="1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29.75" customHeight="1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IF(E3971=0,0,E3971/L3971)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29.75" customHeight="1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29.75" customHeight="1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29.75" customHeight="1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29.75" customHeight="1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29.75" customHeight="1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29.75" customHeight="1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29.75" customHeight="1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29.75" customHeight="1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29.75" customHeight="1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29.75" customHeight="1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29.75" customHeight="1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29.75" customHeight="1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29.75" customHeight="1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29.75" customHeight="1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29.75" customHeight="1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29.75" customHeight="1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29.75" customHeight="1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29.75" customHeight="1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.75" customHeight="1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29.75" customHeight="1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29.75" customHeight="1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.75" customHeight="1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29.75" customHeight="1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29.75" customHeight="1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29.75" customHeight="1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29.75" customHeight="1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29.75" customHeight="1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29.75" customHeight="1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29.75" customHeight="1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29.75" customHeight="1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.75" customHeight="1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29.75" customHeight="1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29.75" customHeight="1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29.75" customHeight="1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29.75" customHeight="1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29.75" customHeight="1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29.75" customHeight="1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29.75" customHeight="1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29.75" customHeight="1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29.75" customHeight="1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29.75" customHeight="1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29.75" customHeight="1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29.75" customHeight="1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29.75" customHeight="1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29.75" customHeight="1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29.75" customHeight="1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29.75" customHeight="1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29.75" customHeight="1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.75" customHeight="1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29.75" customHeight="1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29.75" customHeight="1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29.75" customHeight="1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.75" customHeight="1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29.75" customHeight="1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29.75" customHeight="1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29.75" customHeight="1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29.75" customHeight="1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29.75" customHeight="1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29.75" customHeight="1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29.75" customHeight="1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29.75" customHeight="1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29.75" customHeight="1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29.75" customHeight="1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29.75" customHeight="1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IF(E4035=0,0,E4035/L4035)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29.75" customHeight="1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.75" customHeight="1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29.75" customHeight="1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29.75" customHeight="1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29.75" customHeight="1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29.75" customHeight="1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29.75" customHeight="1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.75" customHeight="1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29.75" customHeight="1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29.75" customHeight="1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29.75" customHeight="1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29.75" customHeight="1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29.75" customHeight="1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29.75" customHeight="1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29.75" customHeight="1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29.75" customHeight="1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29.75" customHeight="1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29.75" customHeight="1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29.75" customHeight="1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29.75" customHeight="1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29.75" customHeight="1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29.75" customHeight="1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29.75" customHeight="1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29.75" customHeight="1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29.75" customHeight="1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29.75" customHeight="1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29.75" customHeight="1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29.75" customHeight="1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29.75" customHeight="1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29.75" customHeight="1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29.75" customHeight="1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.75" customHeight="1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29.75" customHeight="1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29.75" customHeight="1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29.75" customHeight="1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29.75" customHeight="1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29.75" customHeight="1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29.75" customHeight="1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29.75" customHeight="1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29.75" customHeight="1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29.75" customHeight="1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29.75" customHeight="1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29.75" customHeight="1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29.75" customHeight="1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29.75" customHeight="1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29.75" customHeight="1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29.75" customHeight="1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29.75" customHeight="1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29.75" customHeight="1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29.75" customHeight="1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29.75" customHeight="1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29.75" customHeight="1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29.75" customHeight="1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29.75" customHeight="1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29.75" customHeight="1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29.75" customHeight="1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29.75" customHeight="1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29.75" customHeight="1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29.75" customHeight="1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29.75" customHeight="1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29.75" customHeight="1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29.75" customHeight="1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29.75" customHeight="1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29.75" customHeight="1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>
        <f t="shared" ref="P4099:P4115" si="385">IF(E4099=0,0,E4099/L4099)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29.75" customHeight="1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29.75" customHeight="1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29.75" customHeight="1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29.75" customHeight="1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29.75" customHeight="1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29.75" customHeight="1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29.75" customHeight="1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29.75" customHeight="1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29.75" customHeight="1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29.75" customHeight="1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29.75" customHeight="1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29.75" customHeight="1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29.75" customHeight="1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29.75" customHeight="1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29.75" customHeight="1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29.75" customHeight="1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4068E9DB-629A-4B86-806D-084AB66D6532}"/>
  <conditionalFormatting sqref="O2:O4115">
    <cfRule type="colorScale" priority="12">
      <colorScale>
        <cfvo type="percentile" val="10"/>
        <cfvo type="percentile" val="50"/>
        <cfvo type="percentile" val="90"/>
        <color rgb="FFC00000"/>
        <color rgb="FF00B050"/>
        <color rgb="FF0070C0"/>
      </colorScale>
    </cfRule>
    <cfRule type="colorScale" priority="13">
      <colorScale>
        <cfvo type="num" val="0"/>
        <cfvo type="num" val="0"/>
        <cfvo type="num" val="0"/>
        <color rgb="FFC00000"/>
        <color rgb="FF00B050"/>
        <color rgb="FF0070C0"/>
      </colorScale>
    </cfRule>
    <cfRule type="colorScale" priority="18">
      <colorScale>
        <cfvo type="percent" val="0"/>
        <cfvo type="num" val="0"/>
        <cfvo type="percentile" val="90"/>
        <color rgb="FFC00000"/>
        <color rgb="FF00B050"/>
        <color rgb="FF0070C0"/>
      </colorScale>
    </cfRule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1">
      <colorScale>
        <cfvo type="min"/>
        <cfvo type="max"/>
        <color rgb="FFFCFCFF"/>
        <color rgb="FFF8696B"/>
      </colorScale>
    </cfRule>
    <cfRule type="cellIs" dxfId="2" priority="22" operator="greaterThan">
      <formula>11301.5</formula>
    </cfRule>
  </conditionalFormatting>
  <conditionalFormatting sqref="F2:F411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">
      <colorScale>
        <cfvo type="min"/>
        <cfvo type="max"/>
        <color rgb="FFFFEF9C"/>
        <color rgb="FF63BE7B"/>
      </colorScale>
    </cfRule>
  </conditionalFormatting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" priority="2" operator="containsText" text="successful">
      <formula>NOT(ISERROR(SEARCH("successful",F1)))</formula>
    </cfRule>
    <cfRule type="containsText" dxfId="0" priority="1" operator="containsText" text="canceled">
      <formula>NOT(ISERROR(SEARCH("canceled",F1)))</formula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D6031-8F87-4829-AC5A-CA9FA9DB9896}">
  <sheetPr codeName="Sheet20"/>
  <dimension ref="A1:H13"/>
  <sheetViews>
    <sheetView tabSelected="1" zoomScale="70" workbookViewId="0">
      <selection activeCell="P13" sqref="P13"/>
    </sheetView>
  </sheetViews>
  <sheetFormatPr defaultRowHeight="14.25" x14ac:dyDescent="0.45"/>
  <cols>
    <col min="1" max="1" width="19.1328125" customWidth="1"/>
    <col min="2" max="2" width="17.86328125" customWidth="1"/>
    <col min="3" max="3" width="13.19921875" customWidth="1"/>
    <col min="4" max="4" width="16.86328125" customWidth="1"/>
    <col min="5" max="5" width="13.9296875" customWidth="1"/>
    <col min="6" max="7" width="18.53125" customWidth="1"/>
    <col min="8" max="8" width="19" customWidth="1"/>
  </cols>
  <sheetData>
    <row r="1" spans="1:8" x14ac:dyDescent="0.45">
      <c r="A1" t="s">
        <v>8370</v>
      </c>
      <c r="B1" t="s">
        <v>8397</v>
      </c>
      <c r="C1" t="s">
        <v>8398</v>
      </c>
      <c r="D1" t="s">
        <v>8399</v>
      </c>
      <c r="E1" t="s">
        <v>8392</v>
      </c>
      <c r="F1" t="s">
        <v>8393</v>
      </c>
      <c r="G1" t="s">
        <v>8394</v>
      </c>
      <c r="H1" t="s">
        <v>8395</v>
      </c>
    </row>
    <row r="2" spans="1:8" x14ac:dyDescent="0.45">
      <c r="A2" t="s">
        <v>8371</v>
      </c>
      <c r="B2" s="11">
        <f>COUNTIFS('Excel-Challenge'!F2:F4115,"successful",'Excel-Challenge'!D2:D4115,"&lt;1000")</f>
        <v>322</v>
      </c>
      <c r="C2">
        <f>COUNTIFS('Excel-Challenge'!F2:F4115,"failed",'Excel-Challenge'!D2:D4115,"&lt;1000")</f>
        <v>113</v>
      </c>
      <c r="D2">
        <f>COUNTIFS('Excel-Challenge'!F2:F4115,"Canceled",'Excel-Challenge'!D2:D4115,"&lt;1000")</f>
        <v>18</v>
      </c>
      <c r="E2">
        <f>SUM(B2:C2:D2)</f>
        <v>453</v>
      </c>
      <c r="F2">
        <f>B2/E2*100</f>
        <v>71.081677704194263</v>
      </c>
      <c r="G2">
        <f>C2/E2*100</f>
        <v>24.944812362030905</v>
      </c>
      <c r="H2">
        <f>D2/E2*100</f>
        <v>3.9735099337748347</v>
      </c>
    </row>
    <row r="3" spans="1:8" x14ac:dyDescent="0.45">
      <c r="A3" t="s">
        <v>8372</v>
      </c>
      <c r="B3">
        <f>COUNTIFS('Excel-Challenge'!F2:F4115,"successful",'Excel-Challenge'!D2:D4115,"&gt;=1000")-COUNTIFS('Excel-Challenge'!F2:F4115,"successful",'Excel-Challenge'!D2:D4115,"&gt;=5000")</f>
        <v>932</v>
      </c>
      <c r="C3">
        <f>COUNTIFS('Excel-Challenge'!F2:F4115,"Failed",'Excel-Challenge'!D2:D4115,"&gt;=1000")-COUNTIFS('Excel-Challenge'!F2:F4115,"Failed",'Excel-Challenge'!D2:D4115,"&gt;=4999")</f>
        <v>420</v>
      </c>
      <c r="D3">
        <f>COUNTIFS('Excel-Challenge'!F2:F4115,"canceled",'Excel-Challenge'!D2:D4115,"&gt;=1000")-COUNTIFS('Excel-Challenge'!F2:F4115,"canceled",'Excel-Challenge'!D2:D4115,"&gt;=4999")</f>
        <v>60</v>
      </c>
      <c r="E3">
        <f>SUM(B3:C3:D3)</f>
        <v>1412</v>
      </c>
      <c r="F3">
        <f>B3/E3*100</f>
        <v>66.005665722379604</v>
      </c>
      <c r="G3">
        <f>C3/E3*100</f>
        <v>29.745042492917843</v>
      </c>
      <c r="H3">
        <f>D3/E3*100</f>
        <v>4.2492917847025495</v>
      </c>
    </row>
    <row r="4" spans="1:8" x14ac:dyDescent="0.45">
      <c r="A4" t="s">
        <v>8373</v>
      </c>
      <c r="B4">
        <f>COUNTIFS('Excel-Challenge'!F2:F4115,"successful",'Excel-Challenge'!D2:D4115,"&gt;=5000")-COUNTIFS('Excel-Challenge'!F2:F4115,"successful",'Excel-Challenge'!D2:D4115,"&gt;=10000")</f>
        <v>381</v>
      </c>
      <c r="C4">
        <f>COUNTIFS('Excel-Challenge'!F2:F4115,"Failed",'Excel-Challenge'!D2:D4115,"&gt;=5000")-COUNTIFS('Excel-Challenge'!F2:F4115,"Failed",'Excel-Challenge'!D2:D4115,"&gt;=10000")</f>
        <v>283</v>
      </c>
      <c r="D4">
        <f>COUNTIFS('Excel-Challenge'!F2:F4115,"canceled",'Excel-Challenge'!D2:D4115,"&gt;=5000")-COUNTIFS('Excel-Challenge'!F2:F4115,"canceled",'Excel-Challenge'!D2:D4115,"&gt;=10000")</f>
        <v>52</v>
      </c>
      <c r="E4">
        <f>SUM(B4:C4:D4)</f>
        <v>716</v>
      </c>
      <c r="F4">
        <f>B4/E4*100</f>
        <v>53.212290502793294</v>
      </c>
      <c r="G4">
        <f>C4/E4*100</f>
        <v>39.52513966480447</v>
      </c>
      <c r="H4">
        <f>D4/E4*100</f>
        <v>7.2625698324022352</v>
      </c>
    </row>
    <row r="5" spans="1:8" x14ac:dyDescent="0.45">
      <c r="A5" t="s">
        <v>8374</v>
      </c>
      <c r="B5">
        <f>COUNTIFS('Excel-Challenge'!F2:F4115,"successful",'Excel-Challenge'!D2:D4115,"&gt;=10000")-COUNTIFS('Excel-Challenge'!F2:F4115,"successful",'Excel-Challenge'!D2:D4115,"&gt;=15000")</f>
        <v>168</v>
      </c>
      <c r="C5">
        <f>COUNTIFS('Excel-Challenge'!F2:F4115,"Failed",'Excel-Challenge'!D2:D4115,"&gt;=10000")-COUNTIFS('Excel-Challenge'!F2:F4115,"Failed",'Excel-Challenge'!D2:D4115,"&gt;=15000")</f>
        <v>144</v>
      </c>
      <c r="D5">
        <f>COUNTIFS('Excel-Challenge'!F2:F4115,"canceled",'Excel-Challenge'!D2:D4115,"&gt;=10000")-COUNTIFS('Excel-Challenge'!F2:F4115,"canceled",'Excel-Challenge'!D2:D4115,"&gt;=15000")</f>
        <v>40</v>
      </c>
      <c r="E5">
        <f>SUM(B5:C5:D5)</f>
        <v>352</v>
      </c>
      <c r="F5">
        <f>B5/E5*100</f>
        <v>47.727272727272727</v>
      </c>
      <c r="G5">
        <f>C5/E5*100</f>
        <v>40.909090909090914</v>
      </c>
      <c r="H5">
        <f>D5/E5*100</f>
        <v>11.363636363636363</v>
      </c>
    </row>
    <row r="6" spans="1:8" x14ac:dyDescent="0.45">
      <c r="A6" t="s">
        <v>8375</v>
      </c>
      <c r="B6">
        <f>COUNTIFS('Excel-Challenge'!F2:F4115,"successful",'Excel-Challenge'!D2:D4115,"&gt;=15000")-COUNTIFS('Excel-Challenge'!F2:F4115,"successful",'Excel-Challenge'!D2:D4115,"&gt;=20000")</f>
        <v>94</v>
      </c>
      <c r="C6">
        <f>COUNTIFS('Excel-Challenge'!F2:F4115,"Failed",'Excel-Challenge'!D2:D4115,"&gt;=15000")-COUNTIFS('Excel-Challenge'!F2:F4115,"Failed",'Excel-Challenge'!D2:D4115,"&gt;=20000")</f>
        <v>90</v>
      </c>
      <c r="D6">
        <f>COUNTIFS('Excel-Challenge'!F2:F4115,"canceled",'Excel-Challenge'!D2:D4115,"&gt;=15000")-COUNTIFS('Excel-Challenge'!F2:F4115,"canceled",'Excel-Challenge'!D2:D4115,"&gt;=20000")</f>
        <v>17</v>
      </c>
      <c r="E6">
        <f>SUM(B6:C6:D6)</f>
        <v>201</v>
      </c>
      <c r="F6">
        <f>B6/E6*100</f>
        <v>46.766169154228855</v>
      </c>
      <c r="G6">
        <f>C6/E6*100</f>
        <v>44.776119402985074</v>
      </c>
      <c r="H6">
        <f>D6/E6*100</f>
        <v>8.4577114427860707</v>
      </c>
    </row>
    <row r="7" spans="1:8" x14ac:dyDescent="0.45">
      <c r="A7" t="s">
        <v>8376</v>
      </c>
      <c r="B7">
        <f>COUNTIFS('Excel-Challenge'!F2:F4115,"successful",'Excel-Challenge'!D2:D4115,"&gt;=20000")-COUNTIFS('Excel-Challenge'!F2:F4115,"successful",'Excel-Challenge'!D2:D4115,"&gt;=25000")</f>
        <v>62</v>
      </c>
      <c r="C7">
        <f>COUNTIFS('Excel-Challenge'!F2:F4115,"Failed",'Excel-Challenge'!D2:D4115,"&gt;=20000")-COUNTIFS('Excel-Challenge'!F2:F4115,"Failed",'Excel-Challenge'!D2:D4115,"&gt;=25000")</f>
        <v>72</v>
      </c>
      <c r="D7">
        <f>COUNTIFS('Excel-Challenge'!F2:F4115,"canceled",'Excel-Challenge'!D2:D4115,"&gt;=20000")-COUNTIFS('Excel-Challenge'!F2:F4115,"canceled",'Excel-Challenge'!D2:D4115,"&gt;=25000")</f>
        <v>14</v>
      </c>
      <c r="E7">
        <f>SUM(B7:C7:D7)</f>
        <v>148</v>
      </c>
      <c r="F7">
        <f>B7/E7*100</f>
        <v>41.891891891891895</v>
      </c>
      <c r="G7">
        <f>C7/E7*100</f>
        <v>48.648648648648653</v>
      </c>
      <c r="H7">
        <f>D7/E7*100</f>
        <v>9.4594594594594597</v>
      </c>
    </row>
    <row r="8" spans="1:8" x14ac:dyDescent="0.45">
      <c r="A8" t="s">
        <v>8377</v>
      </c>
      <c r="B8">
        <f>COUNTIFS('Excel-Challenge'!F2:F4115,"successful",'Excel-Challenge'!D2:D4115,"&gt;=25000")-COUNTIFS('Excel-Challenge'!F2:F4115,"successful",'Excel-Challenge'!D2:D4115,"&gt;=30000")</f>
        <v>55</v>
      </c>
      <c r="C8">
        <f>COUNTIFS('Excel-Challenge'!F2:F4115,"Failed",'Excel-Challenge'!D2:D4115,"&gt;=25000")-COUNTIFS('Excel-Challenge'!F2:F4115,"Failed",'Excel-Challenge'!D2:D4115,"&gt;=30000")</f>
        <v>64</v>
      </c>
      <c r="D8">
        <f>COUNTIFS('Excel-Challenge'!F2:F4115,"canceled",'Excel-Challenge'!D2:D4115,"&gt;=25000")-COUNTIFS('Excel-Challenge'!F2:F4115,"canceled",'Excel-Challenge'!D2:D4115,"&gt;=30000")</f>
        <v>18</v>
      </c>
      <c r="E8">
        <f>SUM(B8:C8:D8)</f>
        <v>137</v>
      </c>
      <c r="F8">
        <f>B8/E8*100</f>
        <v>40.145985401459853</v>
      </c>
      <c r="G8">
        <f>C8/E8*100</f>
        <v>46.715328467153284</v>
      </c>
      <c r="H8">
        <f>D8/E8*100</f>
        <v>13.138686131386862</v>
      </c>
    </row>
    <row r="9" spans="1:8" x14ac:dyDescent="0.45">
      <c r="A9" t="s">
        <v>8378</v>
      </c>
      <c r="B9">
        <f>COUNTIFS('Excel-Challenge'!F2:F4115,"successful",'Excel-Challenge'!D2:D4115,"&gt;=30000")-COUNTIFS('Excel-Challenge'!F2:F4115,"successful",'Excel-Challenge'!D2:D4115,"&gt;=35000")</f>
        <v>32</v>
      </c>
      <c r="C9">
        <f>COUNTIFS('Excel-Challenge'!F2:F4115,"Failed",'Excel-Challenge'!D2:D4115,"&gt;=30000")-COUNTIFS('Excel-Challenge'!F2:F4115,"Failed",'Excel-Challenge'!D2:D4115,"&gt;=35000")</f>
        <v>37</v>
      </c>
      <c r="D9">
        <f>COUNTIFS('Excel-Challenge'!F2:F4115,"canceled",'Excel-Challenge'!D2:D4115,"&gt;=30000")-COUNTIFS('Excel-Challenge'!F2:F4115,"canceled",'Excel-Challenge'!D2:D4115,"&gt;=35000")</f>
        <v>13</v>
      </c>
      <c r="E9">
        <f>SUM(B9:C9:D9)</f>
        <v>82</v>
      </c>
      <c r="F9">
        <f>B9/E9*100</f>
        <v>39.024390243902438</v>
      </c>
      <c r="G9">
        <f>C9/E9*100</f>
        <v>45.121951219512198</v>
      </c>
      <c r="H9">
        <f>D9/E9*100</f>
        <v>15.853658536585366</v>
      </c>
    </row>
    <row r="10" spans="1:8" x14ac:dyDescent="0.45">
      <c r="A10" t="s">
        <v>8379</v>
      </c>
      <c r="B10">
        <f>COUNTIFS('Excel-Challenge'!F2:F4115,"successful",'Excel-Challenge'!D2:D4115,"&gt;=35000")-COUNTIFS('Excel-Challenge'!F2:F4115,"successful",'Excel-Challenge'!D2:D4115,"&gt;=40000")</f>
        <v>26</v>
      </c>
      <c r="C10">
        <f>COUNTIFS('Excel-Challenge'!F2:F4115,"Failed",'Excel-Challenge'!D2:D4115,"&gt;=35000")-COUNTIFS('Excel-Challenge'!F2:F4115,"Failed",'Excel-Challenge'!D2:D4115,"&gt;=40000")</f>
        <v>22</v>
      </c>
      <c r="D10">
        <f>COUNTIFS('Excel-Challenge'!F2:F4115,"canceled",'Excel-Challenge'!D2:D4115,"&gt;=35000")-COUNTIFS('Excel-Challenge'!F2:F4115,"canceled",'Excel-Challenge'!D2:D4115,"&gt;=40000")</f>
        <v>7</v>
      </c>
      <c r="E10">
        <f>SUM(B10:C10:D10)</f>
        <v>55</v>
      </c>
      <c r="F10">
        <f>B10/E10*100</f>
        <v>47.272727272727273</v>
      </c>
      <c r="G10">
        <f>C10/E10*100</f>
        <v>40</v>
      </c>
      <c r="H10">
        <f>D10/E10*100</f>
        <v>12.727272727272727</v>
      </c>
    </row>
    <row r="11" spans="1:8" x14ac:dyDescent="0.45">
      <c r="A11" t="s">
        <v>8380</v>
      </c>
      <c r="B11">
        <f>COUNTIFS('Excel-Challenge'!F2:F4115,"successful",'Excel-Challenge'!D2:D4115,"&gt;=40000")-COUNTIFS('Excel-Challenge'!F2:F4115,"successful",'Excel-Challenge'!D2:D4115,"&gt;=45000")</f>
        <v>21</v>
      </c>
      <c r="C11">
        <f>COUNTIFS('Excel-Challenge'!F2:F4115,"Failed",'Excel-Challenge'!D2:D4115,"&gt;=40000")-COUNTIFS('Excel-Challenge'!F2:F4115,"Failed",'Excel-Challenge'!D2:D4115,"&gt;=45000")</f>
        <v>16</v>
      </c>
      <c r="D11">
        <f>COUNTIFS('Excel-Challenge'!F2:F4115,"canceled",'Excel-Challenge'!D2:D4115,"&gt;=40000")-COUNTIFS('Excel-Challenge'!F2:F4115,"canceled",'Excel-Challenge'!D2:D4115,"&gt;=45000")</f>
        <v>6</v>
      </c>
      <c r="E11">
        <f>SUM(B11:C11:D11)</f>
        <v>43</v>
      </c>
      <c r="F11">
        <f>B11/E11*100</f>
        <v>48.837209302325576</v>
      </c>
      <c r="G11">
        <f>C11/E11*100</f>
        <v>37.209302325581397</v>
      </c>
      <c r="H11">
        <f>D11/E11*100</f>
        <v>13.953488372093023</v>
      </c>
    </row>
    <row r="12" spans="1:8" x14ac:dyDescent="0.45">
      <c r="A12" t="s">
        <v>8381</v>
      </c>
      <c r="B12">
        <f>COUNTIFS('Excel-Challenge'!F2:F4115,"successful",'Excel-Challenge'!D2:D4115,"&gt;=45000")-COUNTIFS('Excel-Challenge'!F2:F4115,"successful",'Excel-Challenge'!D2:D4115,"&gt;=50000")</f>
        <v>6</v>
      </c>
      <c r="C12">
        <f>COUNTIFS('Excel-Challenge'!F2:F4115,"Failed",'Excel-Challenge'!D2:D4115,"&gt;=45000")-COUNTIFS('Excel-Challenge'!F2:F4115,"Failed",'Excel-Challenge'!D2:D4115,"&gt;=50000")</f>
        <v>11</v>
      </c>
      <c r="D12">
        <f>COUNTIFS('Excel-Challenge'!F2:F4115,"canceled",'Excel-Challenge'!D2:D4115,"&gt;=45000")-COUNTIFS('Excel-Challenge'!F2:F4115,"canceled",'Excel-Challenge'!D2:D4115,"&gt;=50000")</f>
        <v>4</v>
      </c>
      <c r="E12">
        <f>SUM(B12:C12:D12)</f>
        <v>21</v>
      </c>
      <c r="F12">
        <f>B12/E12*100</f>
        <v>28.571428571428569</v>
      </c>
      <c r="G12">
        <f>C12/E12*100</f>
        <v>52.380952380952387</v>
      </c>
      <c r="H12">
        <f>D12/E12*100</f>
        <v>19.047619047619047</v>
      </c>
    </row>
    <row r="13" spans="1:8" x14ac:dyDescent="0.45">
      <c r="A13" t="s">
        <v>8396</v>
      </c>
      <c r="B13">
        <f>COUNTIFS('Excel-Challenge'!F2:F4115,"successful",'Excel-Challenge'!D2:D4115,"&gt;=50000")-COUNTIFS('Excel-Challenge'!F2:F4115,"successful",'Excel-Challenge'!D2:D4115,"&gt;=500000")</f>
        <v>86</v>
      </c>
      <c r="C13">
        <f>COUNTIFS('Excel-Challenge'!F2:F4115,"Failed",'Excel-Challenge'!D2:D4115,"&gt;=50000")-COUNTIFS('Excel-Challenge'!F2:F4115,"Failed",'Excel-Challenge'!D2:D4115,"&gt;=800000000")</f>
        <v>258</v>
      </c>
      <c r="D13">
        <f>COUNTIFS('Excel-Challenge'!F2:F4115,"canceled",'Excel-Challenge'!D2:D4115,"&gt;=45000")-COUNTIFS('Excel-Challenge'!F2:F4115,"canceled",'Excel-Challenge'!D2:D4115,"&gt;=1800000")</f>
        <v>100</v>
      </c>
      <c r="E13">
        <f>SUM(B13:C13:D13)</f>
        <v>444</v>
      </c>
      <c r="F13">
        <f>B13/E13*100</f>
        <v>19.36936936936937</v>
      </c>
      <c r="G13">
        <f>C13/E13*100</f>
        <v>58.108108108108105</v>
      </c>
      <c r="H13">
        <f>D13/E13*100</f>
        <v>22.522522522522522</v>
      </c>
    </row>
  </sheetData>
  <autoFilter ref="A1:H1" xr:uid="{93E95F39-7F6C-46A7-B3A4-B89E03B99B4E}"/>
  <hyperlinks>
    <hyperlink ref="B2" r:id="rId1" display="https://exceljet.net/excel-functions/excel-countifs-function" xr:uid="{7E8CAE04-AD21-43D9-B116-D825FF9C35B1}"/>
  </hyperlinks>
  <pageMargins left="0.7" right="0.7" top="0.75" bottom="0.75" header="0.3" footer="0.3"/>
  <pageSetup orientation="portrait" horizontalDpi="4294967293" verticalDpi="4294967293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</vt:lpstr>
      <vt:lpstr>Sub-Category</vt:lpstr>
      <vt:lpstr>Column of State</vt:lpstr>
      <vt:lpstr>Excel-Challenge</vt:lpstr>
      <vt:lpstr>Bonus with Countifs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Hanah Manboah-Rockson</cp:lastModifiedBy>
  <dcterms:created xsi:type="dcterms:W3CDTF">2017-04-20T15:17:24Z</dcterms:created>
  <dcterms:modified xsi:type="dcterms:W3CDTF">2021-01-12T22:39:16Z</dcterms:modified>
</cp:coreProperties>
</file>