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 NYU\NYU\Modestino Group\Flow Cell Group Data\Computational Paper\Active Learning\CO2\"/>
    </mc:Choice>
  </mc:AlternateContent>
  <xr:revisionPtr revIDLastSave="0" documentId="13_ncr:1_{054461DD-C270-4D56-BC2E-5D3E137DE2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bol_CO2_2D_50points_04-21-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1" i="1" l="1"/>
  <c r="Q32" i="1"/>
  <c r="Q33" i="1"/>
  <c r="Q34" i="1"/>
  <c r="Q35" i="1"/>
  <c r="Q36" i="1"/>
  <c r="Q37" i="1"/>
  <c r="Q30" i="1"/>
  <c r="Q15" i="1"/>
  <c r="Q16" i="1"/>
  <c r="Q17" i="1"/>
  <c r="Q18" i="1"/>
  <c r="Q19" i="1"/>
  <c r="Q20" i="1"/>
  <c r="Q21" i="1"/>
  <c r="Q14" i="1"/>
  <c r="Q10" i="1"/>
  <c r="Q6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2" i="1"/>
  <c r="T1" i="1" l="1"/>
  <c r="S1" i="1"/>
  <c r="W1" i="1"/>
  <c r="V1" i="1"/>
  <c r="I43" i="1" l="1"/>
  <c r="I44" i="1"/>
  <c r="I45" i="1"/>
  <c r="H43" i="1"/>
  <c r="H44" i="1"/>
  <c r="H45" i="1"/>
  <c r="H13" i="1"/>
  <c r="H11" i="1"/>
  <c r="I13" i="1"/>
  <c r="I11" i="1"/>
  <c r="I9" i="1"/>
  <c r="I7" i="1"/>
  <c r="H9" i="1"/>
  <c r="H7" i="1"/>
  <c r="H2" i="1"/>
  <c r="H4" i="1"/>
  <c r="H5" i="1"/>
  <c r="H3" i="1"/>
  <c r="I4" i="1"/>
  <c r="I5" i="1"/>
  <c r="I2" i="1"/>
  <c r="I3" i="1"/>
  <c r="I6" i="1"/>
  <c r="I42" i="1"/>
  <c r="K42" i="1" s="1"/>
  <c r="I37" i="1"/>
  <c r="K37" i="1" s="1"/>
  <c r="I40" i="1"/>
  <c r="K40" i="1" s="1"/>
  <c r="I38" i="1"/>
  <c r="K38" i="1" s="1"/>
  <c r="I33" i="1"/>
  <c r="K33" i="1" s="1"/>
  <c r="I31" i="1"/>
  <c r="K31" i="1" s="1"/>
  <c r="I29" i="1"/>
  <c r="K29" i="1" s="1"/>
  <c r="I12" i="1"/>
  <c r="I32" i="1"/>
  <c r="K32" i="1" s="1"/>
  <c r="O32" i="1" s="1"/>
  <c r="I36" i="1"/>
  <c r="K36" i="1" s="1"/>
  <c r="I34" i="1"/>
  <c r="K34" i="1" s="1"/>
  <c r="I27" i="1"/>
  <c r="I41" i="1"/>
  <c r="K41" i="1" s="1"/>
  <c r="I39" i="1"/>
  <c r="K39" i="1" s="1"/>
  <c r="I30" i="1"/>
  <c r="K30" i="1" s="1"/>
  <c r="O30" i="1" s="1"/>
  <c r="I35" i="1"/>
  <c r="K35" i="1" s="1"/>
  <c r="I28" i="1"/>
  <c r="K28" i="1" s="1"/>
  <c r="H6" i="1"/>
  <c r="H41" i="1"/>
  <c r="H39" i="1"/>
  <c r="H32" i="1"/>
  <c r="H42" i="1"/>
  <c r="H37" i="1"/>
  <c r="H35" i="1"/>
  <c r="H28" i="1"/>
  <c r="H36" i="1"/>
  <c r="H27" i="1"/>
  <c r="H30" i="1"/>
  <c r="H12" i="1"/>
  <c r="H40" i="1"/>
  <c r="H38" i="1"/>
  <c r="H33" i="1"/>
  <c r="H31" i="1"/>
  <c r="H29" i="1"/>
  <c r="H34" i="1"/>
  <c r="H10" i="1"/>
  <c r="H21" i="1"/>
  <c r="H14" i="1"/>
  <c r="H16" i="1"/>
  <c r="H18" i="1"/>
  <c r="H20" i="1"/>
  <c r="H22" i="1"/>
  <c r="H24" i="1"/>
  <c r="H26" i="1"/>
  <c r="I8" i="1"/>
  <c r="I10" i="1"/>
  <c r="M11" i="1" s="1"/>
  <c r="I15" i="1"/>
  <c r="K15" i="1" s="1"/>
  <c r="O15" i="1" s="1"/>
  <c r="I17" i="1"/>
  <c r="K17" i="1" s="1"/>
  <c r="O17" i="1" s="1"/>
  <c r="I19" i="1"/>
  <c r="K19" i="1" s="1"/>
  <c r="I21" i="1"/>
  <c r="K21" i="1" s="1"/>
  <c r="O21" i="1" s="1"/>
  <c r="I23" i="1"/>
  <c r="K23" i="1" s="1"/>
  <c r="I25" i="1"/>
  <c r="K25" i="1" s="1"/>
  <c r="I14" i="1"/>
  <c r="K14" i="1" s="1"/>
  <c r="I16" i="1"/>
  <c r="K16" i="1" s="1"/>
  <c r="O16" i="1" s="1"/>
  <c r="I18" i="1"/>
  <c r="K18" i="1" s="1"/>
  <c r="O18" i="1" s="1"/>
  <c r="I20" i="1"/>
  <c r="K20" i="1" s="1"/>
  <c r="I22" i="1"/>
  <c r="K22" i="1" s="1"/>
  <c r="I24" i="1"/>
  <c r="K24" i="1" s="1"/>
  <c r="I26" i="1"/>
  <c r="K26" i="1" s="1"/>
  <c r="H25" i="1"/>
  <c r="H17" i="1"/>
  <c r="H19" i="1"/>
  <c r="H23" i="1"/>
  <c r="H15" i="1"/>
  <c r="H8" i="1"/>
  <c r="O20" i="1" l="1"/>
  <c r="M7" i="1"/>
  <c r="O31" i="1"/>
  <c r="L3" i="1"/>
  <c r="O19" i="1"/>
  <c r="O33" i="1"/>
  <c r="O14" i="1"/>
  <c r="K27" i="1"/>
  <c r="K45" i="1"/>
  <c r="O34" i="1"/>
  <c r="K44" i="1"/>
  <c r="O36" i="1"/>
  <c r="O37" i="1"/>
  <c r="K43" i="1"/>
  <c r="O35" i="1" s="1"/>
  <c r="J45" i="1"/>
  <c r="J44" i="1"/>
  <c r="J43" i="1"/>
  <c r="J13" i="1"/>
  <c r="J11" i="1"/>
  <c r="J2" i="1"/>
  <c r="J31" i="1"/>
  <c r="L31" i="1" s="1"/>
  <c r="J39" i="1"/>
  <c r="L39" i="1" s="1"/>
  <c r="J7" i="1"/>
  <c r="J9" i="1"/>
  <c r="J5" i="1"/>
  <c r="J4" i="1"/>
  <c r="J3" i="1"/>
  <c r="J37" i="1"/>
  <c r="J41" i="1"/>
  <c r="L41" i="1" s="1"/>
  <c r="J33" i="1"/>
  <c r="J27" i="1"/>
  <c r="J38" i="1"/>
  <c r="J36" i="1"/>
  <c r="J28" i="1"/>
  <c r="L28" i="1" s="1"/>
  <c r="J32" i="1"/>
  <c r="J42" i="1"/>
  <c r="J35" i="1"/>
  <c r="J12" i="1"/>
  <c r="J6" i="1"/>
  <c r="J30" i="1"/>
  <c r="J34" i="1"/>
  <c r="J29" i="1"/>
  <c r="L29" i="1" s="1"/>
  <c r="J40" i="1"/>
  <c r="J10" i="1"/>
  <c r="J21" i="1"/>
  <c r="J25" i="1"/>
  <c r="L25" i="1" s="1"/>
  <c r="N17" i="1" s="1"/>
  <c r="J24" i="1"/>
  <c r="L24" i="1" s="1"/>
  <c r="J23" i="1"/>
  <c r="J20" i="1"/>
  <c r="L20" i="1" s="1"/>
  <c r="N20" i="1" s="1"/>
  <c r="J8" i="1"/>
  <c r="J18" i="1"/>
  <c r="J17" i="1"/>
  <c r="L17" i="1" s="1"/>
  <c r="J16" i="1"/>
  <c r="J15" i="1"/>
  <c r="J19" i="1"/>
  <c r="J22" i="1"/>
  <c r="J26" i="1"/>
  <c r="L26" i="1" s="1"/>
  <c r="J14" i="1"/>
  <c r="L42" i="1" l="1"/>
  <c r="L22" i="1"/>
  <c r="L23" i="1"/>
  <c r="M35" i="1"/>
  <c r="L35" i="1"/>
  <c r="M37" i="1"/>
  <c r="L37" i="1"/>
  <c r="L2" i="1"/>
  <c r="M18" i="1"/>
  <c r="L18" i="1"/>
  <c r="N18" i="1" s="1"/>
  <c r="L40" i="1"/>
  <c r="L32" i="1"/>
  <c r="M15" i="1"/>
  <c r="L15" i="1"/>
  <c r="M33" i="1"/>
  <c r="L33" i="1"/>
  <c r="N33" i="1" s="1"/>
  <c r="M21" i="1"/>
  <c r="L21" i="1"/>
  <c r="N21" i="1" s="1"/>
  <c r="L43" i="1"/>
  <c r="M16" i="1"/>
  <c r="L16" i="1"/>
  <c r="N16" i="1" s="1"/>
  <c r="M14" i="1"/>
  <c r="L14" i="1"/>
  <c r="N14" i="1" s="1"/>
  <c r="L34" i="1"/>
  <c r="M30" i="1"/>
  <c r="L30" i="1"/>
  <c r="N30" i="1" s="1"/>
  <c r="L38" i="1"/>
  <c r="L44" i="1"/>
  <c r="N31" i="1"/>
  <c r="M36" i="1"/>
  <c r="L36" i="1"/>
  <c r="N36" i="1" s="1"/>
  <c r="N15" i="1"/>
  <c r="M19" i="1"/>
  <c r="L19" i="1"/>
  <c r="L27" i="1"/>
  <c r="L45" i="1"/>
  <c r="M10" i="1"/>
  <c r="M32" i="1"/>
  <c r="M17" i="1"/>
  <c r="M34" i="1"/>
  <c r="M31" i="1"/>
  <c r="M20" i="1"/>
  <c r="M6" i="1"/>
  <c r="N34" i="1" l="1"/>
  <c r="N19" i="1"/>
  <c r="N35" i="1"/>
  <c r="N37" i="1"/>
  <c r="N32" i="1"/>
</calcChain>
</file>

<file path=xl/sharedStrings.xml><?xml version="1.0" encoding="utf-8"?>
<sst xmlns="http://schemas.openxmlformats.org/spreadsheetml/2006/main" count="24" uniqueCount="22">
  <si>
    <t>On</t>
  </si>
  <si>
    <t>Off</t>
  </si>
  <si>
    <t>H2 mol %</t>
  </si>
  <si>
    <t>CO mol %</t>
  </si>
  <si>
    <t>H2 area</t>
  </si>
  <si>
    <t>CO area</t>
  </si>
  <si>
    <t>CO FE</t>
  </si>
  <si>
    <t>200mA_1</t>
  </si>
  <si>
    <t>200mA_2</t>
  </si>
  <si>
    <t>200mA_3</t>
  </si>
  <si>
    <t>200mA_4</t>
  </si>
  <si>
    <t>1C</t>
  </si>
  <si>
    <t>1C_2</t>
  </si>
  <si>
    <t>1D</t>
  </si>
  <si>
    <t>1D_2</t>
  </si>
  <si>
    <t>5C</t>
  </si>
  <si>
    <t>5C_2</t>
  </si>
  <si>
    <t>5D</t>
  </si>
  <si>
    <t>5D_2</t>
  </si>
  <si>
    <t>Curr norm FE</t>
  </si>
  <si>
    <t>Curr norm mol</t>
  </si>
  <si>
    <t>CO 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</si>
</sst>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Q10" sqref="Q10"/>
    </sheetView>
  </sheetViews>
  <sheetFormatPr defaultRowHeight="15" x14ac:dyDescent="0.25"/>
  <cols>
    <col min="1" max="1" width="10.28515625" bestFit="1" customWidth="1"/>
    <col min="8" max="8" width="10.28515625" bestFit="1" customWidth="1"/>
    <col min="9" max="9" width="10.42578125" bestFit="1" customWidth="1"/>
    <col min="11" max="11" width="12.7109375" bestFit="1" customWidth="1"/>
    <col min="12" max="14" width="12" bestFit="1" customWidth="1"/>
  </cols>
  <sheetData>
    <row r="1" spans="1:23" x14ac:dyDescent="0.25">
      <c r="B1" t="s">
        <v>0</v>
      </c>
      <c r="C1" t="s">
        <v>1</v>
      </c>
      <c r="D1" t="s">
        <v>4</v>
      </c>
      <c r="E1" t="s">
        <v>5</v>
      </c>
      <c r="F1" t="s">
        <v>4</v>
      </c>
      <c r="G1" t="s">
        <v>5</v>
      </c>
      <c r="H1" t="s">
        <v>2</v>
      </c>
      <c r="I1" t="s">
        <v>3</v>
      </c>
      <c r="J1" t="s">
        <v>6</v>
      </c>
      <c r="K1" t="s">
        <v>20</v>
      </c>
      <c r="L1" t="s">
        <v>19</v>
      </c>
      <c r="P1" t="s">
        <v>21</v>
      </c>
      <c r="S1">
        <f>1/48.029</f>
        <v>2.0820754127714506E-2</v>
      </c>
      <c r="T1">
        <f>-0.21949/48.029</f>
        <v>-4.5699473234920565E-3</v>
      </c>
      <c r="V1">
        <f>1/3.85458</f>
        <v>0.25943163716928952</v>
      </c>
      <c r="W1">
        <f>-0.0145/3.85458</f>
        <v>-3.7617587389546982E-3</v>
      </c>
    </row>
    <row r="2" spans="1:23" x14ac:dyDescent="0.25">
      <c r="A2" t="s">
        <v>7</v>
      </c>
      <c r="D2">
        <v>48.55</v>
      </c>
      <c r="E2">
        <v>11.58</v>
      </c>
      <c r="F2">
        <v>48.61</v>
      </c>
      <c r="G2">
        <v>11.59</v>
      </c>
      <c r="H2">
        <f>((D2+F2)/2)*$S$1 +$T$1</f>
        <v>1.0069022882008785</v>
      </c>
      <c r="I2">
        <f>((E2+G2)/2)*$V$1+$W$1</f>
        <v>3.0017537578672648</v>
      </c>
      <c r="J2">
        <f t="shared" ref="J2:J45" si="0">I2/(I2+H2)</f>
        <v>0.74881798871507321</v>
      </c>
      <c r="L2">
        <f>AVERAGE(J2:J5)</f>
        <v>0.78310385444951847</v>
      </c>
      <c r="P2">
        <f>I2*0.01829/100</f>
        <v>5.4902076231392271E-4</v>
      </c>
    </row>
    <row r="3" spans="1:23" x14ac:dyDescent="0.25">
      <c r="A3" t="s">
        <v>8</v>
      </c>
      <c r="D3">
        <v>33.22</v>
      </c>
      <c r="E3">
        <v>12.95</v>
      </c>
      <c r="F3">
        <v>33.4</v>
      </c>
      <c r="G3">
        <v>12.95</v>
      </c>
      <c r="H3">
        <f>((D3+F3)/2)*$S$1 +$T$1</f>
        <v>0.68896937267067826</v>
      </c>
      <c r="I3">
        <f>((E3+G3)/2)*$V$1+$W$1</f>
        <v>3.3558779426033443</v>
      </c>
      <c r="J3">
        <f t="shared" si="0"/>
        <v>0.82966739682137958</v>
      </c>
      <c r="L3">
        <f>AVERAGE(I2:I5)</f>
        <v>3.2384851267842412</v>
      </c>
      <c r="P3">
        <f t="shared" ref="P3:P45" si="1">I3*0.01829/100</f>
        <v>6.137900757021517E-4</v>
      </c>
    </row>
    <row r="4" spans="1:23" x14ac:dyDescent="0.25">
      <c r="A4" t="s">
        <v>9</v>
      </c>
      <c r="D4">
        <v>46.29</v>
      </c>
      <c r="E4">
        <v>12.7</v>
      </c>
      <c r="F4">
        <v>46.18</v>
      </c>
      <c r="G4">
        <v>12.71</v>
      </c>
      <c r="H4">
        <f>((D4+F4)/2)*$S$1 +$T$1</f>
        <v>0.95807761977138817</v>
      </c>
      <c r="I4">
        <f>((E4+G4)/2)*$V$1+$W$1</f>
        <v>3.2923171914968687</v>
      </c>
      <c r="J4">
        <f t="shared" si="0"/>
        <v>0.77459091159451332</v>
      </c>
      <c r="P4">
        <f t="shared" si="1"/>
        <v>6.0216481432477729E-4</v>
      </c>
    </row>
    <row r="5" spans="1:23" x14ac:dyDescent="0.25">
      <c r="A5" t="s">
        <v>10</v>
      </c>
      <c r="D5">
        <v>45.15</v>
      </c>
      <c r="E5">
        <v>12.66</v>
      </c>
      <c r="F5">
        <v>45.15</v>
      </c>
      <c r="G5">
        <v>12.84</v>
      </c>
      <c r="H5">
        <f>((D5+F5)/2)*$S$1 +$T$1</f>
        <v>0.93548710154281789</v>
      </c>
      <c r="I5">
        <f>((E5+G5)/2)*$V$1+$W$1</f>
        <v>3.3039916151694868</v>
      </c>
      <c r="J5">
        <f t="shared" si="0"/>
        <v>0.77933912066710798</v>
      </c>
      <c r="P5">
        <f t="shared" si="1"/>
        <v>6.0430006641449912E-4</v>
      </c>
    </row>
    <row r="6" spans="1:23" x14ac:dyDescent="0.25">
      <c r="A6" t="s">
        <v>11</v>
      </c>
      <c r="B6" s="1">
        <v>1193</v>
      </c>
      <c r="C6" s="1">
        <v>556</v>
      </c>
      <c r="D6">
        <v>44.44</v>
      </c>
      <c r="E6">
        <v>7.34</v>
      </c>
      <c r="F6">
        <v>44.43</v>
      </c>
      <c r="G6">
        <v>7.35</v>
      </c>
      <c r="H6">
        <f>((D6+F6)/2)*$S$1 +$T$1</f>
        <v>0.92060026234150205</v>
      </c>
      <c r="I6">
        <f>((E6+G6)/2)*$V$1+$W$1</f>
        <v>1.9017636162694769</v>
      </c>
      <c r="J6">
        <f t="shared" si="0"/>
        <v>0.67381942870011013</v>
      </c>
      <c r="M6">
        <f>AVERAGE(J6:J9)</f>
        <v>0.71895822468459958</v>
      </c>
      <c r="P6">
        <f t="shared" si="1"/>
        <v>3.4783256541568732E-4</v>
      </c>
      <c r="Q6">
        <f>AVERAGE(P6:P9)</f>
        <v>3.8543672721801081E-4</v>
      </c>
    </row>
    <row r="7" spans="1:23" x14ac:dyDescent="0.25">
      <c r="A7" t="s">
        <v>12</v>
      </c>
      <c r="B7" s="1">
        <v>1193</v>
      </c>
      <c r="C7" s="1">
        <v>556</v>
      </c>
      <c r="D7">
        <v>45.65</v>
      </c>
      <c r="E7">
        <v>7.5</v>
      </c>
      <c r="F7">
        <v>45.69</v>
      </c>
      <c r="G7">
        <v>7.49</v>
      </c>
      <c r="H7">
        <f>((D7+F7)/2)*$S$1 +$T$1</f>
        <v>0.94631389368922947</v>
      </c>
      <c r="I7">
        <f>((E7+G7)/2)*$V$1+$W$1</f>
        <v>1.9406783618448702</v>
      </c>
      <c r="J7">
        <f t="shared" si="0"/>
        <v>0.67221460609212491</v>
      </c>
      <c r="M7">
        <f>AVERAGE(I6:I9)</f>
        <v>2.1073631887261386</v>
      </c>
      <c r="P7">
        <f t="shared" si="1"/>
        <v>3.5495007238142673E-4</v>
      </c>
    </row>
    <row r="8" spans="1:23" x14ac:dyDescent="0.25">
      <c r="A8" t="s">
        <v>13</v>
      </c>
      <c r="B8" s="1">
        <v>1193</v>
      </c>
      <c r="C8" s="1">
        <v>556</v>
      </c>
      <c r="D8">
        <v>32.33</v>
      </c>
      <c r="E8">
        <v>9.16</v>
      </c>
      <c r="F8">
        <v>32.33</v>
      </c>
      <c r="G8">
        <v>9.16</v>
      </c>
      <c r="H8">
        <f>((D8+F8)/2)*$S$1 +$T$1</f>
        <v>0.66856503362551789</v>
      </c>
      <c r="I8">
        <f>((E8+G8)/2)*$V$1+$W$1</f>
        <v>2.3726320377317371</v>
      </c>
      <c r="J8">
        <f t="shared" si="0"/>
        <v>0.78016385721194181</v>
      </c>
      <c r="P8">
        <f t="shared" si="1"/>
        <v>4.3395439970113478E-4</v>
      </c>
    </row>
    <row r="9" spans="1:23" x14ac:dyDescent="0.25">
      <c r="A9" t="s">
        <v>14</v>
      </c>
      <c r="B9" s="1">
        <v>1193</v>
      </c>
      <c r="C9" s="1">
        <v>556</v>
      </c>
      <c r="D9">
        <v>35.729999999999997</v>
      </c>
      <c r="E9">
        <v>8.5500000000000007</v>
      </c>
      <c r="F9">
        <v>35.75</v>
      </c>
      <c r="G9">
        <v>8.5500000000000007</v>
      </c>
      <c r="H9">
        <f>((D9+F9)/2)*$S$1 +$T$1</f>
        <v>0.73956380520102427</v>
      </c>
      <c r="I9">
        <f>((E9+G9)/2)*$V$1+$W$1</f>
        <v>2.2143787390584708</v>
      </c>
      <c r="J9">
        <f t="shared" si="0"/>
        <v>0.74963500673422179</v>
      </c>
      <c r="P9">
        <f t="shared" si="1"/>
        <v>4.0500987137379431E-4</v>
      </c>
    </row>
    <row r="10" spans="1:23" x14ac:dyDescent="0.25">
      <c r="A10" t="s">
        <v>15</v>
      </c>
      <c r="B10" s="1">
        <v>1007</v>
      </c>
      <c r="C10" s="1">
        <v>369</v>
      </c>
      <c r="D10">
        <v>45.69</v>
      </c>
      <c r="E10">
        <v>7.8</v>
      </c>
      <c r="F10">
        <v>45.62</v>
      </c>
      <c r="G10">
        <v>7.8</v>
      </c>
      <c r="H10">
        <f>((D10+F10)/2)*$S$1 +$T$1</f>
        <v>0.9460015823773138</v>
      </c>
      <c r="I10">
        <f>((E10+G10)/2)*$V$1+$W$1</f>
        <v>2.0198050111815036</v>
      </c>
      <c r="J10">
        <f t="shared" si="0"/>
        <v>0.68103058896967383</v>
      </c>
      <c r="M10">
        <f>AVERAGE(J10:J13)</f>
        <v>0.70972149997997558</v>
      </c>
      <c r="P10">
        <f t="shared" si="1"/>
        <v>3.6942233654509702E-4</v>
      </c>
      <c r="Q10">
        <f>AVERAGE(P10:P13)</f>
        <v>3.9735855138562439E-4</v>
      </c>
    </row>
    <row r="11" spans="1:23" x14ac:dyDescent="0.25">
      <c r="A11" t="s">
        <v>16</v>
      </c>
      <c r="B11" s="1">
        <v>1007</v>
      </c>
      <c r="C11" s="1">
        <v>369</v>
      </c>
      <c r="D11">
        <v>55.45</v>
      </c>
      <c r="E11">
        <v>7.06</v>
      </c>
      <c r="F11">
        <v>55.37</v>
      </c>
      <c r="G11">
        <v>7.04</v>
      </c>
      <c r="H11">
        <f>((D11+F11)/2)*$S$1 +$T$1</f>
        <v>1.1491080388931685</v>
      </c>
      <c r="I11">
        <f>((E11+G11)/2)*$V$1+$W$1</f>
        <v>1.8252312833045363</v>
      </c>
      <c r="J11">
        <f t="shared" si="0"/>
        <v>0.61365939981450879</v>
      </c>
      <c r="M11">
        <f>AVERAGE(I10:I13)</f>
        <v>2.1725453875649228</v>
      </c>
      <c r="P11">
        <f t="shared" si="1"/>
        <v>3.3383480171639973E-4</v>
      </c>
    </row>
    <row r="12" spans="1:23" x14ac:dyDescent="0.25">
      <c r="A12" t="s">
        <v>17</v>
      </c>
      <c r="B12" s="1">
        <v>1007</v>
      </c>
      <c r="C12" s="1">
        <v>369</v>
      </c>
      <c r="D12">
        <v>28.75</v>
      </c>
      <c r="E12">
        <v>9.94</v>
      </c>
      <c r="F12">
        <v>28.7</v>
      </c>
      <c r="G12">
        <v>9.91</v>
      </c>
      <c r="H12">
        <f>((D12+F12)/2)*$S$1 +$T$1</f>
        <v>0.59350621499510714</v>
      </c>
      <c r="I12">
        <f>((E12+G12)/2)*$V$1+$W$1</f>
        <v>2.5710972401662442</v>
      </c>
      <c r="J12">
        <f t="shared" si="0"/>
        <v>0.81245479144405264</v>
      </c>
      <c r="P12">
        <f t="shared" si="1"/>
        <v>4.7025368522640612E-4</v>
      </c>
    </row>
    <row r="13" spans="1:23" x14ac:dyDescent="0.25">
      <c r="A13" t="s">
        <v>18</v>
      </c>
      <c r="B13" s="1">
        <v>1007</v>
      </c>
      <c r="C13" s="1">
        <v>369</v>
      </c>
      <c r="D13">
        <v>40.25</v>
      </c>
      <c r="E13">
        <v>8.7899999999999991</v>
      </c>
      <c r="F13">
        <v>40.270000000000003</v>
      </c>
      <c r="G13">
        <v>8.77</v>
      </c>
      <c r="H13">
        <f>((D13+F13)/2)*$S$1 +$T$1</f>
        <v>0.83367361385829408</v>
      </c>
      <c r="I13">
        <f>((E13+G13)/2)*$V$1+$W$1</f>
        <v>2.274048015607407</v>
      </c>
      <c r="J13">
        <f t="shared" si="0"/>
        <v>0.73174121969166706</v>
      </c>
      <c r="P13">
        <f t="shared" si="1"/>
        <v>4.1592338205459473E-4</v>
      </c>
    </row>
    <row r="14" spans="1:23" x14ac:dyDescent="0.25">
      <c r="A14">
        <v>19</v>
      </c>
      <c r="B14" s="1">
        <v>262</v>
      </c>
      <c r="C14" s="1">
        <v>1114</v>
      </c>
      <c r="D14">
        <v>49.27</v>
      </c>
      <c r="E14">
        <v>10.8</v>
      </c>
      <c r="F14">
        <v>49.28</v>
      </c>
      <c r="G14">
        <v>10.81</v>
      </c>
      <c r="H14">
        <f>((D14+F14)/2)*$S$1 +$T$1</f>
        <v>1.0213727123196403</v>
      </c>
      <c r="I14">
        <f>((E14+G14)/2)*$V$1+$W$1</f>
        <v>2.7993970808752184</v>
      </c>
      <c r="J14">
        <f t="shared" si="0"/>
        <v>0.73267881406024549</v>
      </c>
      <c r="K14">
        <f>I14/$I$2</f>
        <v>0.9325871829220862</v>
      </c>
      <c r="L14">
        <f>J14/$J$2</f>
        <v>0.97844713281725304</v>
      </c>
      <c r="M14">
        <f t="shared" ref="M14:M21" si="2">AVERAGE(J14,J22)</f>
        <v>0.71740265860931751</v>
      </c>
      <c r="N14">
        <f>AVERAGE(L14,L22)</f>
        <v>0.91236090183266239</v>
      </c>
      <c r="O14">
        <f>AVERAGE(K14,K22)</f>
        <v>0.87120642822807959</v>
      </c>
      <c r="P14">
        <f t="shared" si="1"/>
        <v>5.1200972609207742E-4</v>
      </c>
      <c r="Q14">
        <f>AVERAGE(P14,P22)</f>
        <v>5.0453634377805104E-4</v>
      </c>
    </row>
    <row r="15" spans="1:23" x14ac:dyDescent="0.25">
      <c r="A15">
        <v>20</v>
      </c>
      <c r="B15" s="1">
        <v>355</v>
      </c>
      <c r="C15" s="1">
        <v>463</v>
      </c>
      <c r="D15">
        <v>41.56</v>
      </c>
      <c r="E15">
        <v>7.19</v>
      </c>
      <c r="F15">
        <v>41.54</v>
      </c>
      <c r="G15">
        <v>7.2</v>
      </c>
      <c r="H15">
        <f>((D15+F15)/2)*$S$1 +$T$1</f>
        <v>0.86053238668304566</v>
      </c>
      <c r="I15">
        <f>((E15+G15)/2)*$V$1+$W$1</f>
        <v>1.8628488706940836</v>
      </c>
      <c r="J15">
        <f t="shared" si="0"/>
        <v>0.68402059595878295</v>
      </c>
      <c r="K15">
        <f t="shared" ref="K15:K21" si="3">I15/$I$2</f>
        <v>0.62058683721533203</v>
      </c>
      <c r="L15">
        <f t="shared" ref="L15:L21" si="4">J15/$J$2</f>
        <v>0.91346709917121693</v>
      </c>
      <c r="M15">
        <f t="shared" si="2"/>
        <v>0.65017924284115991</v>
      </c>
      <c r="N15">
        <f t="shared" ref="N15:N21" si="5">AVERAGE(L15,L23)</f>
        <v>0.82817027958418965</v>
      </c>
      <c r="O15">
        <f t="shared" ref="O15:O21" si="6">AVERAGE(K15,K23)</f>
        <v>0.55672764998642987</v>
      </c>
      <c r="P15">
        <f t="shared" si="1"/>
        <v>3.407150584499479E-4</v>
      </c>
      <c r="Q15">
        <f t="shared" ref="Q15:Q21" si="7">AVERAGE(P15,P23)</f>
        <v>3.21616414758547E-4</v>
      </c>
    </row>
    <row r="16" spans="1:23" x14ac:dyDescent="0.25">
      <c r="A16">
        <v>21</v>
      </c>
      <c r="B16" s="1">
        <v>1100</v>
      </c>
      <c r="C16" s="1">
        <v>1208</v>
      </c>
      <c r="D16">
        <v>42.89</v>
      </c>
      <c r="E16">
        <v>7.69</v>
      </c>
      <c r="F16">
        <v>42.89</v>
      </c>
      <c r="G16">
        <v>7.68</v>
      </c>
      <c r="H16">
        <f>((D16+F16)/2)*$S$1 +$T$1</f>
        <v>0.88843219721418309</v>
      </c>
      <c r="I16">
        <f>((E16+G16)/2)*$V$1+$W$1</f>
        <v>1.9899703729070355</v>
      </c>
      <c r="J16">
        <f t="shared" si="0"/>
        <v>0.6913453988554602</v>
      </c>
      <c r="K16">
        <f t="shared" si="3"/>
        <v>0.66293591461043166</v>
      </c>
      <c r="L16">
        <f t="shared" si="4"/>
        <v>0.92324891932920505</v>
      </c>
      <c r="M16">
        <f t="shared" si="2"/>
        <v>0.65899507546642777</v>
      </c>
      <c r="N16">
        <f t="shared" si="5"/>
        <v>0.83927263197931301</v>
      </c>
      <c r="O16">
        <f t="shared" si="6"/>
        <v>0.59568271514217619</v>
      </c>
      <c r="P16">
        <f t="shared" si="1"/>
        <v>3.6396558120469679E-4</v>
      </c>
      <c r="Q16">
        <f t="shared" si="7"/>
        <v>3.4415518681672194E-4</v>
      </c>
    </row>
    <row r="17" spans="1:17" x14ac:dyDescent="0.25">
      <c r="A17">
        <v>22</v>
      </c>
      <c r="B17" s="1">
        <v>1472</v>
      </c>
      <c r="C17" s="1">
        <v>90</v>
      </c>
      <c r="D17">
        <v>13</v>
      </c>
      <c r="E17">
        <v>2.4700000000000002</v>
      </c>
      <c r="F17">
        <v>13.28</v>
      </c>
      <c r="G17">
        <v>2.4700000000000002</v>
      </c>
      <c r="H17">
        <f>((D17+F17)/2)*$S$1 +$T$1</f>
        <v>0.2690147619146766</v>
      </c>
      <c r="I17">
        <f>((E17+G17)/2)*$V$1+$W$1</f>
        <v>0.63703438506919052</v>
      </c>
      <c r="J17">
        <f t="shared" si="0"/>
        <v>0.70309032042003938</v>
      </c>
      <c r="K17">
        <f t="shared" si="3"/>
        <v>0.21222073376258588</v>
      </c>
      <c r="L17">
        <f t="shared" si="4"/>
        <v>0.93893353393726586</v>
      </c>
      <c r="M17">
        <f t="shared" si="2"/>
        <v>0.72312323992436478</v>
      </c>
      <c r="N17">
        <f t="shared" si="5"/>
        <v>0.91733067139338731</v>
      </c>
      <c r="O17">
        <f t="shared" si="6"/>
        <v>0.21377918524934986</v>
      </c>
      <c r="P17">
        <f t="shared" si="1"/>
        <v>1.1651358902915495E-4</v>
      </c>
      <c r="Q17">
        <f t="shared" si="7"/>
        <v>1.2434284669146834E-4</v>
      </c>
    </row>
    <row r="18" spans="1:17" x14ac:dyDescent="0.25">
      <c r="A18">
        <v>23</v>
      </c>
      <c r="B18" s="1">
        <v>727</v>
      </c>
      <c r="C18" s="1">
        <v>835</v>
      </c>
      <c r="D18">
        <v>18.47</v>
      </c>
      <c r="E18">
        <v>4.6100000000000003</v>
      </c>
      <c r="F18">
        <v>18.43</v>
      </c>
      <c r="G18">
        <v>4.5999999999999996</v>
      </c>
      <c r="H18">
        <f>((D18+F18)/2)*$S$1 +$T$1</f>
        <v>0.3795729663328406</v>
      </c>
      <c r="I18">
        <f>((E18+G18)/2)*$V$1+$W$1</f>
        <v>1.1909209304256236</v>
      </c>
      <c r="J18">
        <f t="shared" si="0"/>
        <v>0.75830981125346109</v>
      </c>
      <c r="K18">
        <f t="shared" si="3"/>
        <v>0.39674171384123413</v>
      </c>
      <c r="L18">
        <f t="shared" si="4"/>
        <v>1.0126757405423383</v>
      </c>
      <c r="M18">
        <f t="shared" si="2"/>
        <v>0.78870073733976276</v>
      </c>
      <c r="N18">
        <f t="shared" si="5"/>
        <v>0.99996439251620806</v>
      </c>
      <c r="O18">
        <f t="shared" si="6"/>
        <v>0.39648844031515151</v>
      </c>
      <c r="P18">
        <f t="shared" si="1"/>
        <v>2.1781943817484657E-4</v>
      </c>
      <c r="Q18">
        <f t="shared" si="7"/>
        <v>2.3051232559708195E-4</v>
      </c>
    </row>
    <row r="19" spans="1:17" x14ac:dyDescent="0.25">
      <c r="A19">
        <v>24</v>
      </c>
      <c r="B19" s="1">
        <v>541</v>
      </c>
      <c r="C19" s="1">
        <v>276</v>
      </c>
      <c r="D19">
        <v>20.04</v>
      </c>
      <c r="E19">
        <v>5.77</v>
      </c>
      <c r="F19">
        <v>20</v>
      </c>
      <c r="G19">
        <v>5.77</v>
      </c>
      <c r="H19">
        <f>((D19+F19)/2)*$S$1 +$T$1</f>
        <v>0.41226155031335238</v>
      </c>
      <c r="I19">
        <f>((E19+G19)/2)*$V$1+$W$1</f>
        <v>1.4931587877278458</v>
      </c>
      <c r="J19">
        <f t="shared" si="0"/>
        <v>0.78363747773514181</v>
      </c>
      <c r="K19">
        <f t="shared" si="3"/>
        <v>0.49742880601529743</v>
      </c>
      <c r="L19">
        <f t="shared" si="4"/>
        <v>1.0464992689075443</v>
      </c>
      <c r="M19">
        <f t="shared" si="2"/>
        <v>0.80079090506845507</v>
      </c>
      <c r="N19">
        <f t="shared" si="5"/>
        <v>1.0161847163525399</v>
      </c>
      <c r="O19">
        <f t="shared" si="6"/>
        <v>0.48509877160569292</v>
      </c>
      <c r="P19">
        <f t="shared" si="1"/>
        <v>2.7309874227542303E-4</v>
      </c>
      <c r="Q19">
        <f t="shared" si="7"/>
        <v>2.8163975063431038E-4</v>
      </c>
    </row>
    <row r="20" spans="1:17" x14ac:dyDescent="0.25">
      <c r="A20">
        <v>25</v>
      </c>
      <c r="B20" s="1">
        <v>1286</v>
      </c>
      <c r="C20" s="1">
        <v>1021</v>
      </c>
      <c r="D20">
        <v>28.46</v>
      </c>
      <c r="E20">
        <v>7.96</v>
      </c>
      <c r="F20">
        <v>28.44</v>
      </c>
      <c r="G20">
        <v>7.95</v>
      </c>
      <c r="H20">
        <f>((D20+F20)/2)*$S$1 +$T$1</f>
        <v>0.58778050760998568</v>
      </c>
      <c r="I20">
        <f>((E20+G20)/2)*$V$1+$W$1</f>
        <v>2.0600169149427434</v>
      </c>
      <c r="J20">
        <f t="shared" si="0"/>
        <v>0.77801152663585982</v>
      </c>
      <c r="K20">
        <f t="shared" si="3"/>
        <v>0.68627112052201711</v>
      </c>
      <c r="L20">
        <f t="shared" si="4"/>
        <v>1.0389861600024874</v>
      </c>
      <c r="M20">
        <f t="shared" si="2"/>
        <v>0.76861446580790904</v>
      </c>
      <c r="N20">
        <f t="shared" si="5"/>
        <v>0.97703631231859811</v>
      </c>
      <c r="O20">
        <f t="shared" si="6"/>
        <v>0.64851610218053235</v>
      </c>
      <c r="P20">
        <f t="shared" si="1"/>
        <v>3.7677709374302779E-4</v>
      </c>
      <c r="Q20">
        <f t="shared" si="7"/>
        <v>3.7582809281426249E-4</v>
      </c>
    </row>
    <row r="21" spans="1:17" x14ac:dyDescent="0.25">
      <c r="A21">
        <v>26</v>
      </c>
      <c r="B21" s="1">
        <v>914</v>
      </c>
      <c r="C21" s="1">
        <v>649</v>
      </c>
      <c r="D21">
        <v>14.21</v>
      </c>
      <c r="E21">
        <v>4.17</v>
      </c>
      <c r="F21">
        <v>14.19</v>
      </c>
      <c r="G21">
        <v>3.92</v>
      </c>
      <c r="H21">
        <f>((D21+F21)/2)*$S$1 +$T$1</f>
        <v>0.29108476129005395</v>
      </c>
      <c r="I21">
        <f>((E21+G21)/2)*$V$1+$W$1</f>
        <v>1.0456392136108215</v>
      </c>
      <c r="J21">
        <f t="shared" si="0"/>
        <v>0.78224018813484708</v>
      </c>
      <c r="K21">
        <f t="shared" si="3"/>
        <v>0.34834276824683458</v>
      </c>
      <c r="L21">
        <f t="shared" si="4"/>
        <v>1.0446332752731065</v>
      </c>
      <c r="M21">
        <f t="shared" si="2"/>
        <v>0.79778502149372477</v>
      </c>
      <c r="N21">
        <f t="shared" si="5"/>
        <v>1.0124707993938011</v>
      </c>
      <c r="O21">
        <f t="shared" si="6"/>
        <v>0.3274511181885868</v>
      </c>
      <c r="P21">
        <f t="shared" si="1"/>
        <v>1.9124741216941928E-4</v>
      </c>
      <c r="Q21">
        <f t="shared" si="7"/>
        <v>1.8970528566017572E-4</v>
      </c>
    </row>
    <row r="22" spans="1:17" x14ac:dyDescent="0.25">
      <c r="A22">
        <v>19</v>
      </c>
      <c r="B22" s="1">
        <v>169</v>
      </c>
      <c r="C22" s="1">
        <v>1394</v>
      </c>
      <c r="D22">
        <v>55.56</v>
      </c>
      <c r="E22">
        <v>10.49</v>
      </c>
      <c r="F22">
        <v>55.63</v>
      </c>
      <c r="G22">
        <v>10.49</v>
      </c>
      <c r="H22">
        <f>((D22+F22)/2)*$S$1 +$T$1</f>
        <v>1.1529598784067958</v>
      </c>
      <c r="I22">
        <f>((E22+G22)/2)*$V$1+$W$1</f>
        <v>2.7176761151668924</v>
      </c>
      <c r="J22">
        <f t="shared" si="0"/>
        <v>0.70212650315838954</v>
      </c>
      <c r="K22">
        <f>I22/$I$3</f>
        <v>0.80982567353407298</v>
      </c>
      <c r="L22">
        <f>J22/$J$3</f>
        <v>0.84627467084807173</v>
      </c>
      <c r="P22">
        <f t="shared" si="1"/>
        <v>4.9706296146402465E-4</v>
      </c>
    </row>
    <row r="23" spans="1:17" x14ac:dyDescent="0.25">
      <c r="A23">
        <v>20</v>
      </c>
      <c r="B23" s="1">
        <v>122</v>
      </c>
      <c r="C23" s="1">
        <v>602</v>
      </c>
      <c r="D23">
        <v>49.75</v>
      </c>
      <c r="E23">
        <v>6.39</v>
      </c>
      <c r="F23">
        <v>49.59</v>
      </c>
      <c r="G23">
        <v>6.39</v>
      </c>
      <c r="H23">
        <f>((D23+F23)/2)*$S$1 +$T$1</f>
        <v>1.0295969102000875</v>
      </c>
      <c r="I23">
        <f>((E23+G23)/2)*$V$1+$W$1</f>
        <v>1.6540064027728052</v>
      </c>
      <c r="J23">
        <f t="shared" si="0"/>
        <v>0.61633788972353698</v>
      </c>
      <c r="K23">
        <f t="shared" ref="K23:K29" si="8">I23/$I$3</f>
        <v>0.49286846275752771</v>
      </c>
      <c r="L23">
        <f t="shared" ref="L23:L29" si="9">J23/$J$3</f>
        <v>0.74287345999716237</v>
      </c>
      <c r="P23">
        <f t="shared" si="1"/>
        <v>3.0251777106714609E-4</v>
      </c>
    </row>
    <row r="24" spans="1:17" x14ac:dyDescent="0.25">
      <c r="A24">
        <v>21</v>
      </c>
      <c r="B24" s="1">
        <v>867</v>
      </c>
      <c r="C24" s="1">
        <v>1347</v>
      </c>
      <c r="D24">
        <v>50.95</v>
      </c>
      <c r="E24">
        <v>6.85</v>
      </c>
      <c r="F24">
        <v>50.98</v>
      </c>
      <c r="G24">
        <v>6.85</v>
      </c>
      <c r="H24">
        <f>((D24+F24)/2)*$S$1 +$T$1</f>
        <v>1.0565597867954777</v>
      </c>
      <c r="I24">
        <f>((E24+G24)/2)*$V$1+$W$1</f>
        <v>1.7733449558706784</v>
      </c>
      <c r="J24">
        <f t="shared" si="0"/>
        <v>0.62664475207739523</v>
      </c>
      <c r="K24">
        <f t="shared" si="8"/>
        <v>0.5284295156739206</v>
      </c>
      <c r="L24">
        <f t="shared" si="9"/>
        <v>0.75529634462942097</v>
      </c>
      <c r="P24">
        <f t="shared" si="1"/>
        <v>3.2434479242874709E-4</v>
      </c>
    </row>
    <row r="25" spans="1:17" x14ac:dyDescent="0.25">
      <c r="A25">
        <v>22</v>
      </c>
      <c r="B25" s="1">
        <v>1240</v>
      </c>
      <c r="C25" s="1">
        <v>230</v>
      </c>
      <c r="D25">
        <v>12.23</v>
      </c>
      <c r="E25">
        <v>2.8</v>
      </c>
      <c r="F25">
        <v>12.2</v>
      </c>
      <c r="G25">
        <v>2.8</v>
      </c>
      <c r="H25">
        <f>((D25+F25)/2)*$S$1 +$T$1</f>
        <v>0.24975556434654064</v>
      </c>
      <c r="I25">
        <f>((E25+G25)/2)*$V$1+$W$1</f>
        <v>0.72264682533505598</v>
      </c>
      <c r="J25">
        <f t="shared" si="0"/>
        <v>0.74315615942869018</v>
      </c>
      <c r="K25">
        <f t="shared" si="8"/>
        <v>0.21533763673611381</v>
      </c>
      <c r="L25">
        <f t="shared" si="9"/>
        <v>0.89572780884950876</v>
      </c>
      <c r="P25">
        <f t="shared" si="1"/>
        <v>1.3217210435378175E-4</v>
      </c>
    </row>
    <row r="26" spans="1:17" x14ac:dyDescent="0.25">
      <c r="A26">
        <v>23</v>
      </c>
      <c r="B26" s="1">
        <v>495</v>
      </c>
      <c r="C26" s="1">
        <v>975</v>
      </c>
      <c r="D26">
        <v>14.34</v>
      </c>
      <c r="E26">
        <v>5.15</v>
      </c>
      <c r="F26">
        <v>14.31</v>
      </c>
      <c r="G26">
        <v>5.13</v>
      </c>
      <c r="H26">
        <f>((D26+F26)/2)*$S$1 +$T$1</f>
        <v>0.29368735555601827</v>
      </c>
      <c r="I26">
        <f>((E26+G26)/2)*$V$1+$W$1</f>
        <v>1.3297168563111936</v>
      </c>
      <c r="J26">
        <f t="shared" si="0"/>
        <v>0.81909166342606443</v>
      </c>
      <c r="K26">
        <f t="shared" si="8"/>
        <v>0.39623516678906895</v>
      </c>
      <c r="L26">
        <f t="shared" si="9"/>
        <v>0.98725304449007778</v>
      </c>
      <c r="P26">
        <f t="shared" si="1"/>
        <v>2.432052130193173E-4</v>
      </c>
    </row>
    <row r="27" spans="1:17" x14ac:dyDescent="0.25">
      <c r="A27">
        <v>24</v>
      </c>
      <c r="B27" s="1">
        <v>448</v>
      </c>
      <c r="C27" s="1">
        <v>1301</v>
      </c>
      <c r="D27">
        <v>17.18</v>
      </c>
      <c r="E27">
        <v>6.13</v>
      </c>
      <c r="F27">
        <v>17.18</v>
      </c>
      <c r="G27">
        <v>6.13</v>
      </c>
      <c r="H27">
        <f>((D27+F27)/2)*$S$1 +$T$1</f>
        <v>0.35313060859064316</v>
      </c>
      <c r="I27">
        <f>((E27+G27)/2)*$V$1+$W$1</f>
        <v>1.5865541771087901</v>
      </c>
      <c r="J27">
        <f t="shared" si="0"/>
        <v>0.81794433240176834</v>
      </c>
      <c r="K27">
        <f t="shared" si="8"/>
        <v>0.47276873719608836</v>
      </c>
      <c r="L27">
        <f t="shared" si="9"/>
        <v>0.98587016379753545</v>
      </c>
      <c r="P27">
        <f t="shared" si="1"/>
        <v>2.9018075899319774E-4</v>
      </c>
    </row>
    <row r="28" spans="1:17" x14ac:dyDescent="0.25">
      <c r="A28">
        <v>25</v>
      </c>
      <c r="B28" s="1">
        <v>634</v>
      </c>
      <c r="C28" s="1">
        <v>742</v>
      </c>
      <c r="D28">
        <v>31.45</v>
      </c>
      <c r="E28">
        <v>8.08</v>
      </c>
      <c r="F28">
        <v>31.43</v>
      </c>
      <c r="G28">
        <v>7.75</v>
      </c>
      <c r="H28">
        <f>((D28+F28)/2)*$S$1 +$T$1</f>
        <v>0.65003456245185198</v>
      </c>
      <c r="I28">
        <f>((E28+G28)/2)*$V$1+$W$1</f>
        <v>2.0496396494559717</v>
      </c>
      <c r="J28">
        <f t="shared" si="0"/>
        <v>0.75921740497995815</v>
      </c>
      <c r="K28">
        <f t="shared" si="8"/>
        <v>0.61076108383904759</v>
      </c>
      <c r="L28">
        <f t="shared" si="9"/>
        <v>0.91508646463470866</v>
      </c>
      <c r="P28">
        <f t="shared" si="1"/>
        <v>3.7487909188549726E-4</v>
      </c>
    </row>
    <row r="29" spans="1:17" x14ac:dyDescent="0.25">
      <c r="A29">
        <v>26</v>
      </c>
      <c r="B29" s="1">
        <v>1379</v>
      </c>
      <c r="C29" s="1">
        <v>1487</v>
      </c>
      <c r="D29">
        <v>11.55</v>
      </c>
      <c r="E29">
        <v>3.98</v>
      </c>
      <c r="F29">
        <v>11.57</v>
      </c>
      <c r="G29">
        <v>3.98</v>
      </c>
      <c r="H29">
        <f>((D29+F29)/2)*$S$1 +$T$1</f>
        <v>0.23611797039288765</v>
      </c>
      <c r="I29">
        <f>((E29+G29)/2)*$V$1+$W$1</f>
        <v>1.0287761571948175</v>
      </c>
      <c r="J29">
        <f t="shared" si="0"/>
        <v>0.81332985485260245</v>
      </c>
      <c r="K29">
        <f t="shared" si="8"/>
        <v>0.30655946813033902</v>
      </c>
      <c r="L29">
        <f t="shared" si="9"/>
        <v>0.98030832351449571</v>
      </c>
      <c r="P29">
        <f t="shared" si="1"/>
        <v>1.8816315915093213E-4</v>
      </c>
    </row>
    <row r="30" spans="1:17" x14ac:dyDescent="0.25">
      <c r="A30">
        <v>27</v>
      </c>
      <c r="B30" s="1">
        <v>262</v>
      </c>
      <c r="C30" s="1">
        <v>1114</v>
      </c>
      <c r="D30">
        <v>21.28</v>
      </c>
      <c r="E30">
        <v>5.84</v>
      </c>
      <c r="F30">
        <v>21.28</v>
      </c>
      <c r="G30">
        <v>5.85</v>
      </c>
      <c r="H30">
        <f>((D30+F30)/2)*$S$1 +$T$1</f>
        <v>0.43849570051427267</v>
      </c>
      <c r="I30">
        <f>((E30+G30)/2)*$V$1+$W$1</f>
        <v>1.5126161605155426</v>
      </c>
      <c r="J30">
        <f t="shared" si="0"/>
        <v>0.7752585542261885</v>
      </c>
      <c r="K30">
        <f>I30/$I$4</f>
        <v>0.45943816240494861</v>
      </c>
      <c r="L30">
        <f>J30/$J$4</f>
        <v>1.0008619293380305</v>
      </c>
      <c r="M30">
        <f t="shared" ref="M30:M37" si="10">AVERAGE(J30,J38)</f>
        <v>0.77703735982849331</v>
      </c>
      <c r="N30">
        <f>AVERAGE(L30,L38)</f>
        <v>1.0000954526804331</v>
      </c>
      <c r="O30">
        <f>AVERAGE(K30,K38)</f>
        <v>0.4566634493073779</v>
      </c>
      <c r="P30">
        <f t="shared" si="1"/>
        <v>2.7665749575829274E-4</v>
      </c>
      <c r="Q30">
        <f>AVERAGE(P30,P38)</f>
        <v>2.7547124459733615E-4</v>
      </c>
    </row>
    <row r="31" spans="1:17" x14ac:dyDescent="0.25">
      <c r="A31">
        <v>28</v>
      </c>
      <c r="B31" s="1">
        <v>355</v>
      </c>
      <c r="C31" s="1">
        <v>463</v>
      </c>
      <c r="D31">
        <v>20.29</v>
      </c>
      <c r="E31">
        <v>6.35</v>
      </c>
      <c r="F31">
        <v>20.29</v>
      </c>
      <c r="G31">
        <v>6.36</v>
      </c>
      <c r="H31">
        <f>((D31+F31)/2)*$S$1 +$T$1</f>
        <v>0.41788315392783526</v>
      </c>
      <c r="I31">
        <f>((E31+G31)/2)*$V$1+$W$1</f>
        <v>1.6449262954718804</v>
      </c>
      <c r="J31">
        <f t="shared" si="0"/>
        <v>0.79742038022492057</v>
      </c>
      <c r="K31">
        <f t="shared" ref="K31:K37" si="11">I31/$I$4</f>
        <v>0.49962570426697139</v>
      </c>
      <c r="L31">
        <f t="shared" ref="L31:L37" si="12">J31/$J$4</f>
        <v>1.0294729363444406</v>
      </c>
      <c r="M31">
        <f t="shared" si="10"/>
        <v>0.79465815439719423</v>
      </c>
      <c r="N31">
        <f t="shared" ref="N31:N37" si="13">AVERAGE(L31,L39)</f>
        <v>1.0227925297565608</v>
      </c>
      <c r="O31">
        <f t="shared" ref="O31:O37" si="14">AVERAGE(K31,K39)</f>
        <v>0.49285395770452728</v>
      </c>
      <c r="P31">
        <f t="shared" si="1"/>
        <v>3.0085701944180697E-4</v>
      </c>
      <c r="Q31">
        <f t="shared" ref="Q31:Q37" si="15">AVERAGE(P31,P39)</f>
        <v>2.972982659589372E-4</v>
      </c>
    </row>
    <row r="32" spans="1:17" x14ac:dyDescent="0.25">
      <c r="A32">
        <v>29</v>
      </c>
      <c r="B32" s="1">
        <v>1100</v>
      </c>
      <c r="C32" s="1">
        <v>1208</v>
      </c>
      <c r="D32">
        <v>29.26</v>
      </c>
      <c r="E32">
        <v>11.66</v>
      </c>
      <c r="F32">
        <v>29.25</v>
      </c>
      <c r="G32">
        <v>11.66</v>
      </c>
      <c r="H32">
        <f>((D32+F32)/2)*$S$1 +$T$1</f>
        <v>0.60454121468279587</v>
      </c>
      <c r="I32">
        <f>((E32+G32)/2)*$V$1+$W$1</f>
        <v>3.0212111306549612</v>
      </c>
      <c r="J32">
        <f t="shared" si="0"/>
        <v>0.83326461459504908</v>
      </c>
      <c r="K32">
        <f t="shared" si="11"/>
        <v>0.91765493873369841</v>
      </c>
      <c r="L32">
        <f t="shared" si="12"/>
        <v>1.0757479879020975</v>
      </c>
      <c r="M32">
        <f t="shared" si="10"/>
        <v>0.80776189374625362</v>
      </c>
      <c r="N32">
        <f t="shared" si="13"/>
        <v>1.0397474096137007</v>
      </c>
      <c r="O32">
        <f t="shared" si="14"/>
        <v>0.87206212839083719</v>
      </c>
      <c r="P32">
        <f t="shared" si="1"/>
        <v>5.5257951579679241E-4</v>
      </c>
      <c r="Q32">
        <f t="shared" si="15"/>
        <v>5.2600748979136512E-4</v>
      </c>
    </row>
    <row r="33" spans="1:17" x14ac:dyDescent="0.25">
      <c r="A33">
        <v>32</v>
      </c>
      <c r="B33" s="1">
        <v>1472</v>
      </c>
      <c r="C33" s="1">
        <v>90</v>
      </c>
      <c r="D33">
        <v>15.83</v>
      </c>
      <c r="E33">
        <v>5.0199999999999996</v>
      </c>
      <c r="F33">
        <v>15.81</v>
      </c>
      <c r="G33">
        <v>4.99</v>
      </c>
      <c r="H33">
        <f>((D33+F33)/2)*$S$1 +$T$1</f>
        <v>0.32481438297695148</v>
      </c>
      <c r="I33">
        <f>((E33+G33)/2)*$V$1+$W$1</f>
        <v>1.2946935852933394</v>
      </c>
      <c r="J33">
        <f t="shared" si="0"/>
        <v>0.79943637861574202</v>
      </c>
      <c r="K33">
        <f t="shared" si="11"/>
        <v>0.39324691698514641</v>
      </c>
      <c r="L33">
        <f t="shared" si="12"/>
        <v>1.0320755984214736</v>
      </c>
      <c r="M33">
        <f t="shared" si="10"/>
        <v>0.78687344293180472</v>
      </c>
      <c r="N33">
        <f t="shared" si="13"/>
        <v>1.0128115955685173</v>
      </c>
      <c r="O33">
        <f t="shared" si="14"/>
        <v>0.3801851561094709</v>
      </c>
      <c r="P33">
        <f t="shared" si="1"/>
        <v>2.367994567501518E-4</v>
      </c>
      <c r="Q33">
        <f t="shared" si="15"/>
        <v>2.2932607443612536E-4</v>
      </c>
    </row>
    <row r="34" spans="1:17" x14ac:dyDescent="0.25">
      <c r="A34">
        <v>33</v>
      </c>
      <c r="B34" s="1">
        <v>727</v>
      </c>
      <c r="C34" s="1">
        <v>835</v>
      </c>
      <c r="D34">
        <v>29.64</v>
      </c>
      <c r="E34">
        <v>11.14</v>
      </c>
      <c r="F34">
        <v>29.67</v>
      </c>
      <c r="G34">
        <v>11.06</v>
      </c>
      <c r="H34">
        <f>((D34+F34)/2)*$S$1 +$T$1</f>
        <v>0.61286951633388165</v>
      </c>
      <c r="I34">
        <f>((E34+G34)/2)*$V$1+$W$1</f>
        <v>2.8759294138401592</v>
      </c>
      <c r="J34">
        <f t="shared" si="0"/>
        <v>0.82433223335593364</v>
      </c>
      <c r="K34">
        <f t="shared" si="11"/>
        <v>0.87352744178716368</v>
      </c>
      <c r="L34">
        <f t="shared" si="12"/>
        <v>1.0642162475919408</v>
      </c>
      <c r="M34">
        <f t="shared" si="10"/>
        <v>0.78531560221480623</v>
      </c>
      <c r="N34">
        <f t="shared" si="13"/>
        <v>1.0109105804433751</v>
      </c>
      <c r="O34">
        <f t="shared" si="14"/>
        <v>0.81113064798713919</v>
      </c>
      <c r="P34">
        <f t="shared" si="1"/>
        <v>5.2600748979136512E-4</v>
      </c>
      <c r="Q34">
        <f t="shared" si="15"/>
        <v>4.892337038017113E-4</v>
      </c>
    </row>
    <row r="35" spans="1:17" x14ac:dyDescent="0.25">
      <c r="A35">
        <v>34</v>
      </c>
      <c r="B35" s="1">
        <v>541</v>
      </c>
      <c r="C35" s="1">
        <v>276</v>
      </c>
      <c r="D35">
        <v>14.16</v>
      </c>
      <c r="E35">
        <v>4.2</v>
      </c>
      <c r="F35">
        <v>14.15</v>
      </c>
      <c r="G35">
        <v>4</v>
      </c>
      <c r="H35">
        <f>((D35+F35)/2)*$S$1 +$T$1</f>
        <v>0.29014782735430683</v>
      </c>
      <c r="I35">
        <f>((E35+G35)/2)*$V$1+$W$1</f>
        <v>1.0599079536551324</v>
      </c>
      <c r="J35">
        <f t="shared" si="0"/>
        <v>0.78508456358939283</v>
      </c>
      <c r="K35">
        <f t="shared" si="11"/>
        <v>0.32193372995547853</v>
      </c>
      <c r="L35">
        <f t="shared" si="12"/>
        <v>1.0135473471710095</v>
      </c>
      <c r="M35">
        <f t="shared" si="10"/>
        <v>0.75629568827765448</v>
      </c>
      <c r="N35">
        <f t="shared" si="13"/>
        <v>0.97351965981495014</v>
      </c>
      <c r="O35">
        <f t="shared" si="14"/>
        <v>0.30507192563495727</v>
      </c>
      <c r="P35">
        <f t="shared" si="1"/>
        <v>1.9385716472352369E-4</v>
      </c>
      <c r="Q35">
        <f t="shared" si="15"/>
        <v>1.8401128008758413E-4</v>
      </c>
    </row>
    <row r="36" spans="1:17" x14ac:dyDescent="0.25">
      <c r="A36">
        <v>35</v>
      </c>
      <c r="B36" s="1">
        <v>1286</v>
      </c>
      <c r="C36" s="1">
        <v>1021</v>
      </c>
      <c r="D36">
        <v>32.5</v>
      </c>
      <c r="E36">
        <v>11.7</v>
      </c>
      <c r="F36">
        <v>32.56</v>
      </c>
      <c r="G36">
        <v>11.68</v>
      </c>
      <c r="H36">
        <f>((D36+F36)/2)*$S$1 +$T$1</f>
        <v>0.67272918445106089</v>
      </c>
      <c r="I36">
        <f>((E36+G36)/2)*$V$1+$W$1</f>
        <v>3.0289940797700399</v>
      </c>
      <c r="J36">
        <f t="shared" si="0"/>
        <v>0.81826594360704774</v>
      </c>
      <c r="K36">
        <f t="shared" si="11"/>
        <v>0.92001891178440565</v>
      </c>
      <c r="L36">
        <f t="shared" si="12"/>
        <v>1.0563846429886821</v>
      </c>
      <c r="M36">
        <f t="shared" si="10"/>
        <v>0.78316142963426039</v>
      </c>
      <c r="N36">
        <f t="shared" si="13"/>
        <v>1.0081226212983228</v>
      </c>
      <c r="O36">
        <f t="shared" si="14"/>
        <v>0.867158762947285</v>
      </c>
      <c r="P36">
        <f t="shared" si="1"/>
        <v>5.540030171899403E-4</v>
      </c>
      <c r="Q36">
        <f t="shared" si="15"/>
        <v>5.2304186188897373E-4</v>
      </c>
    </row>
    <row r="37" spans="1:17" x14ac:dyDescent="0.25">
      <c r="A37">
        <v>36</v>
      </c>
      <c r="B37" s="1">
        <v>914</v>
      </c>
      <c r="C37" s="1">
        <v>649</v>
      </c>
      <c r="D37">
        <v>28.28</v>
      </c>
      <c r="E37">
        <v>8.23</v>
      </c>
      <c r="F37">
        <v>28.31</v>
      </c>
      <c r="G37">
        <v>8.2200000000000006</v>
      </c>
      <c r="H37">
        <f>((D37+F37)/2)*$S$1 +$T$1</f>
        <v>0.58455329072018991</v>
      </c>
      <c r="I37">
        <f>((E37+G37)/2)*$V$1+$W$1</f>
        <v>2.1300634569784518</v>
      </c>
      <c r="J37">
        <f t="shared" si="0"/>
        <v>0.78466452355907923</v>
      </c>
      <c r="K37">
        <f t="shared" si="11"/>
        <v>0.64698002442772151</v>
      </c>
      <c r="L37">
        <f t="shared" si="12"/>
        <v>1.0130050737928606</v>
      </c>
      <c r="M37">
        <f t="shared" si="10"/>
        <v>0.74567368885254259</v>
      </c>
      <c r="N37">
        <f t="shared" si="13"/>
        <v>0.95988851188835111</v>
      </c>
      <c r="O37">
        <f t="shared" si="14"/>
        <v>0.60873597821441039</v>
      </c>
      <c r="P37">
        <f t="shared" si="1"/>
        <v>3.8958860628135884E-4</v>
      </c>
      <c r="Q37">
        <f t="shared" si="15"/>
        <v>3.6716845933927952E-4</v>
      </c>
    </row>
    <row r="38" spans="1:17" x14ac:dyDescent="0.25">
      <c r="A38">
        <v>27</v>
      </c>
      <c r="B38" s="1">
        <v>169</v>
      </c>
      <c r="C38" s="1">
        <v>1394</v>
      </c>
      <c r="D38">
        <v>20.75</v>
      </c>
      <c r="E38">
        <v>5.8</v>
      </c>
      <c r="F38">
        <v>20.6</v>
      </c>
      <c r="G38">
        <v>5.79</v>
      </c>
      <c r="H38">
        <f>((D38+F38)/2)*$S$1 +$T$1</f>
        <v>0.42589914426700537</v>
      </c>
      <c r="I38">
        <f>((E38+G38)/2)*$V$1+$W$1</f>
        <v>1.499644578657078</v>
      </c>
      <c r="J38">
        <f t="shared" si="0"/>
        <v>0.77881616543079812</v>
      </c>
      <c r="K38">
        <f>I38/$I$5</f>
        <v>0.45388873620980719</v>
      </c>
      <c r="L38">
        <f>J38/$J$5</f>
        <v>0.99932897602283555</v>
      </c>
      <c r="P38">
        <f t="shared" si="1"/>
        <v>2.7428499343637956E-4</v>
      </c>
    </row>
    <row r="39" spans="1:17" x14ac:dyDescent="0.25">
      <c r="A39">
        <v>28</v>
      </c>
      <c r="B39" s="1">
        <v>122</v>
      </c>
      <c r="C39" s="1">
        <v>602</v>
      </c>
      <c r="D39">
        <v>20.48</v>
      </c>
      <c r="E39">
        <v>6.22</v>
      </c>
      <c r="F39">
        <v>20.5</v>
      </c>
      <c r="G39">
        <v>6.19</v>
      </c>
      <c r="H39">
        <f>((D39+F39)/2)*$S$1 +$T$1</f>
        <v>0.42204730475337826</v>
      </c>
      <c r="I39">
        <f>((E39+G39)/2)*$V$1+$W$1</f>
        <v>1.6060115498964869</v>
      </c>
      <c r="J39">
        <f t="shared" si="0"/>
        <v>0.791895928569468</v>
      </c>
      <c r="K39">
        <f t="shared" ref="K39:K45" si="16">I39/$I$5</f>
        <v>0.48608221114208316</v>
      </c>
      <c r="L39">
        <f t="shared" ref="L39:L45" si="17">J39/$J$5</f>
        <v>1.0161121231686809</v>
      </c>
      <c r="P39">
        <f t="shared" si="1"/>
        <v>2.9373951247606744E-4</v>
      </c>
    </row>
    <row r="40" spans="1:17" x14ac:dyDescent="0.25">
      <c r="A40">
        <v>29</v>
      </c>
      <c r="B40" s="1">
        <v>867</v>
      </c>
      <c r="C40" s="1">
        <v>1347</v>
      </c>
      <c r="D40">
        <v>36.700000000000003</v>
      </c>
      <c r="E40">
        <v>10.55</v>
      </c>
      <c r="F40">
        <v>36.75</v>
      </c>
      <c r="G40">
        <v>10.53</v>
      </c>
      <c r="H40">
        <f>((D40+F40)/2)*$S$1 +$T$1</f>
        <v>0.76007224801682327</v>
      </c>
      <c r="I40">
        <f>((E40+G40)/2)*$V$1+$W$1</f>
        <v>2.7306476970253568</v>
      </c>
      <c r="J40">
        <f t="shared" si="0"/>
        <v>0.78225917289745828</v>
      </c>
      <c r="K40">
        <f t="shared" si="16"/>
        <v>0.82646931804797608</v>
      </c>
      <c r="L40">
        <f t="shared" si="17"/>
        <v>1.003746831325304</v>
      </c>
      <c r="P40">
        <f t="shared" si="1"/>
        <v>4.9943546378593783E-4</v>
      </c>
    </row>
    <row r="41" spans="1:17" x14ac:dyDescent="0.25">
      <c r="A41">
        <v>32</v>
      </c>
      <c r="B41" s="1">
        <v>1240</v>
      </c>
      <c r="C41" s="1">
        <v>230</v>
      </c>
      <c r="D41">
        <v>17.2</v>
      </c>
      <c r="E41">
        <v>4.6900000000000004</v>
      </c>
      <c r="F41">
        <v>17.2</v>
      </c>
      <c r="G41">
        <v>4.6900000000000004</v>
      </c>
      <c r="H41">
        <f>((D41+F41)/2)*$S$1 +$T$1</f>
        <v>0.35354702367319746</v>
      </c>
      <c r="I41">
        <f>((E41+G41)/2)*$V$1+$W$1</f>
        <v>1.2129726195850132</v>
      </c>
      <c r="J41">
        <f t="shared" si="0"/>
        <v>0.77431050724786732</v>
      </c>
      <c r="K41">
        <f t="shared" si="16"/>
        <v>0.36712339523379534</v>
      </c>
      <c r="L41">
        <f t="shared" si="17"/>
        <v>0.99354759271556115</v>
      </c>
      <c r="P41">
        <f t="shared" si="1"/>
        <v>2.2185269212209892E-4</v>
      </c>
    </row>
    <row r="42" spans="1:17" x14ac:dyDescent="0.25">
      <c r="A42">
        <v>33</v>
      </c>
      <c r="B42" s="1">
        <v>495</v>
      </c>
      <c r="C42" s="1">
        <v>975</v>
      </c>
      <c r="D42">
        <v>40.619999999999997</v>
      </c>
      <c r="E42">
        <v>9.56</v>
      </c>
      <c r="F42">
        <v>40.6</v>
      </c>
      <c r="G42">
        <v>9.5399999999999991</v>
      </c>
      <c r="H42">
        <f>((D42+F42)/2)*$S$1 +$T$1</f>
        <v>0.840960877802994</v>
      </c>
      <c r="I42">
        <f>((E42+G42)/2)*$V$1+$W$1</f>
        <v>2.4738103762277603</v>
      </c>
      <c r="J42">
        <f t="shared" si="0"/>
        <v>0.74629897107367893</v>
      </c>
      <c r="K42">
        <f t="shared" si="16"/>
        <v>0.7487338541871148</v>
      </c>
      <c r="L42">
        <f t="shared" si="17"/>
        <v>0.95760491329480935</v>
      </c>
      <c r="P42">
        <f t="shared" si="1"/>
        <v>4.5245991781205737E-4</v>
      </c>
    </row>
    <row r="43" spans="1:17" x14ac:dyDescent="0.25">
      <c r="A43">
        <v>34</v>
      </c>
      <c r="D43">
        <v>17.36</v>
      </c>
      <c r="E43">
        <v>3.69</v>
      </c>
      <c r="F43">
        <v>17.34</v>
      </c>
      <c r="G43">
        <v>3.68</v>
      </c>
      <c r="H43">
        <f>((D43+F43)/2)*$S$1 +$T$1</f>
        <v>0.35667013679235465</v>
      </c>
      <c r="I43">
        <f>((E43+G43)/2)*$V$1+$W$1</f>
        <v>0.95224382422987719</v>
      </c>
      <c r="J43">
        <f t="shared" si="0"/>
        <v>0.72750681296591613</v>
      </c>
      <c r="K43">
        <f t="shared" si="16"/>
        <v>0.28821012131443602</v>
      </c>
      <c r="L43">
        <f t="shared" si="17"/>
        <v>0.93349197245889082</v>
      </c>
      <c r="P43">
        <f t="shared" si="1"/>
        <v>1.7416539545164454E-4</v>
      </c>
    </row>
    <row r="44" spans="1:17" x14ac:dyDescent="0.25">
      <c r="A44">
        <v>35</v>
      </c>
      <c r="D44">
        <v>43.74</v>
      </c>
      <c r="E44">
        <v>10.41</v>
      </c>
      <c r="F44">
        <v>43.74</v>
      </c>
      <c r="G44">
        <v>10.36</v>
      </c>
      <c r="H44">
        <f>((D44+F44)/2)*$S$1 +$T$1</f>
        <v>0.90612983822274051</v>
      </c>
      <c r="I44">
        <f>((E44+G44)/2)*$V$1+$W$1</f>
        <v>2.690435793264117</v>
      </c>
      <c r="J44">
        <f t="shared" si="0"/>
        <v>0.74805691566147314</v>
      </c>
      <c r="K44">
        <f t="shared" si="16"/>
        <v>0.81429861411016446</v>
      </c>
      <c r="L44">
        <f t="shared" si="17"/>
        <v>0.95986059960796333</v>
      </c>
      <c r="P44">
        <f t="shared" si="1"/>
        <v>4.9208070658800706E-4</v>
      </c>
    </row>
    <row r="45" spans="1:17" x14ac:dyDescent="0.25">
      <c r="A45">
        <v>36</v>
      </c>
      <c r="D45">
        <v>37.78</v>
      </c>
      <c r="E45">
        <v>7.29</v>
      </c>
      <c r="F45">
        <v>37.81</v>
      </c>
      <c r="G45">
        <v>7.27</v>
      </c>
      <c r="H45">
        <f>((D45+F45)/2)*$S$1 +$T$1</f>
        <v>0.78235045493347777</v>
      </c>
      <c r="I45">
        <f>((E45+G45)/2)*$V$1+$W$1</f>
        <v>1.8849005598534729</v>
      </c>
      <c r="J45">
        <f t="shared" si="0"/>
        <v>0.70668285414600596</v>
      </c>
      <c r="K45">
        <f t="shared" si="16"/>
        <v>0.57049193200109927</v>
      </c>
      <c r="L45">
        <f t="shared" si="17"/>
        <v>0.90677194998384159</v>
      </c>
      <c r="P45">
        <f t="shared" si="1"/>
        <v>3.447483123972002E-4</v>
      </c>
    </row>
    <row r="46" spans="1:17" x14ac:dyDescent="0.25">
      <c r="B46" s="1"/>
      <c r="C46" s="1"/>
    </row>
    <row r="47" spans="1:17" x14ac:dyDescent="0.25">
      <c r="B47" s="1"/>
      <c r="C47" s="1"/>
    </row>
    <row r="48" spans="1:17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sobol_CO2_2D_50points_04-21-21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Daniel</dc:creator>
  <cp:lastModifiedBy>Daniel Frey</cp:lastModifiedBy>
  <dcterms:created xsi:type="dcterms:W3CDTF">2021-04-21T14:10:58Z</dcterms:created>
  <dcterms:modified xsi:type="dcterms:W3CDTF">2021-09-15T14:52:22Z</dcterms:modified>
</cp:coreProperties>
</file>