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andes-my.sharepoint.com/personal/df_ortizv1_uniandes_edu_co/Documents/Escritorio/Daniel/Uniandes/Sem 6/BI/Proyecto2/Datos/"/>
    </mc:Choice>
  </mc:AlternateContent>
  <xr:revisionPtr revIDLastSave="0" documentId="8_{C709361C-2A7C-4993-8DFB-E9F1F0B77FE8}" xr6:coauthVersionLast="47" xr6:coauthVersionMax="47" xr10:uidLastSave="{00000000-0000-0000-0000-000000000000}"/>
  <bookViews>
    <workbookView xWindow="-120" yWindow="-120" windowWidth="38640" windowHeight="21120" firstSheet="3" activeTab="3" xr2:uid="{00000000-000D-0000-FFFF-FFFF00000000}"/>
  </bookViews>
  <sheets>
    <sheet name="2016" sheetId="29" r:id="rId1"/>
    <sheet name="2017" sheetId="30" r:id="rId2"/>
    <sheet name="2018" sheetId="31" r:id="rId3"/>
    <sheet name="2019" sheetId="32" r:id="rId4"/>
  </sheets>
  <definedNames>
    <definedName name="_xlnm._FilterDatabase" localSheetId="0" hidden="1">'2016'!$A$1:$BI$52</definedName>
    <definedName name="_xlnm._FilterDatabase" localSheetId="1" hidden="1">'2017'!$B$2:$BP$61</definedName>
    <definedName name="_xlnm._FilterDatabase" localSheetId="2" hidden="1">'2018'!$A$2:$BR$39</definedName>
    <definedName name="_xlnm._FilterDatabase" localSheetId="3" hidden="1">'2019'!$A$2:$BX$2</definedName>
    <definedName name="_xlnm.Print_Area" localSheetId="0">'2016'!$B$1:$BH$43</definedName>
    <definedName name="_xlnm.Print_Area" localSheetId="1">'2017'!$B$1:$BO$44</definedName>
    <definedName name="_xlnm.Print_Area" localSheetId="2">'2018'!$C$1:$BQ$40</definedName>
    <definedName name="_xlnm.Print_Area" localSheetId="3">'2019'!$B$1:$BW$44</definedName>
    <definedName name="_xlnm.Print_Titles" localSheetId="0">'2016'!$B:$B</definedName>
    <definedName name="_xlnm.Print_Titles" localSheetId="1">'2017'!$B:$B</definedName>
    <definedName name="_xlnm.Print_Titles" localSheetId="2">'2018'!$C:$C</definedName>
    <definedName name="_xlnm.Print_Titles" localSheetId="3">'2019'!$B:$B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41" i="32" l="1"/>
  <c r="BU39" i="32"/>
  <c r="BW39" i="32"/>
  <c r="BR39" i="32"/>
  <c r="BP39" i="32"/>
  <c r="BN39" i="32"/>
  <c r="BI39" i="32"/>
  <c r="BG39" i="32"/>
  <c r="BE39" i="32"/>
  <c r="BC39" i="32"/>
  <c r="AL39" i="32"/>
  <c r="AJ39" i="32"/>
  <c r="AZ39" i="32"/>
  <c r="AG39" i="32"/>
  <c r="AE39" i="32"/>
  <c r="AC39" i="32"/>
  <c r="AA39" i="32"/>
  <c r="Y39" i="32"/>
  <c r="W39" i="32"/>
  <c r="S39" i="32"/>
  <c r="Q39" i="32"/>
  <c r="O39" i="32"/>
  <c r="M39" i="32"/>
  <c r="K39" i="32"/>
  <c r="I39" i="32"/>
  <c r="G39" i="32"/>
  <c r="BW38" i="32"/>
  <c r="BR38" i="32"/>
  <c r="BP38" i="32"/>
  <c r="BN38" i="32"/>
  <c r="BI38" i="32"/>
  <c r="BG38" i="32"/>
  <c r="BE38" i="32"/>
  <c r="BC38" i="32"/>
  <c r="AZ38" i="32"/>
  <c r="AG38" i="32"/>
  <c r="AE38" i="32"/>
  <c r="AC38" i="32"/>
  <c r="AA38" i="32"/>
  <c r="Y38" i="32"/>
  <c r="W38" i="32"/>
  <c r="S38" i="32"/>
  <c r="Q38" i="32"/>
  <c r="O38" i="32"/>
  <c r="M38" i="32"/>
  <c r="K38" i="32"/>
  <c r="I38" i="32"/>
  <c r="G38" i="32"/>
  <c r="BW37" i="32"/>
  <c r="BR37" i="32"/>
  <c r="BP37" i="32"/>
  <c r="BN37" i="32"/>
  <c r="BI37" i="32"/>
  <c r="BG37" i="32"/>
  <c r="BE37" i="32"/>
  <c r="BC37" i="32"/>
  <c r="AZ37" i="32"/>
  <c r="AG37" i="32"/>
  <c r="AE37" i="32"/>
  <c r="AC37" i="32"/>
  <c r="AA37" i="32"/>
  <c r="Y37" i="32"/>
  <c r="W37" i="32"/>
  <c r="S37" i="32"/>
  <c r="Q37" i="32"/>
  <c r="O37" i="32"/>
  <c r="M37" i="32"/>
  <c r="K37" i="32"/>
  <c r="I37" i="32"/>
  <c r="G37" i="32"/>
  <c r="BW36" i="32"/>
  <c r="BR36" i="32"/>
  <c r="BP36" i="32"/>
  <c r="BN36" i="32"/>
  <c r="BI36" i="32"/>
  <c r="BG36" i="32"/>
  <c r="BE36" i="32"/>
  <c r="BC36" i="32"/>
  <c r="AG36" i="32"/>
  <c r="AE36" i="32"/>
  <c r="AC36" i="32"/>
  <c r="AA36" i="32"/>
  <c r="Y36" i="32"/>
  <c r="W36" i="32"/>
  <c r="U36" i="32"/>
  <c r="S36" i="32"/>
  <c r="Q36" i="32"/>
  <c r="O36" i="32"/>
  <c r="M36" i="32"/>
  <c r="K36" i="32"/>
  <c r="I36" i="32"/>
  <c r="G36" i="32"/>
  <c r="BW35" i="32"/>
  <c r="BR35" i="32"/>
  <c r="BP35" i="32"/>
  <c r="BN35" i="32"/>
  <c r="BI35" i="32"/>
  <c r="BG35" i="32"/>
  <c r="BE35" i="32"/>
  <c r="BC35" i="32"/>
  <c r="AZ35" i="32"/>
  <c r="AG35" i="32"/>
  <c r="AE35" i="32"/>
  <c r="AC35" i="32"/>
  <c r="AA35" i="32"/>
  <c r="Y35" i="32"/>
  <c r="W35" i="32"/>
  <c r="U35" i="32"/>
  <c r="S35" i="32"/>
  <c r="Q35" i="32"/>
  <c r="O35" i="32"/>
  <c r="M35" i="32"/>
  <c r="K35" i="32"/>
  <c r="I35" i="32"/>
  <c r="G35" i="32"/>
  <c r="BW34" i="32"/>
  <c r="BR34" i="32"/>
  <c r="BP34" i="32"/>
  <c r="BN34" i="32"/>
  <c r="BI34" i="32"/>
  <c r="BG34" i="32"/>
  <c r="BE34" i="32"/>
  <c r="BC34" i="32"/>
  <c r="AZ34" i="32"/>
  <c r="AG34" i="32"/>
  <c r="AE34" i="32"/>
  <c r="AC34" i="32"/>
  <c r="AA34" i="32"/>
  <c r="Y34" i="32"/>
  <c r="W34" i="32"/>
  <c r="U34" i="32"/>
  <c r="S34" i="32"/>
  <c r="Q34" i="32"/>
  <c r="O34" i="32"/>
  <c r="M34" i="32"/>
  <c r="K34" i="32"/>
  <c r="I34" i="32"/>
  <c r="G34" i="32"/>
  <c r="BW33" i="32"/>
  <c r="BR33" i="32"/>
  <c r="BP33" i="32"/>
  <c r="BN33" i="32"/>
  <c r="BI33" i="32"/>
  <c r="BG33" i="32"/>
  <c r="BE33" i="32"/>
  <c r="BC33" i="32"/>
  <c r="AZ33" i="32"/>
  <c r="AG33" i="32"/>
  <c r="AE33" i="32"/>
  <c r="AC33" i="32"/>
  <c r="AA33" i="32"/>
  <c r="Y33" i="32"/>
  <c r="W33" i="32"/>
  <c r="U33" i="32"/>
  <c r="S33" i="32"/>
  <c r="Q33" i="32"/>
  <c r="O33" i="32"/>
  <c r="M33" i="32"/>
  <c r="K33" i="32"/>
  <c r="I33" i="32"/>
  <c r="G33" i="32"/>
  <c r="BW32" i="32"/>
  <c r="BN32" i="32"/>
  <c r="BE32" i="32"/>
  <c r="BC32" i="32"/>
  <c r="AZ32" i="32"/>
  <c r="AX32" i="32"/>
  <c r="AT32" i="32"/>
  <c r="AR32" i="32"/>
  <c r="AP32" i="32"/>
  <c r="AN32" i="32"/>
  <c r="AL32" i="32"/>
  <c r="AJ32" i="32"/>
  <c r="U32" i="32"/>
  <c r="S32" i="32"/>
  <c r="Q32" i="32"/>
  <c r="O32" i="32"/>
  <c r="M32" i="32"/>
  <c r="K32" i="32"/>
  <c r="I32" i="32"/>
  <c r="G32" i="32"/>
  <c r="AG32" i="32"/>
  <c r="BW31" i="32"/>
  <c r="BR31" i="32"/>
  <c r="BP31" i="32"/>
  <c r="BN31" i="32"/>
  <c r="BI31" i="32"/>
  <c r="BG31" i="32"/>
  <c r="BE31" i="32"/>
  <c r="BC31" i="32"/>
  <c r="AZ31" i="32"/>
  <c r="AG31" i="32"/>
  <c r="AE31" i="32"/>
  <c r="AC31" i="32"/>
  <c r="AA31" i="32"/>
  <c r="Y31" i="32"/>
  <c r="W31" i="32"/>
  <c r="U31" i="32"/>
  <c r="S31" i="32"/>
  <c r="Q31" i="32"/>
  <c r="O31" i="32"/>
  <c r="M31" i="32"/>
  <c r="K31" i="32"/>
  <c r="I31" i="32"/>
  <c r="G31" i="32"/>
  <c r="BW30" i="32"/>
  <c r="BR30" i="32"/>
  <c r="BP30" i="32"/>
  <c r="BN30" i="32"/>
  <c r="BI30" i="32"/>
  <c r="BG30" i="32"/>
  <c r="BE30" i="32"/>
  <c r="BC30" i="32"/>
  <c r="AZ30" i="32"/>
  <c r="AG30" i="32"/>
  <c r="AE30" i="32"/>
  <c r="AC30" i="32"/>
  <c r="AA30" i="32"/>
  <c r="Y30" i="32"/>
  <c r="W30" i="32"/>
  <c r="U30" i="32"/>
  <c r="S30" i="32"/>
  <c r="Q30" i="32"/>
  <c r="O30" i="32"/>
  <c r="M30" i="32"/>
  <c r="K30" i="32"/>
  <c r="I30" i="32"/>
  <c r="G30" i="32"/>
  <c r="BW29" i="32"/>
  <c r="BR29" i="32"/>
  <c r="BP29" i="32"/>
  <c r="BN29" i="32"/>
  <c r="BI29" i="32"/>
  <c r="BG29" i="32"/>
  <c r="BE29" i="32"/>
  <c r="BC29" i="32"/>
  <c r="AZ29" i="32"/>
  <c r="AG29" i="32"/>
  <c r="AE29" i="32"/>
  <c r="AC29" i="32"/>
  <c r="AA29" i="32"/>
  <c r="Y29" i="32"/>
  <c r="W29" i="32"/>
  <c r="S29" i="32"/>
  <c r="Q29" i="32"/>
  <c r="O29" i="32"/>
  <c r="M29" i="32"/>
  <c r="K29" i="32"/>
  <c r="I29" i="32"/>
  <c r="G29" i="32"/>
  <c r="BW28" i="32"/>
  <c r="BR28" i="32"/>
  <c r="BP28" i="32"/>
  <c r="BN28" i="32"/>
  <c r="BI28" i="32"/>
  <c r="BG28" i="32"/>
  <c r="BE28" i="32"/>
  <c r="BC28" i="32"/>
  <c r="AZ28" i="32"/>
  <c r="AG28" i="32"/>
  <c r="AE28" i="32"/>
  <c r="AC28" i="32"/>
  <c r="AA28" i="32"/>
  <c r="Y28" i="32"/>
  <c r="W28" i="32"/>
  <c r="U28" i="32"/>
  <c r="S28" i="32"/>
  <c r="Q28" i="32"/>
  <c r="O28" i="32"/>
  <c r="M28" i="32"/>
  <c r="K28" i="32"/>
  <c r="I28" i="32"/>
  <c r="G28" i="32"/>
  <c r="BW27" i="32"/>
  <c r="BR27" i="32"/>
  <c r="BP27" i="32"/>
  <c r="BN27" i="32"/>
  <c r="BI27" i="32"/>
  <c r="BG27" i="32"/>
  <c r="BE27" i="32"/>
  <c r="BC27" i="32"/>
  <c r="AZ27" i="32"/>
  <c r="AG27" i="32"/>
  <c r="AE27" i="32"/>
  <c r="AC27" i="32"/>
  <c r="Y27" i="32"/>
  <c r="W27" i="32"/>
  <c r="S27" i="32"/>
  <c r="Q27" i="32"/>
  <c r="O27" i="32"/>
  <c r="M27" i="32"/>
  <c r="K27" i="32"/>
  <c r="I27" i="32"/>
  <c r="G27" i="32"/>
  <c r="BW26" i="32"/>
  <c r="BR26" i="32"/>
  <c r="BP26" i="32"/>
  <c r="BN26" i="32"/>
  <c r="BI26" i="32"/>
  <c r="BG26" i="32"/>
  <c r="BE26" i="32"/>
  <c r="BC26" i="32"/>
  <c r="AZ26" i="32"/>
  <c r="AG26" i="32"/>
  <c r="AE26" i="32"/>
  <c r="AC26" i="32"/>
  <c r="AA26" i="32"/>
  <c r="Y26" i="32"/>
  <c r="W26" i="32"/>
  <c r="S26" i="32"/>
  <c r="Q26" i="32"/>
  <c r="O26" i="32"/>
  <c r="M26" i="32"/>
  <c r="K26" i="32"/>
  <c r="I26" i="32"/>
  <c r="G26" i="32"/>
  <c r="BW25" i="32"/>
  <c r="BR25" i="32"/>
  <c r="BP25" i="32"/>
  <c r="BN25" i="32"/>
  <c r="BI25" i="32"/>
  <c r="BG25" i="32"/>
  <c r="BE25" i="32"/>
  <c r="BC25" i="32"/>
  <c r="AZ25" i="32"/>
  <c r="AG25" i="32"/>
  <c r="AE25" i="32"/>
  <c r="AC25" i="32"/>
  <c r="AA25" i="32"/>
  <c r="Y25" i="32"/>
  <c r="W25" i="32"/>
  <c r="U25" i="32"/>
  <c r="S25" i="32"/>
  <c r="Q25" i="32"/>
  <c r="O25" i="32"/>
  <c r="M25" i="32"/>
  <c r="K25" i="32"/>
  <c r="I25" i="32"/>
  <c r="G25" i="32"/>
  <c r="BW24" i="32"/>
  <c r="BR24" i="32"/>
  <c r="BP24" i="32"/>
  <c r="BN24" i="32"/>
  <c r="BI24" i="32"/>
  <c r="BG24" i="32"/>
  <c r="BE24" i="32"/>
  <c r="BC24" i="32"/>
  <c r="AG24" i="32"/>
  <c r="AE24" i="32"/>
  <c r="AC24" i="32"/>
  <c r="AA24" i="32"/>
  <c r="Y24" i="32"/>
  <c r="W24" i="32"/>
  <c r="S24" i="32"/>
  <c r="Q24" i="32"/>
  <c r="O24" i="32"/>
  <c r="M24" i="32"/>
  <c r="K24" i="32"/>
  <c r="I24" i="32"/>
  <c r="G24" i="32"/>
  <c r="BW23" i="32"/>
  <c r="BR23" i="32"/>
  <c r="BP23" i="32"/>
  <c r="BN23" i="32"/>
  <c r="BI23" i="32"/>
  <c r="BG23" i="32"/>
  <c r="BE23" i="32"/>
  <c r="BC23" i="32"/>
  <c r="AZ23" i="32"/>
  <c r="AG23" i="32"/>
  <c r="AE23" i="32"/>
  <c r="AC23" i="32"/>
  <c r="AA23" i="32"/>
  <c r="Y23" i="32"/>
  <c r="W23" i="32"/>
  <c r="U23" i="32"/>
  <c r="S23" i="32"/>
  <c r="Q23" i="32"/>
  <c r="O23" i="32"/>
  <c r="M23" i="32"/>
  <c r="K23" i="32"/>
  <c r="I23" i="32"/>
  <c r="G23" i="32"/>
  <c r="BW22" i="32"/>
  <c r="BR22" i="32"/>
  <c r="BP22" i="32"/>
  <c r="BN22" i="32"/>
  <c r="BI22" i="32"/>
  <c r="BG22" i="32"/>
  <c r="BE22" i="32"/>
  <c r="BC22" i="32"/>
  <c r="AZ22" i="32"/>
  <c r="AG22" i="32"/>
  <c r="AE22" i="32"/>
  <c r="AC22" i="32"/>
  <c r="AA22" i="32"/>
  <c r="Y22" i="32"/>
  <c r="W22" i="32"/>
  <c r="U22" i="32"/>
  <c r="S22" i="32"/>
  <c r="Q22" i="32"/>
  <c r="O22" i="32"/>
  <c r="M22" i="32"/>
  <c r="K22" i="32"/>
  <c r="I22" i="32"/>
  <c r="G22" i="32"/>
  <c r="BW21" i="32"/>
  <c r="BR21" i="32"/>
  <c r="BP21" i="32"/>
  <c r="BN21" i="32"/>
  <c r="BI21" i="32"/>
  <c r="BG21" i="32"/>
  <c r="BE21" i="32"/>
  <c r="BC21" i="32"/>
  <c r="AZ21" i="32"/>
  <c r="AG21" i="32"/>
  <c r="AE21" i="32"/>
  <c r="AC21" i="32"/>
  <c r="AA21" i="32"/>
  <c r="Y21" i="32"/>
  <c r="W21" i="32"/>
  <c r="S21" i="32"/>
  <c r="Q21" i="32"/>
  <c r="O21" i="32"/>
  <c r="M21" i="32"/>
  <c r="K21" i="32"/>
  <c r="I21" i="32"/>
  <c r="G21" i="32"/>
  <c r="BW20" i="32"/>
  <c r="BR20" i="32"/>
  <c r="BP20" i="32"/>
  <c r="BN20" i="32"/>
  <c r="BI20" i="32"/>
  <c r="BG20" i="32"/>
  <c r="BE20" i="32"/>
  <c r="BC20" i="32"/>
  <c r="AZ20" i="32"/>
  <c r="AG20" i="32"/>
  <c r="AE20" i="32"/>
  <c r="AC20" i="32"/>
  <c r="AA20" i="32"/>
  <c r="Y20" i="32"/>
  <c r="W20" i="32"/>
  <c r="S20" i="32"/>
  <c r="Q20" i="32"/>
  <c r="O20" i="32"/>
  <c r="M20" i="32"/>
  <c r="K20" i="32"/>
  <c r="I20" i="32"/>
  <c r="G20" i="32"/>
  <c r="BW19" i="32"/>
  <c r="BR19" i="32"/>
  <c r="BP19" i="32"/>
  <c r="BN19" i="32"/>
  <c r="BI19" i="32"/>
  <c r="BG19" i="32"/>
  <c r="BE19" i="32"/>
  <c r="BC19" i="32"/>
  <c r="AZ19" i="32"/>
  <c r="AG19" i="32"/>
  <c r="AE19" i="32"/>
  <c r="AC19" i="32"/>
  <c r="AA19" i="32"/>
  <c r="Y19" i="32"/>
  <c r="W19" i="32"/>
  <c r="U19" i="32"/>
  <c r="S19" i="32"/>
  <c r="Q19" i="32"/>
  <c r="O19" i="32"/>
  <c r="M19" i="32"/>
  <c r="K19" i="32"/>
  <c r="I19" i="32"/>
  <c r="G19" i="32"/>
  <c r="BW18" i="32"/>
  <c r="BU18" i="32"/>
  <c r="BN18" i="32"/>
  <c r="BI18" i="32"/>
  <c r="BG18" i="32"/>
  <c r="BE18" i="32"/>
  <c r="BC18" i="32"/>
  <c r="AR18" i="32"/>
  <c r="AP18" i="32"/>
  <c r="AN18" i="32"/>
  <c r="AL18" i="32"/>
  <c r="AJ18" i="32"/>
  <c r="AZ18" i="32"/>
  <c r="AA18" i="32"/>
  <c r="Y18" i="32"/>
  <c r="W18" i="32"/>
  <c r="U18" i="32"/>
  <c r="S18" i="32"/>
  <c r="Q18" i="32"/>
  <c r="O18" i="32"/>
  <c r="M18" i="32"/>
  <c r="K18" i="32"/>
  <c r="I18" i="32"/>
  <c r="G18" i="32"/>
  <c r="BR18" i="32"/>
  <c r="BW17" i="32"/>
  <c r="BR17" i="32"/>
  <c r="BP17" i="32"/>
  <c r="BN17" i="32"/>
  <c r="BI17" i="32"/>
  <c r="BG17" i="32"/>
  <c r="BE17" i="32"/>
  <c r="BC17" i="32"/>
  <c r="AZ17" i="32"/>
  <c r="AG17" i="32"/>
  <c r="AE17" i="32"/>
  <c r="AC17" i="32"/>
  <c r="AA17" i="32"/>
  <c r="Y17" i="32"/>
  <c r="W17" i="32"/>
  <c r="S17" i="32"/>
  <c r="Q17" i="32"/>
  <c r="O17" i="32"/>
  <c r="M17" i="32"/>
  <c r="K17" i="32"/>
  <c r="I17" i="32"/>
  <c r="G17" i="32"/>
  <c r="BW16" i="32"/>
  <c r="BR16" i="32"/>
  <c r="BP16" i="32"/>
  <c r="BN16" i="32"/>
  <c r="BI16" i="32"/>
  <c r="BG16" i="32"/>
  <c r="BE16" i="32"/>
  <c r="BC16" i="32"/>
  <c r="AZ16" i="32"/>
  <c r="AG16" i="32"/>
  <c r="AE16" i="32"/>
  <c r="AC16" i="32"/>
  <c r="AA16" i="32"/>
  <c r="Y16" i="32"/>
  <c r="W16" i="32"/>
  <c r="U16" i="32"/>
  <c r="S16" i="32"/>
  <c r="Q16" i="32"/>
  <c r="O16" i="32"/>
  <c r="M16" i="32"/>
  <c r="K16" i="32"/>
  <c r="I16" i="32"/>
  <c r="G16" i="32"/>
  <c r="BW15" i="32"/>
  <c r="BR15" i="32"/>
  <c r="BP15" i="32"/>
  <c r="BN15" i="32"/>
  <c r="BI15" i="32"/>
  <c r="BG15" i="32"/>
  <c r="BE15" i="32"/>
  <c r="BC15" i="32"/>
  <c r="AZ15" i="32"/>
  <c r="AG15" i="32"/>
  <c r="AE15" i="32"/>
  <c r="AC15" i="32"/>
  <c r="AA15" i="32"/>
  <c r="Y15" i="32"/>
  <c r="W15" i="32"/>
  <c r="S15" i="32"/>
  <c r="Q15" i="32"/>
  <c r="O15" i="32"/>
  <c r="M15" i="32"/>
  <c r="K15" i="32"/>
  <c r="I15" i="32"/>
  <c r="G15" i="32"/>
  <c r="BW14" i="32"/>
  <c r="BR14" i="32"/>
  <c r="BP14" i="32"/>
  <c r="BN14" i="32"/>
  <c r="BI14" i="32"/>
  <c r="BG14" i="32"/>
  <c r="BE14" i="32"/>
  <c r="BC14" i="32"/>
  <c r="AZ14" i="32"/>
  <c r="AG14" i="32"/>
  <c r="AE14" i="32"/>
  <c r="AC14" i="32"/>
  <c r="AA14" i="32"/>
  <c r="Y14" i="32"/>
  <c r="W14" i="32"/>
  <c r="S14" i="32"/>
  <c r="Q14" i="32"/>
  <c r="O14" i="32"/>
  <c r="M14" i="32"/>
  <c r="K14" i="32"/>
  <c r="I14" i="32"/>
  <c r="G14" i="32"/>
  <c r="BW13" i="32"/>
  <c r="BR13" i="32"/>
  <c r="BP13" i="32"/>
  <c r="BN13" i="32"/>
  <c r="BI13" i="32"/>
  <c r="BG13" i="32"/>
  <c r="BE13" i="32"/>
  <c r="BC13" i="32"/>
  <c r="AZ13" i="32"/>
  <c r="AG13" i="32"/>
  <c r="AE13" i="32"/>
  <c r="AC13" i="32"/>
  <c r="AA13" i="32"/>
  <c r="Y13" i="32"/>
  <c r="W13" i="32"/>
  <c r="S13" i="32"/>
  <c r="Q13" i="32"/>
  <c r="O13" i="32"/>
  <c r="M13" i="32"/>
  <c r="K13" i="32"/>
  <c r="I13" i="32"/>
  <c r="G13" i="32"/>
  <c r="BW12" i="32"/>
  <c r="BU12" i="32"/>
  <c r="BP12" i="32"/>
  <c r="BN12" i="32"/>
  <c r="BI12" i="32"/>
  <c r="BG12" i="32"/>
  <c r="BE12" i="32"/>
  <c r="BC12" i="32"/>
  <c r="AR12" i="32"/>
  <c r="AP12" i="32"/>
  <c r="AN12" i="32"/>
  <c r="AL12" i="32"/>
  <c r="AJ12" i="32"/>
  <c r="AZ12" i="32"/>
  <c r="AC12" i="32"/>
  <c r="AA12" i="32"/>
  <c r="Y12" i="32"/>
  <c r="W12" i="32"/>
  <c r="U12" i="32"/>
  <c r="S12" i="32"/>
  <c r="Q12" i="32"/>
  <c r="O12" i="32"/>
  <c r="M12" i="32"/>
  <c r="K12" i="32"/>
  <c r="I12" i="32"/>
  <c r="G12" i="32"/>
  <c r="BR12" i="32"/>
  <c r="BW11" i="32"/>
  <c r="BR11" i="32"/>
  <c r="BP11" i="32"/>
  <c r="BN11" i="32"/>
  <c r="BI11" i="32"/>
  <c r="BG11" i="32"/>
  <c r="BE11" i="32"/>
  <c r="BC11" i="32"/>
  <c r="AZ11" i="32"/>
  <c r="AG11" i="32"/>
  <c r="AE11" i="32"/>
  <c r="AC11" i="32"/>
  <c r="AA11" i="32"/>
  <c r="Y11" i="32"/>
  <c r="W11" i="32"/>
  <c r="U11" i="32"/>
  <c r="S11" i="32"/>
  <c r="Q11" i="32"/>
  <c r="O11" i="32"/>
  <c r="M11" i="32"/>
  <c r="K11" i="32"/>
  <c r="I11" i="32"/>
  <c r="G11" i="32"/>
  <c r="BW10" i="32"/>
  <c r="BR10" i="32"/>
  <c r="BP10" i="32"/>
  <c r="BN10" i="32"/>
  <c r="BI10" i="32"/>
  <c r="BG10" i="32"/>
  <c r="BE10" i="32"/>
  <c r="BC10" i="32"/>
  <c r="AZ10" i="32"/>
  <c r="AG10" i="32"/>
  <c r="AE10" i="32"/>
  <c r="AC10" i="32"/>
  <c r="AA10" i="32"/>
  <c r="Y10" i="32"/>
  <c r="W10" i="32"/>
  <c r="U10" i="32"/>
  <c r="S10" i="32"/>
  <c r="Q10" i="32"/>
  <c r="O10" i="32"/>
  <c r="M10" i="32"/>
  <c r="K10" i="32"/>
  <c r="I10" i="32"/>
  <c r="G10" i="32"/>
  <c r="BW9" i="32"/>
  <c r="BR9" i="32"/>
  <c r="BP9" i="32"/>
  <c r="BN9" i="32"/>
  <c r="BI9" i="32"/>
  <c r="BG9" i="32"/>
  <c r="BE9" i="32"/>
  <c r="BC9" i="32"/>
  <c r="AG9" i="32"/>
  <c r="AE9" i="32"/>
  <c r="AC9" i="32"/>
  <c r="AA9" i="32"/>
  <c r="Y9" i="32"/>
  <c r="W9" i="32"/>
  <c r="S9" i="32"/>
  <c r="Q9" i="32"/>
  <c r="O9" i="32"/>
  <c r="M9" i="32"/>
  <c r="K9" i="32"/>
  <c r="I9" i="32"/>
  <c r="G9" i="32"/>
  <c r="BW8" i="32"/>
  <c r="BR8" i="32"/>
  <c r="BP8" i="32"/>
  <c r="BN8" i="32"/>
  <c r="BI8" i="32"/>
  <c r="BG8" i="32"/>
  <c r="BE8" i="32"/>
  <c r="BC8" i="32"/>
  <c r="AZ8" i="32"/>
  <c r="AG8" i="32"/>
  <c r="AE8" i="32"/>
  <c r="AC8" i="32"/>
  <c r="AA8" i="32"/>
  <c r="Y8" i="32"/>
  <c r="W8" i="32"/>
  <c r="U8" i="32"/>
  <c r="S8" i="32"/>
  <c r="Q8" i="32"/>
  <c r="O8" i="32"/>
  <c r="M8" i="32"/>
  <c r="K8" i="32"/>
  <c r="I8" i="32"/>
  <c r="G8" i="32"/>
  <c r="BW7" i="32"/>
  <c r="BR7" i="32"/>
  <c r="BP7" i="32"/>
  <c r="BN7" i="32"/>
  <c r="BI7" i="32"/>
  <c r="BG7" i="32"/>
  <c r="BE7" i="32"/>
  <c r="BC7" i="32"/>
  <c r="AZ7" i="32"/>
  <c r="AG7" i="32"/>
  <c r="AE7" i="32"/>
  <c r="AC7" i="32"/>
  <c r="AA7" i="32"/>
  <c r="Y7" i="32"/>
  <c r="W7" i="32"/>
  <c r="U7" i="32"/>
  <c r="S7" i="32"/>
  <c r="Q7" i="32"/>
  <c r="O7" i="32"/>
  <c r="M7" i="32"/>
  <c r="K7" i="32"/>
  <c r="I7" i="32"/>
  <c r="G7" i="32"/>
  <c r="BW6" i="32"/>
  <c r="BR6" i="32"/>
  <c r="BP6" i="32"/>
  <c r="BN6" i="32"/>
  <c r="BI6" i="32"/>
  <c r="BG6" i="32"/>
  <c r="BE6" i="32"/>
  <c r="BC6" i="32"/>
  <c r="AG6" i="32"/>
  <c r="AE6" i="32"/>
  <c r="AC6" i="32"/>
  <c r="AA6" i="32"/>
  <c r="Y6" i="32"/>
  <c r="W6" i="32"/>
  <c r="S6" i="32"/>
  <c r="Q6" i="32"/>
  <c r="O6" i="32"/>
  <c r="M6" i="32"/>
  <c r="K6" i="32"/>
  <c r="I6" i="32"/>
  <c r="G6" i="32"/>
  <c r="BW5" i="32"/>
  <c r="BR5" i="32"/>
  <c r="BP5" i="32"/>
  <c r="BN5" i="32"/>
  <c r="BI5" i="32"/>
  <c r="BG5" i="32"/>
  <c r="BE5" i="32"/>
  <c r="BC5" i="32"/>
  <c r="AZ5" i="32"/>
  <c r="AG5" i="32"/>
  <c r="AE5" i="32"/>
  <c r="AC5" i="32"/>
  <c r="AA5" i="32"/>
  <c r="Y5" i="32"/>
  <c r="W5" i="32"/>
  <c r="S5" i="32"/>
  <c r="Q5" i="32"/>
  <c r="O5" i="32"/>
  <c r="M5" i="32"/>
  <c r="K5" i="32"/>
  <c r="I5" i="32"/>
  <c r="G5" i="32"/>
  <c r="BW4" i="32"/>
  <c r="BR4" i="32"/>
  <c r="BP4" i="32"/>
  <c r="BN4" i="32"/>
  <c r="BI4" i="32"/>
  <c r="BG4" i="32"/>
  <c r="BE4" i="32"/>
  <c r="BC4" i="32"/>
  <c r="AT4" i="32"/>
  <c r="AG4" i="32"/>
  <c r="AE4" i="32"/>
  <c r="AC4" i="32"/>
  <c r="AA4" i="32"/>
  <c r="Y4" i="32"/>
  <c r="W4" i="32"/>
  <c r="U4" i="32"/>
  <c r="S4" i="32"/>
  <c r="Q4" i="32"/>
  <c r="O4" i="32"/>
  <c r="M4" i="32"/>
  <c r="K4" i="32"/>
  <c r="I4" i="32"/>
  <c r="G4" i="32"/>
  <c r="BS41" i="32"/>
  <c r="BM41" i="32"/>
  <c r="BH41" i="32"/>
  <c r="AZ3" i="32"/>
  <c r="BN41" i="32" l="1"/>
  <c r="F41" i="32"/>
  <c r="J41" i="32"/>
  <c r="N41" i="32"/>
  <c r="R41" i="32"/>
  <c r="X41" i="32"/>
  <c r="AB41" i="32"/>
  <c r="AF41" i="32"/>
  <c r="AV41" i="32"/>
  <c r="AX3" i="32"/>
  <c r="BD41" i="32"/>
  <c r="BQ41" i="32"/>
  <c r="AX4" i="32"/>
  <c r="AZ4" i="32"/>
  <c r="AJ5" i="32"/>
  <c r="AL5" i="32"/>
  <c r="AN5" i="32"/>
  <c r="AP5" i="32"/>
  <c r="AR5" i="32"/>
  <c r="AT5" i="32"/>
  <c r="BU5" i="32"/>
  <c r="AJ6" i="32"/>
  <c r="AL6" i="32"/>
  <c r="AN6" i="32"/>
  <c r="AP6" i="32"/>
  <c r="AR6" i="32"/>
  <c r="AT6" i="32"/>
  <c r="BU6" i="32"/>
  <c r="AJ7" i="32"/>
  <c r="AL7" i="32"/>
  <c r="AN7" i="32"/>
  <c r="AP7" i="32"/>
  <c r="AR7" i="32"/>
  <c r="AT7" i="32"/>
  <c r="AX7" i="32"/>
  <c r="BU7" i="32"/>
  <c r="AJ8" i="32"/>
  <c r="AL8" i="32"/>
  <c r="AN8" i="32"/>
  <c r="AP8" i="32"/>
  <c r="AR8" i="32"/>
  <c r="AT8" i="32"/>
  <c r="AX8" i="32"/>
  <c r="BU8" i="32"/>
  <c r="AJ9" i="32"/>
  <c r="AL9" i="32"/>
  <c r="AN9" i="32"/>
  <c r="AP9" i="32"/>
  <c r="AR9" i="32"/>
  <c r="AT9" i="32"/>
  <c r="AX9" i="32"/>
  <c r="AZ9" i="32"/>
  <c r="BU9" i="32"/>
  <c r="AJ10" i="32"/>
  <c r="AL10" i="32"/>
  <c r="AN10" i="32"/>
  <c r="AP10" i="32"/>
  <c r="AR10" i="32"/>
  <c r="AT10" i="32"/>
  <c r="AX10" i="32"/>
  <c r="BU10" i="32"/>
  <c r="AJ11" i="32"/>
  <c r="AL11" i="32"/>
  <c r="AN11" i="32"/>
  <c r="AP11" i="32"/>
  <c r="AR11" i="32"/>
  <c r="AT11" i="32"/>
  <c r="AX11" i="32"/>
  <c r="BU11" i="32"/>
  <c r="AT12" i="32"/>
  <c r="AX12" i="32"/>
  <c r="AJ13" i="32"/>
  <c r="AL13" i="32"/>
  <c r="AN13" i="32"/>
  <c r="AP13" i="32"/>
  <c r="AR13" i="32"/>
  <c r="AT13" i="32"/>
  <c r="AX13" i="32"/>
  <c r="E14" i="32"/>
  <c r="U14" i="32"/>
  <c r="BU14" i="32"/>
  <c r="AJ15" i="32"/>
  <c r="AL15" i="32"/>
  <c r="AN15" i="32"/>
  <c r="AP15" i="32"/>
  <c r="AR15" i="32"/>
  <c r="AT15" i="32"/>
  <c r="AX15" i="32"/>
  <c r="D41" i="32"/>
  <c r="H41" i="32"/>
  <c r="L41" i="32"/>
  <c r="P41" i="32"/>
  <c r="T41" i="32"/>
  <c r="V41" i="32"/>
  <c r="Z41" i="32"/>
  <c r="AD41" i="32"/>
  <c r="AH41" i="32"/>
  <c r="AJ3" i="32"/>
  <c r="AL3" i="32"/>
  <c r="AN3" i="32"/>
  <c r="AP3" i="32"/>
  <c r="AR3" i="32"/>
  <c r="AT3" i="32"/>
  <c r="BB41" i="32"/>
  <c r="BF41" i="32"/>
  <c r="BJ41" i="32"/>
  <c r="BO41" i="32"/>
  <c r="BU3" i="32"/>
  <c r="BW3" i="32"/>
  <c r="AJ4" i="32"/>
  <c r="AL4" i="32"/>
  <c r="AN4" i="32"/>
  <c r="AP4" i="32"/>
  <c r="AR4" i="32"/>
  <c r="BU4" i="32"/>
  <c r="AX5" i="32"/>
  <c r="AX6" i="32"/>
  <c r="AZ6" i="32"/>
  <c r="C41" i="32"/>
  <c r="E3" i="32"/>
  <c r="G3" i="32"/>
  <c r="I3" i="32"/>
  <c r="K3" i="32"/>
  <c r="M3" i="32"/>
  <c r="O3" i="32"/>
  <c r="Q3" i="32"/>
  <c r="S3" i="32"/>
  <c r="U3" i="32"/>
  <c r="W3" i="32"/>
  <c r="Y3" i="32"/>
  <c r="AA3" i="32"/>
  <c r="AC3" i="32"/>
  <c r="AE3" i="32"/>
  <c r="AG3" i="32"/>
  <c r="AI41" i="32"/>
  <c r="AK41" i="32"/>
  <c r="AM41" i="32"/>
  <c r="AN41" i="32" s="1"/>
  <c r="AO41" i="32"/>
  <c r="AQ41" i="32"/>
  <c r="AR41" i="32" s="1"/>
  <c r="AS41" i="32"/>
  <c r="AU41" i="32"/>
  <c r="AW41" i="32"/>
  <c r="AY41" i="32"/>
  <c r="AZ41" i="32" s="1"/>
  <c r="BA41" i="32"/>
  <c r="BI41" i="32" s="1"/>
  <c r="BC3" i="32"/>
  <c r="BE3" i="32"/>
  <c r="BG3" i="32"/>
  <c r="BI3" i="32"/>
  <c r="BK41" i="32"/>
  <c r="BN3" i="32"/>
  <c r="BP3" i="32"/>
  <c r="BR3" i="32"/>
  <c r="BT41" i="32"/>
  <c r="BU41" i="32" s="1"/>
  <c r="BV41" i="32"/>
  <c r="BW41" i="32" s="1"/>
  <c r="E4" i="32"/>
  <c r="E5" i="32"/>
  <c r="U5" i="32"/>
  <c r="E6" i="32"/>
  <c r="U6" i="32"/>
  <c r="E7" i="32"/>
  <c r="E8" i="32"/>
  <c r="E9" i="32"/>
  <c r="U9" i="32"/>
  <c r="E10" i="32"/>
  <c r="E11" i="32"/>
  <c r="E12" i="32"/>
  <c r="AE12" i="32"/>
  <c r="AG12" i="32"/>
  <c r="E13" i="32"/>
  <c r="U13" i="32"/>
  <c r="BU13" i="32"/>
  <c r="AJ14" i="32"/>
  <c r="AL14" i="32"/>
  <c r="AN14" i="32"/>
  <c r="AP14" i="32"/>
  <c r="AR14" i="32"/>
  <c r="AT14" i="32"/>
  <c r="AX14" i="32"/>
  <c r="E15" i="32"/>
  <c r="U15" i="32"/>
  <c r="BU15" i="32"/>
  <c r="AJ16" i="32"/>
  <c r="AL16" i="32"/>
  <c r="AN16" i="32"/>
  <c r="AP16" i="32"/>
  <c r="AR16" i="32"/>
  <c r="AT16" i="32"/>
  <c r="AX16" i="32"/>
  <c r="BU16" i="32"/>
  <c r="AJ17" i="32"/>
  <c r="AL17" i="32"/>
  <c r="AN17" i="32"/>
  <c r="AP17" i="32"/>
  <c r="AR17" i="32"/>
  <c r="AT17" i="32"/>
  <c r="AX17" i="32"/>
  <c r="BU17" i="32"/>
  <c r="AT18" i="32"/>
  <c r="AX18" i="32"/>
  <c r="AJ19" i="32"/>
  <c r="AL19" i="32"/>
  <c r="AN19" i="32"/>
  <c r="AP19" i="32"/>
  <c r="AR19" i="32"/>
  <c r="AT19" i="32"/>
  <c r="AX19" i="32"/>
  <c r="E20" i="32"/>
  <c r="U20" i="32"/>
  <c r="BU20" i="32"/>
  <c r="AJ21" i="32"/>
  <c r="AL21" i="32"/>
  <c r="AN21" i="32"/>
  <c r="AP21" i="32"/>
  <c r="AR21" i="32"/>
  <c r="AT21" i="32"/>
  <c r="AX21" i="32"/>
  <c r="E22" i="32"/>
  <c r="BU22" i="32"/>
  <c r="AJ23" i="32"/>
  <c r="AL23" i="32"/>
  <c r="AN23" i="32"/>
  <c r="AP23" i="32"/>
  <c r="AR23" i="32"/>
  <c r="AT23" i="32"/>
  <c r="AX23" i="32"/>
  <c r="E24" i="32"/>
  <c r="U24" i="32"/>
  <c r="BU24" i="32"/>
  <c r="E16" i="32"/>
  <c r="E17" i="32"/>
  <c r="U17" i="32"/>
  <c r="E18" i="32"/>
  <c r="AC18" i="32"/>
  <c r="AE18" i="32"/>
  <c r="AG18" i="32"/>
  <c r="BP18" i="32"/>
  <c r="E19" i="32"/>
  <c r="BU19" i="32"/>
  <c r="AJ20" i="32"/>
  <c r="AL20" i="32"/>
  <c r="AN20" i="32"/>
  <c r="AP20" i="32"/>
  <c r="AR20" i="32"/>
  <c r="AT20" i="32"/>
  <c r="AX20" i="32"/>
  <c r="E21" i="32"/>
  <c r="U21" i="32"/>
  <c r="BU21" i="32"/>
  <c r="AJ22" i="32"/>
  <c r="AL22" i="32"/>
  <c r="AN22" i="32"/>
  <c r="AP22" i="32"/>
  <c r="AR22" i="32"/>
  <c r="AT22" i="32"/>
  <c r="AX22" i="32"/>
  <c r="E23" i="32"/>
  <c r="BU23" i="32"/>
  <c r="AJ24" i="32"/>
  <c r="AL24" i="32"/>
  <c r="AN24" i="32"/>
  <c r="AP24" i="32"/>
  <c r="AR24" i="32"/>
  <c r="AT24" i="32"/>
  <c r="AX24" i="32"/>
  <c r="AZ24" i="32"/>
  <c r="E25" i="32"/>
  <c r="E26" i="32"/>
  <c r="U26" i="32"/>
  <c r="E27" i="32"/>
  <c r="U27" i="32"/>
  <c r="AA27" i="32"/>
  <c r="E28" i="32"/>
  <c r="E29" i="32"/>
  <c r="U29" i="32"/>
  <c r="E30" i="32"/>
  <c r="E31" i="32"/>
  <c r="E32" i="32"/>
  <c r="W32" i="32"/>
  <c r="Y32" i="32"/>
  <c r="AA32" i="32"/>
  <c r="AC32" i="32"/>
  <c r="AE32" i="32"/>
  <c r="BI32" i="32"/>
  <c r="BP32" i="32"/>
  <c r="BU32" i="32"/>
  <c r="AJ33" i="32"/>
  <c r="AL33" i="32"/>
  <c r="AN33" i="32"/>
  <c r="AP33" i="32"/>
  <c r="AR33" i="32"/>
  <c r="AT33" i="32"/>
  <c r="AX33" i="32"/>
  <c r="E34" i="32"/>
  <c r="BU34" i="32"/>
  <c r="AJ35" i="32"/>
  <c r="AL35" i="32"/>
  <c r="AN35" i="32"/>
  <c r="AP35" i="32"/>
  <c r="AR35" i="32"/>
  <c r="AT35" i="32"/>
  <c r="AX35" i="32"/>
  <c r="AJ25" i="32"/>
  <c r="AL25" i="32"/>
  <c r="AN25" i="32"/>
  <c r="AP25" i="32"/>
  <c r="AR25" i="32"/>
  <c r="AT25" i="32"/>
  <c r="AX25" i="32"/>
  <c r="BU25" i="32"/>
  <c r="AJ26" i="32"/>
  <c r="AL26" i="32"/>
  <c r="AN26" i="32"/>
  <c r="AP26" i="32"/>
  <c r="AR26" i="32"/>
  <c r="AT26" i="32"/>
  <c r="AX26" i="32"/>
  <c r="BU26" i="32"/>
  <c r="AJ27" i="32"/>
  <c r="AL27" i="32"/>
  <c r="AN27" i="32"/>
  <c r="AP27" i="32"/>
  <c r="AR27" i="32"/>
  <c r="AT27" i="32"/>
  <c r="AX27" i="32"/>
  <c r="BU27" i="32"/>
  <c r="AJ28" i="32"/>
  <c r="AL28" i="32"/>
  <c r="AN28" i="32"/>
  <c r="AP28" i="32"/>
  <c r="AR28" i="32"/>
  <c r="AT28" i="32"/>
  <c r="AX28" i="32"/>
  <c r="BU28" i="32"/>
  <c r="AJ29" i="32"/>
  <c r="AL29" i="32"/>
  <c r="AN29" i="32"/>
  <c r="AP29" i="32"/>
  <c r="AR29" i="32"/>
  <c r="AT29" i="32"/>
  <c r="AX29" i="32"/>
  <c r="BU29" i="32"/>
  <c r="AJ30" i="32"/>
  <c r="AL30" i="32"/>
  <c r="AN30" i="32"/>
  <c r="AP30" i="32"/>
  <c r="AR30" i="32"/>
  <c r="AT30" i="32"/>
  <c r="AX30" i="32"/>
  <c r="BU30" i="32"/>
  <c r="AJ31" i="32"/>
  <c r="AL31" i="32"/>
  <c r="AN31" i="32"/>
  <c r="AP31" i="32"/>
  <c r="AR31" i="32"/>
  <c r="AT31" i="32"/>
  <c r="AX31" i="32"/>
  <c r="BU31" i="32"/>
  <c r="BG32" i="32"/>
  <c r="BR32" i="32"/>
  <c r="E33" i="32"/>
  <c r="BU33" i="32"/>
  <c r="AJ34" i="32"/>
  <c r="AL34" i="32"/>
  <c r="AN34" i="32"/>
  <c r="AP34" i="32"/>
  <c r="AR34" i="32"/>
  <c r="AT34" i="32"/>
  <c r="AX34" i="32"/>
  <c r="E35" i="32"/>
  <c r="BU35" i="32"/>
  <c r="E36" i="32"/>
  <c r="E37" i="32"/>
  <c r="U37" i="32"/>
  <c r="E38" i="32"/>
  <c r="U38" i="32"/>
  <c r="E39" i="32"/>
  <c r="U39" i="32"/>
  <c r="AJ36" i="32"/>
  <c r="AL36" i="32"/>
  <c r="AN36" i="32"/>
  <c r="AP36" i="32"/>
  <c r="AR36" i="32"/>
  <c r="AT36" i="32"/>
  <c r="AX36" i="32"/>
  <c r="AZ36" i="32"/>
  <c r="BU36" i="32"/>
  <c r="AJ37" i="32"/>
  <c r="AL37" i="32"/>
  <c r="AN37" i="32"/>
  <c r="AP37" i="32"/>
  <c r="AR37" i="32"/>
  <c r="AT37" i="32"/>
  <c r="AX37" i="32"/>
  <c r="BU37" i="32"/>
  <c r="AJ38" i="32"/>
  <c r="AL38" i="32"/>
  <c r="AN38" i="32"/>
  <c r="AP38" i="32"/>
  <c r="AR38" i="32"/>
  <c r="AT38" i="32"/>
  <c r="AX38" i="32"/>
  <c r="BU38" i="32"/>
  <c r="AN39" i="32"/>
  <c r="AP39" i="32"/>
  <c r="AR39" i="32"/>
  <c r="AT39" i="32"/>
  <c r="AX39" i="32"/>
  <c r="AX41" i="32" l="1"/>
  <c r="AT41" i="32"/>
  <c r="AP41" i="32"/>
  <c r="AL41" i="32"/>
  <c r="AE41" i="32"/>
  <c r="AA41" i="32"/>
  <c r="W41" i="32"/>
  <c r="I41" i="32"/>
  <c r="E41" i="32"/>
  <c r="BR41" i="32"/>
  <c r="AG41" i="32"/>
  <c r="S41" i="32"/>
  <c r="O41" i="32"/>
  <c r="K41" i="32"/>
  <c r="G41" i="32"/>
  <c r="AJ41" i="32"/>
  <c r="BP41" i="32"/>
  <c r="BG41" i="32"/>
  <c r="BC41" i="32"/>
  <c r="U41" i="32"/>
  <c r="Q41" i="32"/>
  <c r="M41" i="32"/>
  <c r="BE41" i="32"/>
  <c r="AC41" i="32"/>
  <c r="Y41" i="32"/>
  <c r="BP39" i="31" l="1"/>
  <c r="BM39" i="31"/>
  <c r="BH39" i="31"/>
  <c r="BF39" i="31"/>
  <c r="BD39" i="31"/>
  <c r="AS39" i="31"/>
  <c r="AQ39" i="31"/>
  <c r="AO39" i="31"/>
  <c r="AM39" i="31"/>
  <c r="AK39" i="31"/>
  <c r="BA39" i="31"/>
  <c r="Z39" i="31"/>
  <c r="X39" i="31"/>
  <c r="T39" i="31"/>
  <c r="R39" i="31"/>
  <c r="P39" i="31"/>
  <c r="N39" i="31"/>
  <c r="L39" i="31"/>
  <c r="J39" i="31"/>
  <c r="H39" i="31"/>
  <c r="BP38" i="31"/>
  <c r="BM38" i="31"/>
  <c r="BH38" i="31"/>
  <c r="BF38" i="31"/>
  <c r="BD38" i="31"/>
  <c r="BA38" i="31"/>
  <c r="AH38" i="31"/>
  <c r="AF38" i="31"/>
  <c r="AD38" i="31"/>
  <c r="AB38" i="31"/>
  <c r="Z38" i="31"/>
  <c r="X38" i="31"/>
  <c r="T38" i="31"/>
  <c r="R38" i="31"/>
  <c r="P38" i="31"/>
  <c r="N38" i="31"/>
  <c r="L38" i="31"/>
  <c r="J38" i="31"/>
  <c r="H38" i="31"/>
  <c r="F38" i="31"/>
  <c r="BP37" i="31"/>
  <c r="BM37" i="31"/>
  <c r="BH37" i="31"/>
  <c r="BF37" i="31"/>
  <c r="BD37" i="31"/>
  <c r="BA37" i="31"/>
  <c r="AH37" i="31"/>
  <c r="AF37" i="31"/>
  <c r="AD37" i="31"/>
  <c r="AB37" i="31"/>
  <c r="Z37" i="31"/>
  <c r="X37" i="31"/>
  <c r="T37" i="31"/>
  <c r="R37" i="31"/>
  <c r="P37" i="31"/>
  <c r="N37" i="31"/>
  <c r="L37" i="31"/>
  <c r="J37" i="31"/>
  <c r="H37" i="31"/>
  <c r="F37" i="31"/>
  <c r="BP36" i="31"/>
  <c r="BM36" i="31"/>
  <c r="BH36" i="31"/>
  <c r="BF36" i="31"/>
  <c r="BD36" i="31"/>
  <c r="AH36" i="31"/>
  <c r="AF36" i="31"/>
  <c r="AD36" i="31"/>
  <c r="AB36" i="31"/>
  <c r="Z36" i="31"/>
  <c r="X36" i="31"/>
  <c r="T36" i="31"/>
  <c r="R36" i="31"/>
  <c r="P36" i="31"/>
  <c r="N36" i="31"/>
  <c r="L36" i="31"/>
  <c r="J36" i="31"/>
  <c r="H36" i="31"/>
  <c r="BP35" i="31"/>
  <c r="BM35" i="31"/>
  <c r="BH35" i="31"/>
  <c r="BF35" i="31"/>
  <c r="BD35" i="31"/>
  <c r="BA35" i="31"/>
  <c r="AH35" i="31"/>
  <c r="AF35" i="31"/>
  <c r="AD35" i="31"/>
  <c r="AB35" i="31"/>
  <c r="Z35" i="31"/>
  <c r="X35" i="31"/>
  <c r="V35" i="31"/>
  <c r="T35" i="31"/>
  <c r="R35" i="31"/>
  <c r="P35" i="31"/>
  <c r="N35" i="31"/>
  <c r="L35" i="31"/>
  <c r="J35" i="31"/>
  <c r="H35" i="31"/>
  <c r="F35" i="31"/>
  <c r="BP34" i="31"/>
  <c r="BM34" i="31"/>
  <c r="BH34" i="31"/>
  <c r="BF34" i="31"/>
  <c r="BD34" i="31"/>
  <c r="BA34" i="31"/>
  <c r="AH34" i="31"/>
  <c r="AF34" i="31"/>
  <c r="AD34" i="31"/>
  <c r="AB34" i="31"/>
  <c r="Z34" i="31"/>
  <c r="X34" i="31"/>
  <c r="V34" i="31"/>
  <c r="T34" i="31"/>
  <c r="R34" i="31"/>
  <c r="P34" i="31"/>
  <c r="N34" i="31"/>
  <c r="L34" i="31"/>
  <c r="J34" i="31"/>
  <c r="H34" i="31"/>
  <c r="F34" i="31"/>
  <c r="BP33" i="31"/>
  <c r="BH33" i="31"/>
  <c r="BF33" i="31"/>
  <c r="BD33" i="31"/>
  <c r="BA33" i="31"/>
  <c r="X33" i="31"/>
  <c r="T33" i="31"/>
  <c r="R33" i="31"/>
  <c r="P33" i="31"/>
  <c r="N33" i="31"/>
  <c r="L33" i="31"/>
  <c r="J33" i="31"/>
  <c r="H33" i="31"/>
  <c r="BM33" i="31"/>
  <c r="BP32" i="31"/>
  <c r="BM32" i="31"/>
  <c r="BH32" i="31"/>
  <c r="BF32" i="31"/>
  <c r="BD32" i="31"/>
  <c r="BA32" i="31"/>
  <c r="AH32" i="31"/>
  <c r="AF32" i="31"/>
  <c r="AD32" i="31"/>
  <c r="AB32" i="31"/>
  <c r="Z32" i="31"/>
  <c r="X32" i="31"/>
  <c r="V32" i="31"/>
  <c r="T32" i="31"/>
  <c r="R32" i="31"/>
  <c r="P32" i="31"/>
  <c r="N32" i="31"/>
  <c r="L32" i="31"/>
  <c r="J32" i="31"/>
  <c r="H32" i="31"/>
  <c r="BP31" i="31"/>
  <c r="BM31" i="31"/>
  <c r="BH31" i="31"/>
  <c r="BF31" i="31"/>
  <c r="BD31" i="31"/>
  <c r="BA31" i="31"/>
  <c r="AH31" i="31"/>
  <c r="AF31" i="31"/>
  <c r="AD31" i="31"/>
  <c r="AB31" i="31"/>
  <c r="Z31" i="31"/>
  <c r="X31" i="31"/>
  <c r="V31" i="31"/>
  <c r="T31" i="31"/>
  <c r="R31" i="31"/>
  <c r="P31" i="31"/>
  <c r="N31" i="31"/>
  <c r="L31" i="31"/>
  <c r="J31" i="31"/>
  <c r="H31" i="31"/>
  <c r="BP30" i="31"/>
  <c r="BM30" i="31"/>
  <c r="BH30" i="31"/>
  <c r="BF30" i="31"/>
  <c r="BD30" i="31"/>
  <c r="BA30" i="31"/>
  <c r="AH30" i="31"/>
  <c r="AF30" i="31"/>
  <c r="AD30" i="31"/>
  <c r="AB30" i="31"/>
  <c r="Z30" i="31"/>
  <c r="X30" i="31"/>
  <c r="V30" i="31"/>
  <c r="T30" i="31"/>
  <c r="R30" i="31"/>
  <c r="P30" i="31"/>
  <c r="N30" i="31"/>
  <c r="L30" i="31"/>
  <c r="J30" i="31"/>
  <c r="H30" i="31"/>
  <c r="BP29" i="31"/>
  <c r="BM29" i="31"/>
  <c r="BH29" i="31"/>
  <c r="BF29" i="31"/>
  <c r="BD29" i="31"/>
  <c r="BA29" i="31"/>
  <c r="AH29" i="31"/>
  <c r="AF29" i="31"/>
  <c r="AD29" i="31"/>
  <c r="AB29" i="31"/>
  <c r="Z29" i="31"/>
  <c r="X29" i="31"/>
  <c r="T29" i="31"/>
  <c r="R29" i="31"/>
  <c r="P29" i="31"/>
  <c r="N29" i="31"/>
  <c r="L29" i="31"/>
  <c r="J29" i="31"/>
  <c r="H29" i="31"/>
  <c r="F29" i="31"/>
  <c r="BP28" i="31"/>
  <c r="BM28" i="31"/>
  <c r="BH28" i="31"/>
  <c r="BF28" i="31"/>
  <c r="BD28" i="31"/>
  <c r="BA28" i="31"/>
  <c r="AH28" i="31"/>
  <c r="AF28" i="31"/>
  <c r="AD28" i="31"/>
  <c r="AB28" i="31"/>
  <c r="Z28" i="31"/>
  <c r="X28" i="31"/>
  <c r="V28" i="31"/>
  <c r="T28" i="31"/>
  <c r="R28" i="31"/>
  <c r="P28" i="31"/>
  <c r="N28" i="31"/>
  <c r="L28" i="31"/>
  <c r="J28" i="31"/>
  <c r="H28" i="31"/>
  <c r="F28" i="31"/>
  <c r="BP27" i="31"/>
  <c r="BH27" i="31"/>
  <c r="BF27" i="31"/>
  <c r="BD27" i="31"/>
  <c r="BA27" i="31"/>
  <c r="T27" i="31"/>
  <c r="R27" i="31"/>
  <c r="P27" i="31"/>
  <c r="N27" i="31"/>
  <c r="L27" i="31"/>
  <c r="J27" i="31"/>
  <c r="H27" i="31"/>
  <c r="F27" i="31"/>
  <c r="BP26" i="31"/>
  <c r="BM26" i="31"/>
  <c r="BH26" i="31"/>
  <c r="BF26" i="31"/>
  <c r="BD26" i="31"/>
  <c r="BA26" i="31"/>
  <c r="AH26" i="31"/>
  <c r="AF26" i="31"/>
  <c r="AD26" i="31"/>
  <c r="AB26" i="31"/>
  <c r="Z26" i="31"/>
  <c r="X26" i="31"/>
  <c r="T26" i="31"/>
  <c r="R26" i="31"/>
  <c r="P26" i="31"/>
  <c r="N26" i="31"/>
  <c r="L26" i="31"/>
  <c r="J26" i="31"/>
  <c r="H26" i="31"/>
  <c r="F26" i="31"/>
  <c r="BP25" i="31"/>
  <c r="BM25" i="31"/>
  <c r="BH25" i="31"/>
  <c r="BF25" i="31"/>
  <c r="BD25" i="31"/>
  <c r="BA25" i="31"/>
  <c r="AH25" i="31"/>
  <c r="AF25" i="31"/>
  <c r="AD25" i="31"/>
  <c r="AB25" i="31"/>
  <c r="Z25" i="31"/>
  <c r="X25" i="31"/>
  <c r="V25" i="31"/>
  <c r="T25" i="31"/>
  <c r="R25" i="31"/>
  <c r="P25" i="31"/>
  <c r="N25" i="31"/>
  <c r="L25" i="31"/>
  <c r="J25" i="31"/>
  <c r="H25" i="31"/>
  <c r="F25" i="31"/>
  <c r="BP24" i="31"/>
  <c r="BM24" i="31"/>
  <c r="BH24" i="31"/>
  <c r="BF24" i="31"/>
  <c r="BD24" i="31"/>
  <c r="AH24" i="31"/>
  <c r="AF24" i="31"/>
  <c r="AD24" i="31"/>
  <c r="AB24" i="31"/>
  <c r="Z24" i="31"/>
  <c r="X24" i="31"/>
  <c r="T24" i="31"/>
  <c r="R24" i="31"/>
  <c r="P24" i="31"/>
  <c r="N24" i="31"/>
  <c r="L24" i="31"/>
  <c r="J24" i="31"/>
  <c r="H24" i="31"/>
  <c r="F24" i="31"/>
  <c r="BP23" i="31"/>
  <c r="BM23" i="31"/>
  <c r="BH23" i="31"/>
  <c r="BF23" i="31"/>
  <c r="BD23" i="31"/>
  <c r="BA23" i="31"/>
  <c r="AH23" i="31"/>
  <c r="AF23" i="31"/>
  <c r="AD23" i="31"/>
  <c r="AB23" i="31"/>
  <c r="Z23" i="31"/>
  <c r="X23" i="31"/>
  <c r="V23" i="31"/>
  <c r="T23" i="31"/>
  <c r="R23" i="31"/>
  <c r="P23" i="31"/>
  <c r="N23" i="31"/>
  <c r="L23" i="31"/>
  <c r="J23" i="31"/>
  <c r="H23" i="31"/>
  <c r="F23" i="31"/>
  <c r="BP22" i="31"/>
  <c r="BM22" i="31"/>
  <c r="BH22" i="31"/>
  <c r="BF22" i="31"/>
  <c r="BD22" i="31"/>
  <c r="BA22" i="31"/>
  <c r="AH22" i="31"/>
  <c r="AF22" i="31"/>
  <c r="AD22" i="31"/>
  <c r="AB22" i="31"/>
  <c r="Z22" i="31"/>
  <c r="X22" i="31"/>
  <c r="V22" i="31"/>
  <c r="T22" i="31"/>
  <c r="R22" i="31"/>
  <c r="P22" i="31"/>
  <c r="N22" i="31"/>
  <c r="L22" i="31"/>
  <c r="J22" i="31"/>
  <c r="H22" i="31"/>
  <c r="F22" i="31"/>
  <c r="BP21" i="31"/>
  <c r="BM21" i="31"/>
  <c r="BH21" i="31"/>
  <c r="BF21" i="31"/>
  <c r="BD21" i="31"/>
  <c r="AH21" i="31"/>
  <c r="AF21" i="31"/>
  <c r="AD21" i="31"/>
  <c r="AB21" i="31"/>
  <c r="Z21" i="31"/>
  <c r="X21" i="31"/>
  <c r="T21" i="31"/>
  <c r="R21" i="31"/>
  <c r="P21" i="31"/>
  <c r="N21" i="31"/>
  <c r="L21" i="31"/>
  <c r="J21" i="31"/>
  <c r="H21" i="31"/>
  <c r="BP20" i="31"/>
  <c r="BM20" i="31"/>
  <c r="BH20" i="31"/>
  <c r="BF20" i="31"/>
  <c r="BD20" i="31"/>
  <c r="BA20" i="31"/>
  <c r="AH20" i="31"/>
  <c r="AF20" i="31"/>
  <c r="AD20" i="31"/>
  <c r="AB20" i="31"/>
  <c r="Z20" i="31"/>
  <c r="X20" i="31"/>
  <c r="T20" i="31"/>
  <c r="R20" i="31"/>
  <c r="P20" i="31"/>
  <c r="N20" i="31"/>
  <c r="L20" i="31"/>
  <c r="J20" i="31"/>
  <c r="H20" i="31"/>
  <c r="F20" i="31"/>
  <c r="BP19" i="31"/>
  <c r="BM19" i="31"/>
  <c r="BH19" i="31"/>
  <c r="BF19" i="31"/>
  <c r="BD19" i="31"/>
  <c r="BA19" i="31"/>
  <c r="AH19" i="31"/>
  <c r="AF19" i="31"/>
  <c r="AD19" i="31"/>
  <c r="AB19" i="31"/>
  <c r="Z19" i="31"/>
  <c r="X19" i="31"/>
  <c r="V19" i="31"/>
  <c r="T19" i="31"/>
  <c r="R19" i="31"/>
  <c r="P19" i="31"/>
  <c r="N19" i="31"/>
  <c r="L19" i="31"/>
  <c r="J19" i="31"/>
  <c r="H19" i="31"/>
  <c r="F19" i="31"/>
  <c r="BP18" i="31"/>
  <c r="BM18" i="31"/>
  <c r="BH18" i="31"/>
  <c r="BF18" i="31"/>
  <c r="BD18" i="31"/>
  <c r="BA18" i="31"/>
  <c r="AH18" i="31"/>
  <c r="AF18" i="31"/>
  <c r="AD18" i="31"/>
  <c r="AB18" i="31"/>
  <c r="Z18" i="31"/>
  <c r="X18" i="31"/>
  <c r="V18" i="31"/>
  <c r="T18" i="31"/>
  <c r="R18" i="31"/>
  <c r="P18" i="31"/>
  <c r="N18" i="31"/>
  <c r="L18" i="31"/>
  <c r="J18" i="31"/>
  <c r="H18" i="31"/>
  <c r="F18" i="31"/>
  <c r="BP17" i="31"/>
  <c r="BM17" i="31"/>
  <c r="BH17" i="31"/>
  <c r="BF17" i="31"/>
  <c r="BD17" i="31"/>
  <c r="BA17" i="31"/>
  <c r="AH17" i="31"/>
  <c r="AF17" i="31"/>
  <c r="AD17" i="31"/>
  <c r="AB17" i="31"/>
  <c r="Z17" i="31"/>
  <c r="X17" i="31"/>
  <c r="T17" i="31"/>
  <c r="R17" i="31"/>
  <c r="P17" i="31"/>
  <c r="N17" i="31"/>
  <c r="L17" i="31"/>
  <c r="J17" i="31"/>
  <c r="H17" i="31"/>
  <c r="F17" i="31"/>
  <c r="BP16" i="31"/>
  <c r="BM16" i="31"/>
  <c r="BH16" i="31"/>
  <c r="BF16" i="31"/>
  <c r="BD16" i="31"/>
  <c r="BA16" i="31"/>
  <c r="AH16" i="31"/>
  <c r="AF16" i="31"/>
  <c r="AD16" i="31"/>
  <c r="AB16" i="31"/>
  <c r="Z16" i="31"/>
  <c r="X16" i="31"/>
  <c r="V16" i="31"/>
  <c r="T16" i="31"/>
  <c r="R16" i="31"/>
  <c r="P16" i="31"/>
  <c r="N16" i="31"/>
  <c r="L16" i="31"/>
  <c r="J16" i="31"/>
  <c r="H16" i="31"/>
  <c r="F16" i="31"/>
  <c r="BP15" i="31"/>
  <c r="BF15" i="31"/>
  <c r="BA15" i="31"/>
  <c r="AY15" i="31"/>
  <c r="AW15" i="31"/>
  <c r="AS15" i="31"/>
  <c r="AQ15" i="31"/>
  <c r="AO15" i="31"/>
  <c r="AM15" i="31"/>
  <c r="AK15" i="31"/>
  <c r="N15" i="31"/>
  <c r="L15" i="31"/>
  <c r="J15" i="31"/>
  <c r="H15" i="31"/>
  <c r="BP14" i="31"/>
  <c r="BH14" i="31"/>
  <c r="BF14" i="31"/>
  <c r="BD14" i="31"/>
  <c r="BA14" i="31"/>
  <c r="AH14" i="31"/>
  <c r="AF14" i="31"/>
  <c r="AD14" i="31"/>
  <c r="AB14" i="31"/>
  <c r="Z14" i="31"/>
  <c r="X14" i="31"/>
  <c r="T14" i="31"/>
  <c r="R14" i="31"/>
  <c r="P14" i="31"/>
  <c r="N14" i="31"/>
  <c r="L14" i="31"/>
  <c r="J14" i="31"/>
  <c r="H14" i="31"/>
  <c r="F14" i="31"/>
  <c r="BP13" i="31"/>
  <c r="BM13" i="31"/>
  <c r="BH13" i="31"/>
  <c r="BF13" i="31"/>
  <c r="BD13" i="31"/>
  <c r="BA13" i="31"/>
  <c r="AH13" i="31"/>
  <c r="AF13" i="31"/>
  <c r="AD13" i="31"/>
  <c r="AB13" i="31"/>
  <c r="Z13" i="31"/>
  <c r="X13" i="31"/>
  <c r="T13" i="31"/>
  <c r="R13" i="31"/>
  <c r="P13" i="31"/>
  <c r="N13" i="31"/>
  <c r="L13" i="31"/>
  <c r="J13" i="31"/>
  <c r="H13" i="31"/>
  <c r="F13" i="31"/>
  <c r="BP12" i="31"/>
  <c r="BM12" i="31"/>
  <c r="BH12" i="31"/>
  <c r="BF12" i="31"/>
  <c r="BD12" i="31"/>
  <c r="BA12" i="31"/>
  <c r="AH12" i="31"/>
  <c r="AF12" i="31"/>
  <c r="AD12" i="31"/>
  <c r="AB12" i="31"/>
  <c r="Z12" i="31"/>
  <c r="X12" i="31"/>
  <c r="V12" i="31"/>
  <c r="T12" i="31"/>
  <c r="R12" i="31"/>
  <c r="P12" i="31"/>
  <c r="N12" i="31"/>
  <c r="L12" i="31"/>
  <c r="J12" i="31"/>
  <c r="H12" i="31"/>
  <c r="F12" i="31"/>
  <c r="BP11" i="31"/>
  <c r="BM11" i="31"/>
  <c r="BH11" i="31"/>
  <c r="BF11" i="31"/>
  <c r="BD11" i="31"/>
  <c r="BA11" i="31"/>
  <c r="AH11" i="31"/>
  <c r="AF11" i="31"/>
  <c r="AD11" i="31"/>
  <c r="AB11" i="31"/>
  <c r="Z11" i="31"/>
  <c r="X11" i="31"/>
  <c r="V11" i="31"/>
  <c r="T11" i="31"/>
  <c r="R11" i="31"/>
  <c r="P11" i="31"/>
  <c r="N11" i="31"/>
  <c r="L11" i="31"/>
  <c r="J11" i="31"/>
  <c r="H11" i="31"/>
  <c r="F11" i="31"/>
  <c r="BP10" i="31"/>
  <c r="BM10" i="31"/>
  <c r="BH10" i="31"/>
  <c r="BF10" i="31"/>
  <c r="BD10" i="31"/>
  <c r="BA10" i="31"/>
  <c r="AH10" i="31"/>
  <c r="AF10" i="31"/>
  <c r="AD10" i="31"/>
  <c r="AB10" i="31"/>
  <c r="Z10" i="31"/>
  <c r="X10" i="31"/>
  <c r="V10" i="31"/>
  <c r="T10" i="31"/>
  <c r="R10" i="31"/>
  <c r="P10" i="31"/>
  <c r="N10" i="31"/>
  <c r="L10" i="31"/>
  <c r="J10" i="31"/>
  <c r="H10" i="31"/>
  <c r="F10" i="31"/>
  <c r="BP9" i="31"/>
  <c r="BM9" i="31"/>
  <c r="BH9" i="31"/>
  <c r="BF9" i="31"/>
  <c r="BD9" i="31"/>
  <c r="AH9" i="31"/>
  <c r="AF9" i="31"/>
  <c r="AD9" i="31"/>
  <c r="AB9" i="31"/>
  <c r="Z9" i="31"/>
  <c r="X9" i="31"/>
  <c r="T9" i="31"/>
  <c r="R9" i="31"/>
  <c r="P9" i="31"/>
  <c r="N9" i="31"/>
  <c r="L9" i="31"/>
  <c r="J9" i="31"/>
  <c r="H9" i="31"/>
  <c r="F9" i="31"/>
  <c r="BP8" i="31"/>
  <c r="BM8" i="31"/>
  <c r="BH8" i="31"/>
  <c r="BF8" i="31"/>
  <c r="BD8" i="31"/>
  <c r="BA8" i="31"/>
  <c r="AH8" i="31"/>
  <c r="AF8" i="31"/>
  <c r="AD8" i="31"/>
  <c r="AB8" i="31"/>
  <c r="Z8" i="31"/>
  <c r="X8" i="31"/>
  <c r="V8" i="31"/>
  <c r="T8" i="31"/>
  <c r="R8" i="31"/>
  <c r="P8" i="31"/>
  <c r="N8" i="31"/>
  <c r="L8" i="31"/>
  <c r="J8" i="31"/>
  <c r="H8" i="31"/>
  <c r="F8" i="31"/>
  <c r="BP7" i="31"/>
  <c r="BM7" i="31"/>
  <c r="BH7" i="31"/>
  <c r="BF7" i="31"/>
  <c r="BD7" i="31"/>
  <c r="AS7" i="31"/>
  <c r="AH7" i="31"/>
  <c r="AF7" i="31"/>
  <c r="AD7" i="31"/>
  <c r="AB7" i="31"/>
  <c r="Z7" i="31"/>
  <c r="X7" i="31"/>
  <c r="V7" i="31"/>
  <c r="T7" i="31"/>
  <c r="R7" i="31"/>
  <c r="P7" i="31"/>
  <c r="N7" i="31"/>
  <c r="L7" i="31"/>
  <c r="J7" i="31"/>
  <c r="H7" i="31"/>
  <c r="F7" i="31"/>
  <c r="BP6" i="31"/>
  <c r="BM6" i="31"/>
  <c r="BH6" i="31"/>
  <c r="BF6" i="31"/>
  <c r="BD6" i="31"/>
  <c r="AH6" i="31"/>
  <c r="AF6" i="31"/>
  <c r="AD6" i="31"/>
  <c r="AB6" i="31"/>
  <c r="Z6" i="31"/>
  <c r="X6" i="31"/>
  <c r="T6" i="31"/>
  <c r="R6" i="31"/>
  <c r="P6" i="31"/>
  <c r="N6" i="31"/>
  <c r="L6" i="31"/>
  <c r="J6" i="31"/>
  <c r="H6" i="31"/>
  <c r="F6" i="31"/>
  <c r="BP5" i="31"/>
  <c r="BM5" i="31"/>
  <c r="BH5" i="31"/>
  <c r="BF5" i="31"/>
  <c r="BD5" i="31"/>
  <c r="BA5" i="31"/>
  <c r="AH5" i="31"/>
  <c r="AF5" i="31"/>
  <c r="AD5" i="31"/>
  <c r="AB5" i="31"/>
  <c r="Z5" i="31"/>
  <c r="X5" i="31"/>
  <c r="T5" i="31"/>
  <c r="R5" i="31"/>
  <c r="P5" i="31"/>
  <c r="N5" i="31"/>
  <c r="L5" i="31"/>
  <c r="J5" i="31"/>
  <c r="H5" i="31"/>
  <c r="F5" i="31"/>
  <c r="BP4" i="31"/>
  <c r="BM4" i="31"/>
  <c r="BH4" i="31"/>
  <c r="BF4" i="31"/>
  <c r="BD4" i="31"/>
  <c r="BA4" i="31"/>
  <c r="AH4" i="31"/>
  <c r="AF4" i="31"/>
  <c r="AD4" i="31"/>
  <c r="AB4" i="31"/>
  <c r="Z4" i="31"/>
  <c r="X4" i="31"/>
  <c r="V4" i="31"/>
  <c r="T4" i="31"/>
  <c r="R4" i="31"/>
  <c r="P4" i="31"/>
  <c r="N4" i="31"/>
  <c r="L4" i="31"/>
  <c r="J4" i="31"/>
  <c r="H4" i="31"/>
  <c r="F4" i="31"/>
  <c r="BM3" i="31"/>
  <c r="AI45" i="31" l="1"/>
  <c r="AK3" i="31"/>
  <c r="AM3" i="31"/>
  <c r="AO3" i="31"/>
  <c r="AQ3" i="31"/>
  <c r="AS3" i="31"/>
  <c r="AK4" i="31"/>
  <c r="AM4" i="31"/>
  <c r="AO4" i="31"/>
  <c r="AQ4" i="31"/>
  <c r="AS4" i="31"/>
  <c r="AK5" i="31"/>
  <c r="AM5" i="31"/>
  <c r="AO5" i="31"/>
  <c r="AQ5" i="31"/>
  <c r="AS5" i="31"/>
  <c r="AW6" i="31"/>
  <c r="AY6" i="31"/>
  <c r="BA6" i="31"/>
  <c r="AW7" i="31"/>
  <c r="AY7" i="31"/>
  <c r="BA7" i="31"/>
  <c r="AK8" i="31"/>
  <c r="AM8" i="31"/>
  <c r="AO8" i="31"/>
  <c r="AQ8" i="31"/>
  <c r="AS8" i="31"/>
  <c r="AK9" i="31"/>
  <c r="AM9" i="31"/>
  <c r="AO9" i="31"/>
  <c r="AQ9" i="31"/>
  <c r="AS9" i="31"/>
  <c r="AW9" i="31"/>
  <c r="AY9" i="31"/>
  <c r="BA9" i="31"/>
  <c r="AK10" i="31"/>
  <c r="AM10" i="31"/>
  <c r="AO10" i="31"/>
  <c r="AQ10" i="31"/>
  <c r="AS10" i="31"/>
  <c r="AW10" i="31"/>
  <c r="AY10" i="31"/>
  <c r="AK11" i="31"/>
  <c r="AM11" i="31"/>
  <c r="AO11" i="31"/>
  <c r="AQ11" i="31"/>
  <c r="AS11" i="31"/>
  <c r="AW11" i="31"/>
  <c r="AY11" i="31"/>
  <c r="AK12" i="31"/>
  <c r="AM12" i="31"/>
  <c r="AO12" i="31"/>
  <c r="AQ12" i="31"/>
  <c r="AS12" i="31"/>
  <c r="AW12" i="31"/>
  <c r="AY12" i="31"/>
  <c r="AK13" i="31"/>
  <c r="AM13" i="31"/>
  <c r="AO13" i="31"/>
  <c r="AQ13" i="31"/>
  <c r="AS13" i="31"/>
  <c r="AW13" i="31"/>
  <c r="AY13" i="31"/>
  <c r="AK14" i="31"/>
  <c r="AM14" i="31"/>
  <c r="AO14" i="31"/>
  <c r="AQ14" i="31"/>
  <c r="AS14" i="31"/>
  <c r="AW14" i="31"/>
  <c r="AY14" i="31"/>
  <c r="BM14" i="31"/>
  <c r="BH15" i="31"/>
  <c r="AK16" i="31"/>
  <c r="AM16" i="31"/>
  <c r="AO16" i="31"/>
  <c r="AQ16" i="31"/>
  <c r="AS16" i="31"/>
  <c r="AW16" i="31"/>
  <c r="AY16" i="31"/>
  <c r="AK17" i="31"/>
  <c r="AM17" i="31"/>
  <c r="AO17" i="31"/>
  <c r="AQ17" i="31"/>
  <c r="AS17" i="31"/>
  <c r="AW17" i="31"/>
  <c r="AY17" i="31"/>
  <c r="AK18" i="31"/>
  <c r="AM18" i="31"/>
  <c r="AO18" i="31"/>
  <c r="AQ18" i="31"/>
  <c r="AS18" i="31"/>
  <c r="AW18" i="31"/>
  <c r="AY18" i="31"/>
  <c r="AK19" i="31"/>
  <c r="AM19" i="31"/>
  <c r="AO19" i="31"/>
  <c r="AQ19" i="31"/>
  <c r="AS19" i="31"/>
  <c r="AW19" i="31"/>
  <c r="AY19" i="31"/>
  <c r="AK20" i="31"/>
  <c r="AM20" i="31"/>
  <c r="AO20" i="31"/>
  <c r="AQ20" i="31"/>
  <c r="AS20" i="31"/>
  <c r="AW20" i="31"/>
  <c r="AY20" i="31"/>
  <c r="BA21" i="31"/>
  <c r="AY21" i="31"/>
  <c r="AW21" i="31"/>
  <c r="AK21" i="31"/>
  <c r="AM21" i="31"/>
  <c r="AO21" i="31"/>
  <c r="AQ21" i="31"/>
  <c r="AS21" i="31"/>
  <c r="AW3" i="31"/>
  <c r="AY3" i="31"/>
  <c r="BA3" i="31"/>
  <c r="AW4" i="31"/>
  <c r="AY4" i="31"/>
  <c r="AW5" i="31"/>
  <c r="AY5" i="31"/>
  <c r="AK6" i="31"/>
  <c r="AM6" i="31"/>
  <c r="AO6" i="31"/>
  <c r="AQ6" i="31"/>
  <c r="AS6" i="31"/>
  <c r="AK7" i="31"/>
  <c r="AM7" i="31"/>
  <c r="AO7" i="31"/>
  <c r="AQ7" i="31"/>
  <c r="AW8" i="31"/>
  <c r="AY8" i="31"/>
  <c r="F3" i="31"/>
  <c r="H3" i="31"/>
  <c r="J3" i="31"/>
  <c r="L3" i="31"/>
  <c r="N3" i="31"/>
  <c r="P3" i="31"/>
  <c r="R3" i="31"/>
  <c r="T3" i="31"/>
  <c r="V3" i="31"/>
  <c r="X3" i="31"/>
  <c r="Z3" i="31"/>
  <c r="AB3" i="31"/>
  <c r="AD3" i="31"/>
  <c r="AF3" i="31"/>
  <c r="AH3" i="31"/>
  <c r="AJ45" i="31"/>
  <c r="BD3" i="31"/>
  <c r="BF3" i="31"/>
  <c r="BH3" i="31"/>
  <c r="BP3" i="31"/>
  <c r="V5" i="31"/>
  <c r="V6" i="31"/>
  <c r="V9" i="31"/>
  <c r="V13" i="31"/>
  <c r="V14" i="31"/>
  <c r="F15" i="31"/>
  <c r="P15" i="31"/>
  <c r="R15" i="31"/>
  <c r="T15" i="31"/>
  <c r="V15" i="31"/>
  <c r="X15" i="31"/>
  <c r="Z15" i="31"/>
  <c r="AB15" i="31"/>
  <c r="AD15" i="31"/>
  <c r="AF15" i="31"/>
  <c r="AH15" i="31"/>
  <c r="BD15" i="31"/>
  <c r="BM15" i="31"/>
  <c r="V17" i="31"/>
  <c r="V20" i="31"/>
  <c r="F21" i="31"/>
  <c r="V21" i="31"/>
  <c r="AK22" i="31"/>
  <c r="AM22" i="31"/>
  <c r="AO22" i="31"/>
  <c r="AQ22" i="31"/>
  <c r="AS22" i="31"/>
  <c r="AW22" i="31"/>
  <c r="AY22" i="31"/>
  <c r="AK23" i="31"/>
  <c r="AM23" i="31"/>
  <c r="AO23" i="31"/>
  <c r="AQ23" i="31"/>
  <c r="AS23" i="31"/>
  <c r="AW23" i="31"/>
  <c r="AY23" i="31"/>
  <c r="AK24" i="31"/>
  <c r="AM24" i="31"/>
  <c r="AO24" i="31"/>
  <c r="AQ24" i="31"/>
  <c r="AS24" i="31"/>
  <c r="AW24" i="31"/>
  <c r="AY24" i="31"/>
  <c r="BA24" i="31"/>
  <c r="AK25" i="31"/>
  <c r="AM25" i="31"/>
  <c r="AO25" i="31"/>
  <c r="AQ25" i="31"/>
  <c r="AS25" i="31"/>
  <c r="AW25" i="31"/>
  <c r="AY25" i="31"/>
  <c r="AK26" i="31"/>
  <c r="AM26" i="31"/>
  <c r="AO26" i="31"/>
  <c r="AQ26" i="31"/>
  <c r="AS26" i="31"/>
  <c r="AW26" i="31"/>
  <c r="AY26" i="31"/>
  <c r="Z27" i="31"/>
  <c r="AD27" i="31"/>
  <c r="AH27" i="31"/>
  <c r="BM27" i="31"/>
  <c r="V29" i="31"/>
  <c r="F30" i="31"/>
  <c r="V24" i="31"/>
  <c r="V26" i="31"/>
  <c r="V27" i="31"/>
  <c r="X27" i="31"/>
  <c r="AB27" i="31"/>
  <c r="AF27" i="31"/>
  <c r="AK27" i="31"/>
  <c r="AM27" i="31"/>
  <c r="AO27" i="31"/>
  <c r="AQ27" i="31"/>
  <c r="AS27" i="31"/>
  <c r="AW27" i="31"/>
  <c r="AY27" i="31"/>
  <c r="AK28" i="31"/>
  <c r="AM28" i="31"/>
  <c r="AO28" i="31"/>
  <c r="AQ28" i="31"/>
  <c r="AS28" i="31"/>
  <c r="AW28" i="31"/>
  <c r="AY28" i="31"/>
  <c r="AK29" i="31"/>
  <c r="AM29" i="31"/>
  <c r="AO29" i="31"/>
  <c r="AQ29" i="31"/>
  <c r="AS29" i="31"/>
  <c r="AW29" i="31"/>
  <c r="AY29" i="31"/>
  <c r="F31" i="31"/>
  <c r="F32" i="31"/>
  <c r="F33" i="31"/>
  <c r="V33" i="31"/>
  <c r="Z33" i="31"/>
  <c r="AD33" i="31"/>
  <c r="AH33" i="31"/>
  <c r="F36" i="31"/>
  <c r="V36" i="31"/>
  <c r="AK30" i="31"/>
  <c r="AM30" i="31"/>
  <c r="AO30" i="31"/>
  <c r="AQ30" i="31"/>
  <c r="AS30" i="31"/>
  <c r="AW30" i="31"/>
  <c r="AY30" i="31"/>
  <c r="AK31" i="31"/>
  <c r="AM31" i="31"/>
  <c r="AO31" i="31"/>
  <c r="AQ31" i="31"/>
  <c r="AS31" i="31"/>
  <c r="AW31" i="31"/>
  <c r="AY31" i="31"/>
  <c r="AK32" i="31"/>
  <c r="AM32" i="31"/>
  <c r="AO32" i="31"/>
  <c r="AQ32" i="31"/>
  <c r="AS32" i="31"/>
  <c r="AW32" i="31"/>
  <c r="AY32" i="31"/>
  <c r="AB33" i="31"/>
  <c r="AF33" i="31"/>
  <c r="AK33" i="31"/>
  <c r="AM33" i="31"/>
  <c r="AO33" i="31"/>
  <c r="AQ33" i="31"/>
  <c r="AS33" i="31"/>
  <c r="AW33" i="31"/>
  <c r="AY33" i="31"/>
  <c r="AK34" i="31"/>
  <c r="AM34" i="31"/>
  <c r="AO34" i="31"/>
  <c r="AQ34" i="31"/>
  <c r="AS34" i="31"/>
  <c r="AW34" i="31"/>
  <c r="AY34" i="31"/>
  <c r="AK35" i="31"/>
  <c r="AM35" i="31"/>
  <c r="AO35" i="31"/>
  <c r="AQ35" i="31"/>
  <c r="AS35" i="31"/>
  <c r="AW35" i="31"/>
  <c r="AY35" i="31"/>
  <c r="BA36" i="31"/>
  <c r="AY36" i="31"/>
  <c r="AW36" i="31"/>
  <c r="AK36" i="31"/>
  <c r="AM36" i="31"/>
  <c r="AO36" i="31"/>
  <c r="AQ36" i="31"/>
  <c r="AS36" i="31"/>
  <c r="AK37" i="31"/>
  <c r="AM37" i="31"/>
  <c r="AO37" i="31"/>
  <c r="AQ37" i="31"/>
  <c r="AS37" i="31"/>
  <c r="AW37" i="31"/>
  <c r="AY37" i="31"/>
  <c r="AK38" i="31"/>
  <c r="AM38" i="31"/>
  <c r="AO38" i="31"/>
  <c r="AQ38" i="31"/>
  <c r="AS38" i="31"/>
  <c r="AW38" i="31"/>
  <c r="AY38" i="31"/>
  <c r="AW39" i="31"/>
  <c r="AY39" i="31"/>
  <c r="V37" i="31"/>
  <c r="V38" i="31"/>
  <c r="F39" i="31"/>
  <c r="V39" i="31"/>
  <c r="AB39" i="31"/>
  <c r="AD39" i="31"/>
  <c r="AF39" i="31"/>
  <c r="AH39" i="31"/>
  <c r="AK45" i="31" l="1"/>
  <c r="BG39" i="30"/>
  <c r="BE39" i="30"/>
  <c r="BC39" i="30"/>
  <c r="AZ39" i="30"/>
  <c r="AG39" i="30"/>
  <c r="AE39" i="30"/>
  <c r="AC39" i="30"/>
  <c r="AA39" i="30"/>
  <c r="Y39" i="30"/>
  <c r="W39" i="30"/>
  <c r="S39" i="30"/>
  <c r="Q39" i="30"/>
  <c r="O39" i="30"/>
  <c r="M39" i="30"/>
  <c r="K39" i="30"/>
  <c r="I39" i="30"/>
  <c r="G39" i="30"/>
  <c r="BL38" i="30"/>
  <c r="BG38" i="30"/>
  <c r="AZ38" i="30"/>
  <c r="AX38" i="30"/>
  <c r="AV38" i="30"/>
  <c r="AR38" i="30"/>
  <c r="AP38" i="30"/>
  <c r="AN38" i="30"/>
  <c r="AL38" i="30"/>
  <c r="AJ38" i="30"/>
  <c r="BG37" i="30"/>
  <c r="BE37" i="30"/>
  <c r="BC37" i="30"/>
  <c r="AP37" i="30"/>
  <c r="AN37" i="30"/>
  <c r="AL37" i="30"/>
  <c r="AJ37" i="30"/>
  <c r="AZ37" i="30"/>
  <c r="AE37" i="30"/>
  <c r="AC37" i="30"/>
  <c r="AA37" i="30"/>
  <c r="Y37" i="30"/>
  <c r="W37" i="30"/>
  <c r="S37" i="30"/>
  <c r="Q37" i="30"/>
  <c r="O37" i="30"/>
  <c r="M37" i="30"/>
  <c r="K37" i="30"/>
  <c r="I37" i="30"/>
  <c r="G37" i="30"/>
  <c r="BL36" i="30"/>
  <c r="BG36" i="30"/>
  <c r="AZ36" i="30"/>
  <c r="AX36" i="30"/>
  <c r="AV36" i="30"/>
  <c r="AR36" i="30"/>
  <c r="AP36" i="30"/>
  <c r="AN36" i="30"/>
  <c r="AL36" i="30"/>
  <c r="BG35" i="30"/>
  <c r="BE35" i="30"/>
  <c r="BC35" i="30"/>
  <c r="AG35" i="30"/>
  <c r="AE35" i="30"/>
  <c r="AC35" i="30"/>
  <c r="AA35" i="30"/>
  <c r="Y35" i="30"/>
  <c r="W35" i="30"/>
  <c r="U35" i="30"/>
  <c r="S35" i="30"/>
  <c r="Q35" i="30"/>
  <c r="O35" i="30"/>
  <c r="M35" i="30"/>
  <c r="K35" i="30"/>
  <c r="I35" i="30"/>
  <c r="G35" i="30"/>
  <c r="BL35" i="30"/>
  <c r="BL34" i="30"/>
  <c r="BG34" i="30"/>
  <c r="AZ34" i="30"/>
  <c r="AX34" i="30"/>
  <c r="AV34" i="30"/>
  <c r="AR34" i="30"/>
  <c r="AP34" i="30"/>
  <c r="AN34" i="30"/>
  <c r="AL34" i="30"/>
  <c r="AJ34" i="30"/>
  <c r="AG34" i="30"/>
  <c r="BG33" i="30"/>
  <c r="BE33" i="30"/>
  <c r="BC33" i="30"/>
  <c r="AZ33" i="30"/>
  <c r="AG33" i="30"/>
  <c r="AE33" i="30"/>
  <c r="AC33" i="30"/>
  <c r="AA33" i="30"/>
  <c r="Y33" i="30"/>
  <c r="W33" i="30"/>
  <c r="U33" i="30"/>
  <c r="S33" i="30"/>
  <c r="Q33" i="30"/>
  <c r="O33" i="30"/>
  <c r="M33" i="30"/>
  <c r="K33" i="30"/>
  <c r="I33" i="30"/>
  <c r="G33" i="30"/>
  <c r="BL33" i="30"/>
  <c r="BL32" i="30"/>
  <c r="BG32" i="30"/>
  <c r="AZ32" i="30"/>
  <c r="AX32" i="30"/>
  <c r="AV32" i="30"/>
  <c r="AR32" i="30"/>
  <c r="AP32" i="30"/>
  <c r="AN32" i="30"/>
  <c r="AL32" i="30"/>
  <c r="AJ32" i="30"/>
  <c r="AG32" i="30"/>
  <c r="BG31" i="30"/>
  <c r="BE31" i="30"/>
  <c r="BC31" i="30"/>
  <c r="AZ31" i="30"/>
  <c r="AG31" i="30"/>
  <c r="AE31" i="30"/>
  <c r="AC31" i="30"/>
  <c r="AA31" i="30"/>
  <c r="Y31" i="30"/>
  <c r="W31" i="30"/>
  <c r="U31" i="30"/>
  <c r="S31" i="30"/>
  <c r="Q31" i="30"/>
  <c r="O31" i="30"/>
  <c r="M31" i="30"/>
  <c r="K31" i="30"/>
  <c r="I31" i="30"/>
  <c r="G31" i="30"/>
  <c r="BL31" i="30"/>
  <c r="BL30" i="30"/>
  <c r="BG30" i="30"/>
  <c r="AZ30" i="30"/>
  <c r="AX30" i="30"/>
  <c r="AV30" i="30"/>
  <c r="AR30" i="30"/>
  <c r="AP30" i="30"/>
  <c r="AN30" i="30"/>
  <c r="AL30" i="30"/>
  <c r="AJ30" i="30"/>
  <c r="AG30" i="30"/>
  <c r="BG29" i="30"/>
  <c r="BE29" i="30"/>
  <c r="BC29" i="30"/>
  <c r="AZ29" i="30"/>
  <c r="AG29" i="30"/>
  <c r="AE29" i="30"/>
  <c r="AC29" i="30"/>
  <c r="AA29" i="30"/>
  <c r="Y29" i="30"/>
  <c r="W29" i="30"/>
  <c r="S29" i="30"/>
  <c r="Q29" i="30"/>
  <c r="O29" i="30"/>
  <c r="M29" i="30"/>
  <c r="K29" i="30"/>
  <c r="I29" i="30"/>
  <c r="G29" i="30"/>
  <c r="BG28" i="30"/>
  <c r="AZ28" i="30"/>
  <c r="AX28" i="30"/>
  <c r="AV28" i="30"/>
  <c r="AR28" i="30"/>
  <c r="AP28" i="30"/>
  <c r="AN28" i="30"/>
  <c r="AL28" i="30"/>
  <c r="AJ28" i="30"/>
  <c r="AG28" i="30"/>
  <c r="BL27" i="30"/>
  <c r="BE27" i="30"/>
  <c r="BC27" i="30"/>
  <c r="BG27" i="30"/>
  <c r="AX27" i="30"/>
  <c r="AV27" i="30"/>
  <c r="AR27" i="30"/>
  <c r="AP27" i="30"/>
  <c r="AN27" i="30"/>
  <c r="AL27" i="30"/>
  <c r="AJ27" i="30"/>
  <c r="AZ27" i="30"/>
  <c r="W27" i="30"/>
  <c r="S27" i="30"/>
  <c r="Q27" i="30"/>
  <c r="O27" i="30"/>
  <c r="M27" i="30"/>
  <c r="K27" i="30"/>
  <c r="I27" i="30"/>
  <c r="G27" i="30"/>
  <c r="BL26" i="30"/>
  <c r="BG26" i="30"/>
  <c r="AZ26" i="30"/>
  <c r="AX26" i="30"/>
  <c r="AV26" i="30"/>
  <c r="AR26" i="30"/>
  <c r="AP26" i="30"/>
  <c r="AN26" i="30"/>
  <c r="AL26" i="30"/>
  <c r="AJ26" i="30"/>
  <c r="BG25" i="30"/>
  <c r="BE25" i="30"/>
  <c r="BC25" i="30"/>
  <c r="AR25" i="30"/>
  <c r="AP25" i="30"/>
  <c r="AN25" i="30"/>
  <c r="AL25" i="30"/>
  <c r="AJ25" i="30"/>
  <c r="AZ25" i="30"/>
  <c r="AC25" i="30"/>
  <c r="AA25" i="30"/>
  <c r="Y25" i="30"/>
  <c r="W25" i="30"/>
  <c r="U25" i="30"/>
  <c r="S25" i="30"/>
  <c r="Q25" i="30"/>
  <c r="O25" i="30"/>
  <c r="M25" i="30"/>
  <c r="K25" i="30"/>
  <c r="I25" i="30"/>
  <c r="G25" i="30"/>
  <c r="AG25" i="30"/>
  <c r="BL24" i="30"/>
  <c r="BG24" i="30"/>
  <c r="AZ24" i="30"/>
  <c r="AX24" i="30"/>
  <c r="AV24" i="30"/>
  <c r="AR24" i="30"/>
  <c r="AP24" i="30"/>
  <c r="AN24" i="30"/>
  <c r="AL24" i="30"/>
  <c r="BG23" i="30"/>
  <c r="BE23" i="30"/>
  <c r="BC23" i="30"/>
  <c r="AL23" i="30"/>
  <c r="AJ23" i="30"/>
  <c r="AZ23" i="30"/>
  <c r="AG23" i="30"/>
  <c r="AE23" i="30"/>
  <c r="AC23" i="30"/>
  <c r="AA23" i="30"/>
  <c r="Y23" i="30"/>
  <c r="W23" i="30"/>
  <c r="U23" i="30"/>
  <c r="S23" i="30"/>
  <c r="Q23" i="30"/>
  <c r="O23" i="30"/>
  <c r="M23" i="30"/>
  <c r="K23" i="30"/>
  <c r="I23" i="30"/>
  <c r="G23" i="30"/>
  <c r="BL23" i="30"/>
  <c r="BL22" i="30"/>
  <c r="BG22" i="30"/>
  <c r="AZ22" i="30"/>
  <c r="AX22" i="30"/>
  <c r="AV22" i="30"/>
  <c r="AR22" i="30"/>
  <c r="AP22" i="30"/>
  <c r="AN22" i="30"/>
  <c r="AL22" i="30"/>
  <c r="AJ22" i="30"/>
  <c r="AG22" i="30"/>
  <c r="BG21" i="30"/>
  <c r="BE21" i="30"/>
  <c r="BC21" i="30"/>
  <c r="AL21" i="30"/>
  <c r="AJ21" i="30"/>
  <c r="AZ21" i="30"/>
  <c r="AG21" i="30"/>
  <c r="AE21" i="30"/>
  <c r="AC21" i="30"/>
  <c r="AA21" i="30"/>
  <c r="Y21" i="30"/>
  <c r="W21" i="30"/>
  <c r="S21" i="30"/>
  <c r="Q21" i="30"/>
  <c r="O21" i="30"/>
  <c r="M21" i="30"/>
  <c r="K21" i="30"/>
  <c r="I21" i="30"/>
  <c r="G21" i="30"/>
  <c r="BL20" i="30"/>
  <c r="BG20" i="30"/>
  <c r="AZ20" i="30"/>
  <c r="AX20" i="30"/>
  <c r="AV20" i="30"/>
  <c r="AR20" i="30"/>
  <c r="AP20" i="30"/>
  <c r="AN20" i="30"/>
  <c r="AL20" i="30"/>
  <c r="AJ20" i="30"/>
  <c r="BG19" i="30"/>
  <c r="BE19" i="30"/>
  <c r="BC19" i="30"/>
  <c r="AP19" i="30"/>
  <c r="AN19" i="30"/>
  <c r="AL19" i="30"/>
  <c r="AJ19" i="30"/>
  <c r="AZ19" i="30"/>
  <c r="AC19" i="30"/>
  <c r="AA19" i="30"/>
  <c r="Y19" i="30"/>
  <c r="W19" i="30"/>
  <c r="U19" i="30"/>
  <c r="S19" i="30"/>
  <c r="Q19" i="30"/>
  <c r="O19" i="30"/>
  <c r="M19" i="30"/>
  <c r="K19" i="30"/>
  <c r="I19" i="30"/>
  <c r="G19" i="30"/>
  <c r="AG19" i="30"/>
  <c r="BL18" i="30"/>
  <c r="BG18" i="30"/>
  <c r="AZ18" i="30"/>
  <c r="AX18" i="30"/>
  <c r="AV18" i="30"/>
  <c r="AR18" i="30"/>
  <c r="AP18" i="30"/>
  <c r="AN18" i="30"/>
  <c r="AL18" i="30"/>
  <c r="AJ18" i="30"/>
  <c r="AG18" i="30"/>
  <c r="BG17" i="30"/>
  <c r="BE17" i="30"/>
  <c r="BC17" i="30"/>
  <c r="AL17" i="30"/>
  <c r="AJ17" i="30"/>
  <c r="AZ17" i="30"/>
  <c r="AG17" i="30"/>
  <c r="AE17" i="30"/>
  <c r="AC17" i="30"/>
  <c r="AA17" i="30"/>
  <c r="Y17" i="30"/>
  <c r="W17" i="30"/>
  <c r="S17" i="30"/>
  <c r="Q17" i="30"/>
  <c r="O17" i="30"/>
  <c r="M17" i="30"/>
  <c r="K17" i="30"/>
  <c r="I17" i="30"/>
  <c r="G17" i="30"/>
  <c r="BL16" i="30"/>
  <c r="BG16" i="30"/>
  <c r="AZ16" i="30"/>
  <c r="AX16" i="30"/>
  <c r="AV16" i="30"/>
  <c r="AR16" i="30"/>
  <c r="AP16" i="30"/>
  <c r="AN16" i="30"/>
  <c r="AL16" i="30"/>
  <c r="AJ16" i="30"/>
  <c r="AG16" i="30"/>
  <c r="BG15" i="30"/>
  <c r="BE15" i="30"/>
  <c r="BC15" i="30"/>
  <c r="AJ15" i="30"/>
  <c r="AZ15" i="30"/>
  <c r="AG15" i="30"/>
  <c r="AE15" i="30"/>
  <c r="AC15" i="30"/>
  <c r="AA15" i="30"/>
  <c r="Y15" i="30"/>
  <c r="W15" i="30"/>
  <c r="S15" i="30"/>
  <c r="Q15" i="30"/>
  <c r="O15" i="30"/>
  <c r="M15" i="30"/>
  <c r="K15" i="30"/>
  <c r="I15" i="30"/>
  <c r="G15" i="30"/>
  <c r="BL14" i="30"/>
  <c r="BG14" i="30"/>
  <c r="AZ14" i="30"/>
  <c r="AX14" i="30"/>
  <c r="AV14" i="30"/>
  <c r="AR14" i="30"/>
  <c r="AP14" i="30"/>
  <c r="AN14" i="30"/>
  <c r="AL14" i="30"/>
  <c r="AJ14" i="30"/>
  <c r="BG13" i="30"/>
  <c r="BE13" i="30"/>
  <c r="BC13" i="30"/>
  <c r="G13" i="30"/>
  <c r="BL12" i="30"/>
  <c r="BC12" i="30"/>
  <c r="BG12" i="30"/>
  <c r="AZ12" i="30"/>
  <c r="AX12" i="30"/>
  <c r="AV12" i="30"/>
  <c r="AR12" i="30"/>
  <c r="AP12" i="30"/>
  <c r="AN12" i="30"/>
  <c r="AL12" i="30"/>
  <c r="AJ12" i="30"/>
  <c r="U12" i="30"/>
  <c r="S12" i="30"/>
  <c r="Q12" i="30"/>
  <c r="O12" i="30"/>
  <c r="M12" i="30"/>
  <c r="K12" i="30"/>
  <c r="I12" i="30"/>
  <c r="G12" i="30"/>
  <c r="AG12" i="30"/>
  <c r="BL11" i="30"/>
  <c r="BG11" i="30"/>
  <c r="AZ11" i="30"/>
  <c r="AX11" i="30"/>
  <c r="AV11" i="30"/>
  <c r="AR11" i="30"/>
  <c r="AP11" i="30"/>
  <c r="AN11" i="30"/>
  <c r="AL11" i="30"/>
  <c r="AJ11" i="30"/>
  <c r="I11" i="30"/>
  <c r="G11" i="30"/>
  <c r="AG11" i="30"/>
  <c r="BL10" i="30"/>
  <c r="BE10" i="30"/>
  <c r="BC10" i="30"/>
  <c r="BG10" i="30"/>
  <c r="AZ10" i="30"/>
  <c r="AX10" i="30"/>
  <c r="AV10" i="30"/>
  <c r="AR10" i="30"/>
  <c r="AP10" i="30"/>
  <c r="AN10" i="30"/>
  <c r="AL10" i="30"/>
  <c r="AJ10" i="30"/>
  <c r="W10" i="30"/>
  <c r="U10" i="30"/>
  <c r="S10" i="30"/>
  <c r="Q10" i="30"/>
  <c r="O10" i="30"/>
  <c r="M10" i="30"/>
  <c r="K10" i="30"/>
  <c r="I10" i="30"/>
  <c r="G10" i="30"/>
  <c r="AG10" i="30"/>
  <c r="BL9" i="30"/>
  <c r="BG9" i="30"/>
  <c r="AZ9" i="30"/>
  <c r="AX9" i="30"/>
  <c r="AV9" i="30"/>
  <c r="AR9" i="30"/>
  <c r="AP9" i="30"/>
  <c r="AN9" i="30"/>
  <c r="AL9" i="30"/>
  <c r="G9" i="30"/>
  <c r="BL8" i="30"/>
  <c r="BE8" i="30"/>
  <c r="BC8" i="30"/>
  <c r="BG8" i="30"/>
  <c r="AZ8" i="30"/>
  <c r="AX8" i="30"/>
  <c r="AV8" i="30"/>
  <c r="AR8" i="30"/>
  <c r="AP8" i="30"/>
  <c r="AN8" i="30"/>
  <c r="AL8" i="30"/>
  <c r="AJ8" i="30"/>
  <c r="U8" i="30"/>
  <c r="S8" i="30"/>
  <c r="Q8" i="30"/>
  <c r="O8" i="30"/>
  <c r="M8" i="30"/>
  <c r="K8" i="30"/>
  <c r="I8" i="30"/>
  <c r="G8" i="30"/>
  <c r="AG8" i="30"/>
  <c r="BL7" i="30"/>
  <c r="BG7" i="30"/>
  <c r="AZ7" i="30"/>
  <c r="AX7" i="30"/>
  <c r="AV7" i="30"/>
  <c r="AR7" i="30"/>
  <c r="AP7" i="30"/>
  <c r="AN7" i="30"/>
  <c r="AL7" i="30"/>
  <c r="AJ7" i="30"/>
  <c r="G7" i="30"/>
  <c r="AG7" i="30"/>
  <c r="BL6" i="30"/>
  <c r="BE6" i="30"/>
  <c r="BC6" i="30"/>
  <c r="BG6" i="30"/>
  <c r="AZ6" i="30"/>
  <c r="AX6" i="30"/>
  <c r="AV6" i="30"/>
  <c r="AR6" i="30"/>
  <c r="AP6" i="30"/>
  <c r="AN6" i="30"/>
  <c r="AL6" i="30"/>
  <c r="S6" i="30"/>
  <c r="Q6" i="30"/>
  <c r="O6" i="30"/>
  <c r="M6" i="30"/>
  <c r="K6" i="30"/>
  <c r="I6" i="30"/>
  <c r="G6" i="30"/>
  <c r="BL5" i="30"/>
  <c r="BG5" i="30"/>
  <c r="BE5" i="30"/>
  <c r="BC5" i="30"/>
  <c r="AZ5" i="30"/>
  <c r="AG5" i="30"/>
  <c r="AE5" i="30"/>
  <c r="AC5" i="30"/>
  <c r="AA5" i="30"/>
  <c r="Y5" i="30"/>
  <c r="W5" i="30"/>
  <c r="S5" i="30"/>
  <c r="Q5" i="30"/>
  <c r="O5" i="30"/>
  <c r="M5" i="30"/>
  <c r="K5" i="30"/>
  <c r="I5" i="30"/>
  <c r="G5" i="30"/>
  <c r="BL4" i="30"/>
  <c r="BG4" i="30"/>
  <c r="AZ4" i="30"/>
  <c r="AX4" i="30"/>
  <c r="AV4" i="30"/>
  <c r="AR4" i="30"/>
  <c r="AP4" i="30"/>
  <c r="AN4" i="30"/>
  <c r="AL4" i="30"/>
  <c r="AJ4" i="30"/>
  <c r="AG4" i="30"/>
  <c r="BL3" i="30"/>
  <c r="D41" i="30" l="1"/>
  <c r="H41" i="30"/>
  <c r="L41" i="30"/>
  <c r="P41" i="30"/>
  <c r="T41" i="30"/>
  <c r="X41" i="30"/>
  <c r="AB41" i="30"/>
  <c r="AH41" i="30"/>
  <c r="AJ3" i="30"/>
  <c r="AL3" i="30"/>
  <c r="AN3" i="30"/>
  <c r="AP3" i="30"/>
  <c r="AR3" i="30"/>
  <c r="BB41" i="30"/>
  <c r="BF41" i="30"/>
  <c r="BJ41" i="30"/>
  <c r="E4" i="30"/>
  <c r="G4" i="30"/>
  <c r="I4" i="30"/>
  <c r="K4" i="30"/>
  <c r="M4" i="30"/>
  <c r="O4" i="30"/>
  <c r="Q4" i="30"/>
  <c r="S4" i="30"/>
  <c r="U4" i="30"/>
  <c r="W4" i="30"/>
  <c r="Y4" i="30"/>
  <c r="AA4" i="30"/>
  <c r="AC4" i="30"/>
  <c r="AE4" i="30"/>
  <c r="BC4" i="30"/>
  <c r="BE4" i="30"/>
  <c r="AJ5" i="30"/>
  <c r="AL5" i="30"/>
  <c r="AN5" i="30"/>
  <c r="AP5" i="30"/>
  <c r="AR5" i="30"/>
  <c r="AV5" i="30"/>
  <c r="AX5" i="30"/>
  <c r="E6" i="30"/>
  <c r="U6" i="30"/>
  <c r="W6" i="30"/>
  <c r="Y6" i="30"/>
  <c r="AA6" i="30"/>
  <c r="AC6" i="30"/>
  <c r="AE6" i="30"/>
  <c r="AG6" i="30"/>
  <c r="E8" i="30"/>
  <c r="W8" i="30"/>
  <c r="Y8" i="30"/>
  <c r="AA8" i="30"/>
  <c r="AC8" i="30"/>
  <c r="AE8" i="30"/>
  <c r="AJ9" i="30"/>
  <c r="E10" i="30"/>
  <c r="Y10" i="30"/>
  <c r="AA10" i="30"/>
  <c r="AC10" i="30"/>
  <c r="AE10" i="30"/>
  <c r="E12" i="30"/>
  <c r="W12" i="30"/>
  <c r="Y12" i="30"/>
  <c r="AA12" i="30"/>
  <c r="AC12" i="30"/>
  <c r="AE12" i="30"/>
  <c r="BE12" i="30"/>
  <c r="I13" i="30"/>
  <c r="M13" i="30"/>
  <c r="Q13" i="30"/>
  <c r="U13" i="30"/>
  <c r="Y13" i="30"/>
  <c r="AC13" i="30"/>
  <c r="AG13" i="30"/>
  <c r="F41" i="30"/>
  <c r="J41" i="30"/>
  <c r="N41" i="30"/>
  <c r="R41" i="30"/>
  <c r="V41" i="30"/>
  <c r="Z41" i="30"/>
  <c r="AD41" i="30"/>
  <c r="AF41" i="30"/>
  <c r="AT41" i="30"/>
  <c r="AV3" i="30"/>
  <c r="AX3" i="30"/>
  <c r="AZ3" i="30"/>
  <c r="BD41" i="30"/>
  <c r="BH41" i="30"/>
  <c r="BN41" i="30"/>
  <c r="C41" i="30"/>
  <c r="E3" i="30"/>
  <c r="G3" i="30"/>
  <c r="I3" i="30"/>
  <c r="K3" i="30"/>
  <c r="M3" i="30"/>
  <c r="O3" i="30"/>
  <c r="Q3" i="30"/>
  <c r="S3" i="30"/>
  <c r="U3" i="30"/>
  <c r="W3" i="30"/>
  <c r="Y3" i="30"/>
  <c r="AA3" i="30"/>
  <c r="AC3" i="30"/>
  <c r="AE3" i="30"/>
  <c r="AG3" i="30"/>
  <c r="AI41" i="30"/>
  <c r="AK41" i="30"/>
  <c r="AM41" i="30"/>
  <c r="AO41" i="30"/>
  <c r="AQ41" i="30"/>
  <c r="AS41" i="30"/>
  <c r="AU41" i="30"/>
  <c r="AW41" i="30"/>
  <c r="AY41" i="30"/>
  <c r="BA41" i="30"/>
  <c r="BC3" i="30"/>
  <c r="BE3" i="30"/>
  <c r="BG3" i="30"/>
  <c r="BI41" i="30"/>
  <c r="BK41" i="30"/>
  <c r="BM41" i="30"/>
  <c r="BO41" i="30"/>
  <c r="E5" i="30"/>
  <c r="U5" i="30"/>
  <c r="AJ6" i="30"/>
  <c r="E7" i="30"/>
  <c r="I7" i="30"/>
  <c r="K7" i="30"/>
  <c r="M7" i="30"/>
  <c r="O7" i="30"/>
  <c r="Q7" i="30"/>
  <c r="S7" i="30"/>
  <c r="U7" i="30"/>
  <c r="W7" i="30"/>
  <c r="Y7" i="30"/>
  <c r="AA7" i="30"/>
  <c r="AC7" i="30"/>
  <c r="AE7" i="30"/>
  <c r="BC7" i="30"/>
  <c r="BE7" i="30"/>
  <c r="E9" i="30"/>
  <c r="I9" i="30"/>
  <c r="K9" i="30"/>
  <c r="M9" i="30"/>
  <c r="O9" i="30"/>
  <c r="Q9" i="30"/>
  <c r="S9" i="30"/>
  <c r="U9" i="30"/>
  <c r="W9" i="30"/>
  <c r="Y9" i="30"/>
  <c r="AA9" i="30"/>
  <c r="AC9" i="30"/>
  <c r="AE9" i="30"/>
  <c r="AG9" i="30"/>
  <c r="BC9" i="30"/>
  <c r="BE9" i="30"/>
  <c r="E11" i="30"/>
  <c r="K11" i="30"/>
  <c r="M11" i="30"/>
  <c r="O11" i="30"/>
  <c r="Q11" i="30"/>
  <c r="S11" i="30"/>
  <c r="U11" i="30"/>
  <c r="W11" i="30"/>
  <c r="Y11" i="30"/>
  <c r="AA11" i="30"/>
  <c r="AC11" i="30"/>
  <c r="AE11" i="30"/>
  <c r="BC11" i="30"/>
  <c r="BE11" i="30"/>
  <c r="BL13" i="30"/>
  <c r="E13" i="30"/>
  <c r="K13" i="30"/>
  <c r="O13" i="30"/>
  <c r="S13" i="30"/>
  <c r="W13" i="30"/>
  <c r="AA13" i="30"/>
  <c r="AE13" i="30"/>
  <c r="AZ13" i="30"/>
  <c r="AX13" i="30"/>
  <c r="AV13" i="30"/>
  <c r="AJ13" i="30"/>
  <c r="AL13" i="30"/>
  <c r="AN13" i="30"/>
  <c r="AP13" i="30"/>
  <c r="AR13" i="30"/>
  <c r="E14" i="30"/>
  <c r="G14" i="30"/>
  <c r="I14" i="30"/>
  <c r="K14" i="30"/>
  <c r="M14" i="30"/>
  <c r="O14" i="30"/>
  <c r="Q14" i="30"/>
  <c r="S14" i="30"/>
  <c r="U14" i="30"/>
  <c r="W14" i="30"/>
  <c r="Y14" i="30"/>
  <c r="AA14" i="30"/>
  <c r="AC14" i="30"/>
  <c r="AE14" i="30"/>
  <c r="AG14" i="30"/>
  <c r="BC14" i="30"/>
  <c r="BE14" i="30"/>
  <c r="AL15" i="30"/>
  <c r="AN15" i="30"/>
  <c r="AP15" i="30"/>
  <c r="AR15" i="30"/>
  <c r="AV15" i="30"/>
  <c r="AX15" i="30"/>
  <c r="BL15" i="30"/>
  <c r="E16" i="30"/>
  <c r="G16" i="30"/>
  <c r="I16" i="30"/>
  <c r="K16" i="30"/>
  <c r="M16" i="30"/>
  <c r="O16" i="30"/>
  <c r="Q16" i="30"/>
  <c r="S16" i="30"/>
  <c r="U16" i="30"/>
  <c r="W16" i="30"/>
  <c r="Y16" i="30"/>
  <c r="AA16" i="30"/>
  <c r="AC16" i="30"/>
  <c r="AE16" i="30"/>
  <c r="BC16" i="30"/>
  <c r="BE16" i="30"/>
  <c r="AN17" i="30"/>
  <c r="AP17" i="30"/>
  <c r="AR17" i="30"/>
  <c r="AV17" i="30"/>
  <c r="AX17" i="30"/>
  <c r="BL17" i="30"/>
  <c r="E18" i="30"/>
  <c r="G18" i="30"/>
  <c r="I18" i="30"/>
  <c r="K18" i="30"/>
  <c r="M18" i="30"/>
  <c r="O18" i="30"/>
  <c r="Q18" i="30"/>
  <c r="S18" i="30"/>
  <c r="U18" i="30"/>
  <c r="W18" i="30"/>
  <c r="Y18" i="30"/>
  <c r="AA18" i="30"/>
  <c r="AC18" i="30"/>
  <c r="AE18" i="30"/>
  <c r="BC18" i="30"/>
  <c r="BE18" i="30"/>
  <c r="AR19" i="30"/>
  <c r="AV19" i="30"/>
  <c r="AX19" i="30"/>
  <c r="BL19" i="30"/>
  <c r="E20" i="30"/>
  <c r="G20" i="30"/>
  <c r="I20" i="30"/>
  <c r="K20" i="30"/>
  <c r="M20" i="30"/>
  <c r="O20" i="30"/>
  <c r="Q20" i="30"/>
  <c r="S20" i="30"/>
  <c r="U20" i="30"/>
  <c r="W20" i="30"/>
  <c r="Y20" i="30"/>
  <c r="AA20" i="30"/>
  <c r="AC20" i="30"/>
  <c r="AE20" i="30"/>
  <c r="AG20" i="30"/>
  <c r="BC20" i="30"/>
  <c r="BE20" i="30"/>
  <c r="AN21" i="30"/>
  <c r="AP21" i="30"/>
  <c r="AR21" i="30"/>
  <c r="AV21" i="30"/>
  <c r="AX21" i="30"/>
  <c r="BL21" i="30"/>
  <c r="E22" i="30"/>
  <c r="G22" i="30"/>
  <c r="I22" i="30"/>
  <c r="K22" i="30"/>
  <c r="M22" i="30"/>
  <c r="O22" i="30"/>
  <c r="Q22" i="30"/>
  <c r="S22" i="30"/>
  <c r="U22" i="30"/>
  <c r="W22" i="30"/>
  <c r="Y22" i="30"/>
  <c r="AA22" i="30"/>
  <c r="AC22" i="30"/>
  <c r="AE22" i="30"/>
  <c r="BC22" i="30"/>
  <c r="BE22" i="30"/>
  <c r="AN23" i="30"/>
  <c r="AP23" i="30"/>
  <c r="AR23" i="30"/>
  <c r="AV23" i="30"/>
  <c r="AX23" i="30"/>
  <c r="E24" i="30"/>
  <c r="G24" i="30"/>
  <c r="I24" i="30"/>
  <c r="K24" i="30"/>
  <c r="M24" i="30"/>
  <c r="O24" i="30"/>
  <c r="Q24" i="30"/>
  <c r="S24" i="30"/>
  <c r="U24" i="30"/>
  <c r="W24" i="30"/>
  <c r="Y24" i="30"/>
  <c r="AA24" i="30"/>
  <c r="AC24" i="30"/>
  <c r="AE24" i="30"/>
  <c r="AG24" i="30"/>
  <c r="BC24" i="30"/>
  <c r="BE24" i="30"/>
  <c r="AV25" i="30"/>
  <c r="AX25" i="30"/>
  <c r="BL25" i="30"/>
  <c r="E26" i="30"/>
  <c r="G26" i="30"/>
  <c r="I26" i="30"/>
  <c r="K26" i="30"/>
  <c r="M26" i="30"/>
  <c r="O26" i="30"/>
  <c r="Q26" i="30"/>
  <c r="S26" i="30"/>
  <c r="U26" i="30"/>
  <c r="W26" i="30"/>
  <c r="Y26" i="30"/>
  <c r="AA26" i="30"/>
  <c r="AC26" i="30"/>
  <c r="AE26" i="30"/>
  <c r="AG26" i="30"/>
  <c r="BC26" i="30"/>
  <c r="BE26" i="30"/>
  <c r="BL28" i="30"/>
  <c r="E15" i="30"/>
  <c r="U15" i="30"/>
  <c r="E17" i="30"/>
  <c r="U17" i="30"/>
  <c r="E19" i="30"/>
  <c r="AE19" i="30"/>
  <c r="E21" i="30"/>
  <c r="U21" i="30"/>
  <c r="E23" i="30"/>
  <c r="AJ24" i="30"/>
  <c r="E25" i="30"/>
  <c r="AE25" i="30"/>
  <c r="E27" i="30"/>
  <c r="U27" i="30"/>
  <c r="Y27" i="30"/>
  <c r="AA27" i="30"/>
  <c r="AC27" i="30"/>
  <c r="AE27" i="30"/>
  <c r="AG27" i="30"/>
  <c r="E28" i="30"/>
  <c r="G28" i="30"/>
  <c r="I28" i="30"/>
  <c r="K28" i="30"/>
  <c r="M28" i="30"/>
  <c r="O28" i="30"/>
  <c r="Q28" i="30"/>
  <c r="S28" i="30"/>
  <c r="U28" i="30"/>
  <c r="W28" i="30"/>
  <c r="Y28" i="30"/>
  <c r="AA28" i="30"/>
  <c r="AC28" i="30"/>
  <c r="AE28" i="30"/>
  <c r="BC28" i="30"/>
  <c r="BE28" i="30"/>
  <c r="AJ29" i="30"/>
  <c r="AL29" i="30"/>
  <c r="AN29" i="30"/>
  <c r="AP29" i="30"/>
  <c r="AR29" i="30"/>
  <c r="AV29" i="30"/>
  <c r="AX29" i="30"/>
  <c r="BL29" i="30"/>
  <c r="E30" i="30"/>
  <c r="G30" i="30"/>
  <c r="I30" i="30"/>
  <c r="K30" i="30"/>
  <c r="M30" i="30"/>
  <c r="O30" i="30"/>
  <c r="Q30" i="30"/>
  <c r="S30" i="30"/>
  <c r="U30" i="30"/>
  <c r="W30" i="30"/>
  <c r="Y30" i="30"/>
  <c r="AA30" i="30"/>
  <c r="AC30" i="30"/>
  <c r="AE30" i="30"/>
  <c r="BC30" i="30"/>
  <c r="BE30" i="30"/>
  <c r="AJ31" i="30"/>
  <c r="AL31" i="30"/>
  <c r="AN31" i="30"/>
  <c r="AP31" i="30"/>
  <c r="AR31" i="30"/>
  <c r="AV31" i="30"/>
  <c r="AX31" i="30"/>
  <c r="E32" i="30"/>
  <c r="G32" i="30"/>
  <c r="I32" i="30"/>
  <c r="K32" i="30"/>
  <c r="M32" i="30"/>
  <c r="O32" i="30"/>
  <c r="Q32" i="30"/>
  <c r="S32" i="30"/>
  <c r="U32" i="30"/>
  <c r="W32" i="30"/>
  <c r="Y32" i="30"/>
  <c r="AA32" i="30"/>
  <c r="AC32" i="30"/>
  <c r="AE32" i="30"/>
  <c r="BC32" i="30"/>
  <c r="BE32" i="30"/>
  <c r="AJ33" i="30"/>
  <c r="AL33" i="30"/>
  <c r="AN33" i="30"/>
  <c r="AP33" i="30"/>
  <c r="AR33" i="30"/>
  <c r="AV33" i="30"/>
  <c r="AX33" i="30"/>
  <c r="E34" i="30"/>
  <c r="G34" i="30"/>
  <c r="I34" i="30"/>
  <c r="K34" i="30"/>
  <c r="M34" i="30"/>
  <c r="O34" i="30"/>
  <c r="Q34" i="30"/>
  <c r="S34" i="30"/>
  <c r="U34" i="30"/>
  <c r="W34" i="30"/>
  <c r="Y34" i="30"/>
  <c r="AA34" i="30"/>
  <c r="AC34" i="30"/>
  <c r="AE34" i="30"/>
  <c r="BC34" i="30"/>
  <c r="BE34" i="30"/>
  <c r="AZ35" i="30"/>
  <c r="AX35" i="30"/>
  <c r="AV35" i="30"/>
  <c r="AR35" i="30"/>
  <c r="AL35" i="30"/>
  <c r="AP35" i="30"/>
  <c r="E29" i="30"/>
  <c r="U29" i="30"/>
  <c r="E31" i="30"/>
  <c r="E33" i="30"/>
  <c r="E35" i="30"/>
  <c r="AJ35" i="30"/>
  <c r="AN35" i="30"/>
  <c r="E36" i="30"/>
  <c r="G36" i="30"/>
  <c r="I36" i="30"/>
  <c r="K36" i="30"/>
  <c r="M36" i="30"/>
  <c r="O36" i="30"/>
  <c r="Q36" i="30"/>
  <c r="S36" i="30"/>
  <c r="U36" i="30"/>
  <c r="W36" i="30"/>
  <c r="Y36" i="30"/>
  <c r="AA36" i="30"/>
  <c r="AC36" i="30"/>
  <c r="AE36" i="30"/>
  <c r="AG36" i="30"/>
  <c r="BC36" i="30"/>
  <c r="BE36" i="30"/>
  <c r="AR37" i="30"/>
  <c r="AV37" i="30"/>
  <c r="AX37" i="30"/>
  <c r="BL37" i="30"/>
  <c r="E38" i="30"/>
  <c r="G38" i="30"/>
  <c r="I38" i="30"/>
  <c r="K38" i="30"/>
  <c r="M38" i="30"/>
  <c r="O38" i="30"/>
  <c r="Q38" i="30"/>
  <c r="S38" i="30"/>
  <c r="U38" i="30"/>
  <c r="W38" i="30"/>
  <c r="Y38" i="30"/>
  <c r="AA38" i="30"/>
  <c r="AC38" i="30"/>
  <c r="AE38" i="30"/>
  <c r="AG38" i="30"/>
  <c r="BC38" i="30"/>
  <c r="BE38" i="30"/>
  <c r="AJ39" i="30"/>
  <c r="AL39" i="30"/>
  <c r="AN39" i="30"/>
  <c r="AP39" i="30"/>
  <c r="AR39" i="30"/>
  <c r="AV39" i="30"/>
  <c r="AX39" i="30"/>
  <c r="BL39" i="30"/>
  <c r="AJ36" i="30"/>
  <c r="E37" i="30"/>
  <c r="U37" i="30"/>
  <c r="AG37" i="30"/>
  <c r="E39" i="30"/>
  <c r="U39" i="30"/>
  <c r="BL41" i="30" l="1"/>
  <c r="AZ41" i="30"/>
  <c r="AX41" i="30"/>
  <c r="AV41" i="30"/>
  <c r="AR41" i="30"/>
  <c r="AP41" i="30"/>
  <c r="AN41" i="30"/>
  <c r="AL41" i="30"/>
  <c r="AG41" i="30"/>
  <c r="AE41" i="30"/>
  <c r="AA41" i="30"/>
  <c r="W41" i="30"/>
  <c r="S41" i="30"/>
  <c r="O41" i="30"/>
  <c r="K41" i="30"/>
  <c r="G41" i="30"/>
  <c r="BG41" i="30"/>
  <c r="BC41" i="30"/>
  <c r="AC41" i="30"/>
  <c r="Y41" i="30"/>
  <c r="U41" i="30"/>
  <c r="Q41" i="30"/>
  <c r="M41" i="30"/>
  <c r="I41" i="30"/>
  <c r="E41" i="30"/>
  <c r="AJ41" i="30"/>
  <c r="BE41" i="30"/>
  <c r="BA39" i="29" l="1"/>
  <c r="BH37" i="29"/>
  <c r="BC36" i="29"/>
  <c r="E36" i="29"/>
  <c r="AY35" i="29"/>
  <c r="AV35" i="29"/>
  <c r="AY32" i="29"/>
  <c r="AA32" i="29"/>
  <c r="AA31" i="29"/>
  <c r="AC30" i="29"/>
  <c r="U28" i="29"/>
  <c r="M28" i="29"/>
  <c r="E28" i="29"/>
  <c r="U25" i="29"/>
  <c r="AJ21" i="29"/>
  <c r="AH21" i="29"/>
  <c r="BH20" i="29"/>
  <c r="AY19" i="29"/>
  <c r="Q18" i="29"/>
  <c r="I18" i="29"/>
  <c r="BC17" i="29"/>
  <c r="AA17" i="29"/>
  <c r="AJ16" i="29"/>
  <c r="AA16" i="29"/>
  <c r="O15" i="29"/>
  <c r="AA14" i="29"/>
  <c r="AA13" i="29"/>
  <c r="AA12" i="29"/>
  <c r="AC10" i="29"/>
  <c r="AJ9" i="29"/>
  <c r="AJ5" i="29"/>
  <c r="AA5" i="29"/>
  <c r="BC4" i="29"/>
  <c r="M4" i="29"/>
  <c r="O4" i="29"/>
  <c r="AV4" i="29"/>
  <c r="BA35" i="29"/>
  <c r="E4" i="29"/>
  <c r="G4" i="29"/>
  <c r="AT33" i="29"/>
  <c r="Y34" i="29"/>
  <c r="K29" i="29"/>
  <c r="BJ9" i="29"/>
  <c r="M9" i="29"/>
  <c r="E25" i="29"/>
  <c r="AJ6" i="29"/>
  <c r="AC7" i="29"/>
  <c r="I8" i="29"/>
  <c r="AY17" i="29"/>
  <c r="M18" i="29"/>
  <c r="U18" i="29"/>
  <c r="AJ18" i="29"/>
  <c r="AJ26" i="29"/>
  <c r="BC27" i="29"/>
  <c r="BA32" i="29"/>
  <c r="M21" i="29"/>
  <c r="Q25" i="29"/>
  <c r="AF29" i="29"/>
  <c r="AH32" i="29"/>
  <c r="BC32" i="29"/>
  <c r="AV34" i="29"/>
  <c r="M15" i="29"/>
  <c r="U15" i="29"/>
  <c r="AC15" i="29"/>
  <c r="BC15" i="29"/>
  <c r="AH16" i="29"/>
  <c r="AV16" i="29"/>
  <c r="BC16" i="29"/>
  <c r="I17" i="29"/>
  <c r="G18" i="29"/>
  <c r="W18" i="29"/>
  <c r="AJ19" i="29"/>
  <c r="BC23" i="29"/>
  <c r="AV26" i="29"/>
  <c r="AF27" i="29"/>
  <c r="G28" i="29"/>
  <c r="O28" i="29"/>
  <c r="W28" i="29"/>
  <c r="AY28" i="29"/>
  <c r="E29" i="29"/>
  <c r="S29" i="29"/>
  <c r="AA29" i="29"/>
  <c r="AH29" i="29"/>
  <c r="I30" i="29"/>
  <c r="Y30" i="29"/>
  <c r="AJ31" i="29"/>
  <c r="AJ32" i="29"/>
  <c r="G35" i="29"/>
  <c r="M36" i="29"/>
  <c r="U36" i="29"/>
  <c r="BC37" i="29"/>
  <c r="G39" i="29"/>
  <c r="AY39" i="29"/>
  <c r="AJ4" i="29"/>
  <c r="AH5" i="29"/>
  <c r="AV5" i="29"/>
  <c r="BC5" i="29"/>
  <c r="G11" i="29"/>
  <c r="O11" i="29"/>
  <c r="BA29" i="29"/>
  <c r="Y31" i="29"/>
  <c r="AF31" i="29"/>
  <c r="AJ33" i="29"/>
  <c r="Y35" i="29"/>
  <c r="BC38" i="29"/>
  <c r="I39" i="29"/>
  <c r="Q39" i="29"/>
  <c r="I11" i="29"/>
  <c r="AY12" i="29"/>
  <c r="BJ13" i="29"/>
  <c r="M13" i="29"/>
  <c r="AJ13" i="29"/>
  <c r="BC14" i="29"/>
  <c r="I15" i="29"/>
  <c r="Q15" i="29"/>
  <c r="Y15" i="29"/>
  <c r="AH18" i="29"/>
  <c r="AF19" i="29"/>
  <c r="AT19" i="29"/>
  <c r="AV21" i="29"/>
  <c r="BH21" i="29"/>
  <c r="I22" i="29"/>
  <c r="Q22" i="29"/>
  <c r="AF22" i="29"/>
  <c r="AY23" i="29"/>
  <c r="BH31" i="29"/>
  <c r="BA16" i="29"/>
  <c r="G17" i="29"/>
  <c r="O17" i="29"/>
  <c r="AC18" i="29"/>
  <c r="W19" i="29"/>
  <c r="AH19" i="29"/>
  <c r="AV19" i="29"/>
  <c r="AV22" i="29"/>
  <c r="AC31" i="29"/>
  <c r="AV32" i="29"/>
  <c r="AY34" i="29"/>
  <c r="M35" i="29"/>
  <c r="U35" i="29"/>
  <c r="AF37" i="29"/>
  <c r="AY38" i="29"/>
  <c r="U39" i="29"/>
  <c r="AC39" i="29"/>
  <c r="BC9" i="29"/>
  <c r="BH9" i="29"/>
  <c r="AF7" i="29"/>
  <c r="Q14" i="29"/>
  <c r="Y14" i="29"/>
  <c r="AT7" i="29"/>
  <c r="BJ6" i="29"/>
  <c r="BC6" i="29"/>
  <c r="AH7" i="29"/>
  <c r="AV7" i="29"/>
  <c r="AF8" i="29"/>
  <c r="AT8" i="29"/>
  <c r="BA8" i="29"/>
  <c r="G9" i="29"/>
  <c r="O9" i="29"/>
  <c r="M6" i="29"/>
  <c r="I34" i="29"/>
  <c r="Q34" i="29"/>
  <c r="BA12" i="29"/>
  <c r="G13" i="29"/>
  <c r="AY13" i="29"/>
  <c r="M14" i="29"/>
  <c r="S14" i="29"/>
  <c r="AH14" i="29"/>
  <c r="AV14" i="29"/>
  <c r="BH14" i="29"/>
  <c r="BH17" i="29"/>
  <c r="BA19" i="29"/>
  <c r="BC19" i="29"/>
  <c r="U21" i="29"/>
  <c r="AC21" i="29"/>
  <c r="AH22" i="29"/>
  <c r="BA22" i="29"/>
  <c r="BH23" i="29"/>
  <c r="BA24" i="29"/>
  <c r="M25" i="29"/>
  <c r="Y25" i="29"/>
  <c r="AF25" i="29"/>
  <c r="AT25" i="29"/>
  <c r="G26" i="29"/>
  <c r="O26" i="29"/>
  <c r="W26" i="29"/>
  <c r="AH27" i="29"/>
  <c r="AV27" i="29"/>
  <c r="BJ29" i="29"/>
  <c r="AL31" i="29"/>
  <c r="AR31" i="29"/>
  <c r="BJ34" i="29"/>
  <c r="K34" i="29"/>
  <c r="AF39" i="29"/>
  <c r="AY9" i="29"/>
  <c r="BC3" i="29"/>
  <c r="AF5" i="29"/>
  <c r="AT5" i="29"/>
  <c r="G6" i="29"/>
  <c r="O6" i="29"/>
  <c r="AJ7" i="29"/>
  <c r="BA7" i="29"/>
  <c r="AC8" i="29"/>
  <c r="AH8" i="29"/>
  <c r="BC8" i="29"/>
  <c r="G10" i="29"/>
  <c r="O10" i="29"/>
  <c r="W10" i="29"/>
  <c r="AY10" i="29"/>
  <c r="E11" i="29"/>
  <c r="AJ11" i="29"/>
  <c r="BA11" i="29"/>
  <c r="AH12" i="29"/>
  <c r="AV12" i="29"/>
  <c r="BC12" i="29"/>
  <c r="I13" i="29"/>
  <c r="G14" i="29"/>
  <c r="U14" i="29"/>
  <c r="AC14" i="29"/>
  <c r="AJ14" i="29"/>
  <c r="BA14" i="29"/>
  <c r="AA15" i="29"/>
  <c r="AY16" i="29"/>
  <c r="BJ17" i="29"/>
  <c r="M17" i="29"/>
  <c r="AJ17" i="29"/>
  <c r="BA17" i="29"/>
  <c r="Y18" i="29"/>
  <c r="BC20" i="29"/>
  <c r="I21" i="29"/>
  <c r="AJ22" i="29"/>
  <c r="BC22" i="29"/>
  <c r="AF23" i="29"/>
  <c r="AT23" i="29"/>
  <c r="BC24" i="29"/>
  <c r="AH25" i="29"/>
  <c r="AV25" i="29"/>
  <c r="BH25" i="29"/>
  <c r="I26" i="29"/>
  <c r="Q26" i="29"/>
  <c r="Y26" i="29"/>
  <c r="AF26" i="29"/>
  <c r="AY26" i="29"/>
  <c r="BJ27" i="29"/>
  <c r="AJ27" i="29"/>
  <c r="BA27" i="29"/>
  <c r="BC28" i="29"/>
  <c r="O29" i="29"/>
  <c r="AT29" i="29"/>
  <c r="AL29" i="29"/>
  <c r="E30" i="29"/>
  <c r="U30" i="29"/>
  <c r="AJ30" i="29"/>
  <c r="BA30" i="29"/>
  <c r="AF33" i="29"/>
  <c r="U34" i="29"/>
  <c r="AC35" i="29"/>
  <c r="I36" i="29"/>
  <c r="Y36" i="29"/>
  <c r="G37" i="29"/>
  <c r="AT37" i="29"/>
  <c r="AY37" i="29"/>
  <c r="BA38" i="29"/>
  <c r="Y39" i="29"/>
  <c r="BC39" i="29"/>
  <c r="AJ12" i="29"/>
  <c r="BC13" i="29"/>
  <c r="BH13" i="29"/>
  <c r="I14" i="29"/>
  <c r="W14" i="29"/>
  <c r="AV15" i="29"/>
  <c r="AV18" i="29"/>
  <c r="BC18" i="29"/>
  <c r="AJ20" i="29"/>
  <c r="AA21" i="29"/>
  <c r="Q21" i="29"/>
  <c r="Y21" i="29"/>
  <c r="AT22" i="29"/>
  <c r="AL22" i="29"/>
  <c r="AR22" i="29"/>
  <c r="AC23" i="29"/>
  <c r="AJ24" i="29"/>
  <c r="I25" i="29"/>
  <c r="AC25" i="29"/>
  <c r="AJ25" i="29"/>
  <c r="BH26" i="29"/>
  <c r="AH31" i="29"/>
  <c r="AV31" i="29"/>
  <c r="AC33" i="29"/>
  <c r="AV33" i="29"/>
  <c r="BC33" i="29"/>
  <c r="O34" i="29"/>
  <c r="BJ35" i="29"/>
  <c r="AV36" i="29"/>
  <c r="G38" i="29"/>
  <c r="O38" i="29"/>
  <c r="K7" i="29"/>
  <c r="K20" i="29"/>
  <c r="S20" i="29"/>
  <c r="AA20" i="29"/>
  <c r="AL10" i="29"/>
  <c r="AL15" i="29"/>
  <c r="AL4" i="29"/>
  <c r="AR4" i="29"/>
  <c r="AY4" i="29"/>
  <c r="BJ5" i="29"/>
  <c r="BA5" i="29"/>
  <c r="AL6" i="29"/>
  <c r="AR6" i="29"/>
  <c r="AY6" i="29"/>
  <c r="E7" i="29"/>
  <c r="K8" i="29"/>
  <c r="AL9" i="29"/>
  <c r="AR9" i="29"/>
  <c r="AF10" i="29"/>
  <c r="AT10" i="29"/>
  <c r="AL11" i="29"/>
  <c r="AR11" i="29"/>
  <c r="BJ12" i="29"/>
  <c r="M12" i="29"/>
  <c r="U12" i="29"/>
  <c r="AL13" i="29"/>
  <c r="AR13" i="29"/>
  <c r="K15" i="29"/>
  <c r="AF15" i="29"/>
  <c r="AT15" i="29"/>
  <c r="BJ16" i="29"/>
  <c r="M16" i="29"/>
  <c r="U16" i="29"/>
  <c r="AL17" i="29"/>
  <c r="AR17" i="29"/>
  <c r="S18" i="29"/>
  <c r="E20" i="29"/>
  <c r="M20" i="29"/>
  <c r="U20" i="29"/>
  <c r="AC20" i="29"/>
  <c r="BC21" i="29"/>
  <c r="BH22" i="29"/>
  <c r="K22" i="29"/>
  <c r="S22" i="29"/>
  <c r="AA22" i="29"/>
  <c r="AR15" i="29"/>
  <c r="K3" i="29"/>
  <c r="BG40" i="29"/>
  <c r="I4" i="29"/>
  <c r="Q4" i="29"/>
  <c r="AF4" i="29"/>
  <c r="AT4" i="29"/>
  <c r="BA4" i="29"/>
  <c r="G5" i="29"/>
  <c r="AL5" i="29"/>
  <c r="AR5" i="29"/>
  <c r="BH5" i="29"/>
  <c r="I6" i="29"/>
  <c r="AT6" i="29"/>
  <c r="BA6" i="29"/>
  <c r="G7" i="29"/>
  <c r="O7" i="29"/>
  <c r="AL7" i="29"/>
  <c r="AR7" i="29"/>
  <c r="E8" i="29"/>
  <c r="M8" i="29"/>
  <c r="AJ8" i="29"/>
  <c r="AY8" i="29"/>
  <c r="I9" i="29"/>
  <c r="AT9" i="29"/>
  <c r="K10" i="29"/>
  <c r="S10" i="29"/>
  <c r="AH10" i="29"/>
  <c r="AV10" i="29"/>
  <c r="BH10" i="29"/>
  <c r="AF11" i="29"/>
  <c r="AT11" i="29"/>
  <c r="G12" i="29"/>
  <c r="AL12" i="29"/>
  <c r="AR12" i="29"/>
  <c r="BH12" i="29"/>
  <c r="AF13" i="29"/>
  <c r="AT13" i="29"/>
  <c r="O14" i="29"/>
  <c r="AL14" i="29"/>
  <c r="AR14" i="29"/>
  <c r="AY14" i="29"/>
  <c r="E15" i="29"/>
  <c r="AH15" i="29"/>
  <c r="BA15" i="29"/>
  <c r="G16" i="29"/>
  <c r="AL16" i="29"/>
  <c r="AR16" i="29"/>
  <c r="BH16" i="29"/>
  <c r="AF17" i="29"/>
  <c r="AT17" i="29"/>
  <c r="BH18" i="29"/>
  <c r="O18" i="29"/>
  <c r="AL18" i="29"/>
  <c r="AR18" i="29"/>
  <c r="AY18" i="29"/>
  <c r="BJ19" i="29"/>
  <c r="G20" i="29"/>
  <c r="O20" i="29"/>
  <c r="W20" i="29"/>
  <c r="AV20" i="29"/>
  <c r="K24" i="29"/>
  <c r="S24" i="29"/>
  <c r="AA24" i="29"/>
  <c r="BH7" i="29"/>
  <c r="AR10" i="29"/>
  <c r="K12" i="29"/>
  <c r="BJ3" i="29"/>
  <c r="BD40" i="29"/>
  <c r="AC4" i="29"/>
  <c r="K4" i="29"/>
  <c r="S4" i="29"/>
  <c r="AH4" i="29"/>
  <c r="BH4" i="29"/>
  <c r="I5" i="29"/>
  <c r="AY5" i="29"/>
  <c r="K6" i="29"/>
  <c r="S6" i="29"/>
  <c r="AH6" i="29"/>
  <c r="AV6" i="29"/>
  <c r="BH6" i="29"/>
  <c r="G8" i="29"/>
  <c r="O8" i="29"/>
  <c r="AV8" i="29"/>
  <c r="AL8" i="29"/>
  <c r="AR8" i="29"/>
  <c r="K9" i="29"/>
  <c r="AH9" i="29"/>
  <c r="AV9" i="29"/>
  <c r="BA9" i="29"/>
  <c r="E10" i="29"/>
  <c r="AJ10" i="29"/>
  <c r="BA10" i="29"/>
  <c r="AC11" i="29"/>
  <c r="K11" i="29"/>
  <c r="AH11" i="29"/>
  <c r="AV11" i="29"/>
  <c r="BH11" i="29"/>
  <c r="I12" i="29"/>
  <c r="Q12" i="29"/>
  <c r="AF12" i="29"/>
  <c r="AT12" i="29"/>
  <c r="K13" i="29"/>
  <c r="AH13" i="29"/>
  <c r="AV13" i="29"/>
  <c r="BA13" i="29"/>
  <c r="E14" i="29"/>
  <c r="K14" i="29"/>
  <c r="AF14" i="29"/>
  <c r="AT14" i="29"/>
  <c r="G15" i="29"/>
  <c r="AJ15" i="29"/>
  <c r="BH15" i="29"/>
  <c r="I16" i="29"/>
  <c r="Q16" i="29"/>
  <c r="AF16" i="29"/>
  <c r="AT16" i="29"/>
  <c r="K17" i="29"/>
  <c r="AH17" i="29"/>
  <c r="AV17" i="29"/>
  <c r="K18" i="29"/>
  <c r="AF18" i="29"/>
  <c r="AT18" i="29"/>
  <c r="AL19" i="29"/>
  <c r="AR19" i="29"/>
  <c r="AR28" i="29"/>
  <c r="BH28" i="29"/>
  <c r="AR29" i="29"/>
  <c r="AY29" i="29"/>
  <c r="O30" i="29"/>
  <c r="AL30" i="29"/>
  <c r="AR30" i="29"/>
  <c r="AY30" i="29"/>
  <c r="BJ31" i="29"/>
  <c r="M31" i="29"/>
  <c r="E32" i="29"/>
  <c r="M32" i="29"/>
  <c r="U32" i="29"/>
  <c r="AC32" i="29"/>
  <c r="E33" i="29"/>
  <c r="BA33" i="29"/>
  <c r="E34" i="29"/>
  <c r="AA34" i="29"/>
  <c r="AF34" i="29"/>
  <c r="AT34" i="29"/>
  <c r="AL36" i="29"/>
  <c r="K37" i="29"/>
  <c r="S37" i="29"/>
  <c r="AR37" i="29"/>
  <c r="AJ38" i="29"/>
  <c r="O39" i="29"/>
  <c r="AA39" i="29"/>
  <c r="AY20" i="29"/>
  <c r="BJ21" i="29"/>
  <c r="AL21" i="29"/>
  <c r="AR21" i="29"/>
  <c r="BJ22" i="29"/>
  <c r="M22" i="29"/>
  <c r="U22" i="29"/>
  <c r="AC22" i="29"/>
  <c r="AH23" i="29"/>
  <c r="AV23" i="29"/>
  <c r="E24" i="29"/>
  <c r="M24" i="29"/>
  <c r="U24" i="29"/>
  <c r="AA25" i="29"/>
  <c r="BC25" i="29"/>
  <c r="K26" i="29"/>
  <c r="S26" i="29"/>
  <c r="AA26" i="29"/>
  <c r="BA26" i="29"/>
  <c r="AL27" i="29"/>
  <c r="AR27" i="29"/>
  <c r="BH27" i="29"/>
  <c r="I28" i="29"/>
  <c r="Q28" i="29"/>
  <c r="AF28" i="29"/>
  <c r="W29" i="29"/>
  <c r="K30" i="29"/>
  <c r="AA30" i="29"/>
  <c r="AF30" i="29"/>
  <c r="AT30" i="29"/>
  <c r="G31" i="29"/>
  <c r="BC31" i="29"/>
  <c r="AL32" i="29"/>
  <c r="AR32" i="29"/>
  <c r="BJ33" i="29"/>
  <c r="AR33" i="29"/>
  <c r="BH33" i="29"/>
  <c r="G34" i="29"/>
  <c r="W34" i="29"/>
  <c r="AH34" i="29"/>
  <c r="BC34" i="29"/>
  <c r="BH34" i="29"/>
  <c r="I35" i="29"/>
  <c r="AA35" i="29"/>
  <c r="M37" i="29"/>
  <c r="AL38" i="29"/>
  <c r="AR38" i="29"/>
  <c r="W39" i="29"/>
  <c r="AV39" i="29"/>
  <c r="BH39" i="29"/>
  <c r="I20" i="29"/>
  <c r="Q20" i="29"/>
  <c r="Y20" i="29"/>
  <c r="AF20" i="29"/>
  <c r="BA20" i="29"/>
  <c r="E21" i="29"/>
  <c r="AF21" i="29"/>
  <c r="AT21" i="29"/>
  <c r="G22" i="29"/>
  <c r="O22" i="29"/>
  <c r="W22" i="29"/>
  <c r="AY22" i="29"/>
  <c r="BJ23" i="29"/>
  <c r="AJ23" i="29"/>
  <c r="BA23" i="29"/>
  <c r="G24" i="29"/>
  <c r="O24" i="29"/>
  <c r="W24" i="29"/>
  <c r="AY24" i="29"/>
  <c r="BJ25" i="29"/>
  <c r="AL25" i="29"/>
  <c r="AR25" i="29"/>
  <c r="BJ26" i="29"/>
  <c r="M26" i="29"/>
  <c r="U26" i="29"/>
  <c r="AC26" i="29"/>
  <c r="AH26" i="29"/>
  <c r="BC26" i="29"/>
  <c r="AT27" i="29"/>
  <c r="AY27" i="29"/>
  <c r="AC28" i="29"/>
  <c r="K28" i="29"/>
  <c r="S28" i="29"/>
  <c r="AA28" i="29"/>
  <c r="AH28" i="29"/>
  <c r="AV28" i="29"/>
  <c r="BA28" i="29"/>
  <c r="BC29" i="29"/>
  <c r="G30" i="29"/>
  <c r="Q30" i="29"/>
  <c r="W30" i="29"/>
  <c r="AH30" i="29"/>
  <c r="AV30" i="29"/>
  <c r="BC30" i="29"/>
  <c r="BH30" i="29"/>
  <c r="I31" i="29"/>
  <c r="U31" i="29"/>
  <c r="AT31" i="29"/>
  <c r="I32" i="29"/>
  <c r="Q32" i="29"/>
  <c r="Y32" i="29"/>
  <c r="AF32" i="29"/>
  <c r="AT32" i="29"/>
  <c r="BH32" i="29"/>
  <c r="AY33" i="29"/>
  <c r="M34" i="29"/>
  <c r="S34" i="29"/>
  <c r="AC34" i="29"/>
  <c r="AJ34" i="29"/>
  <c r="BA34" i="29"/>
  <c r="Q35" i="29"/>
  <c r="BH35" i="29"/>
  <c r="Q36" i="29"/>
  <c r="AH36" i="29"/>
  <c r="AR36" i="29"/>
  <c r="O37" i="29"/>
  <c r="AC37" i="29"/>
  <c r="AF38" i="29"/>
  <c r="AT38" i="29"/>
  <c r="K39" i="29"/>
  <c r="S39" i="29"/>
  <c r="Y22" i="29"/>
  <c r="AL23" i="29"/>
  <c r="AR23" i="29"/>
  <c r="I24" i="29"/>
  <c r="Y24" i="29"/>
  <c r="AT26" i="29"/>
  <c r="AR26" i="29"/>
  <c r="AC27" i="29"/>
  <c r="AJ28" i="29"/>
  <c r="M30" i="29"/>
  <c r="S30" i="29"/>
  <c r="K31" i="29"/>
  <c r="Q31" i="29"/>
  <c r="AL34" i="29"/>
  <c r="AR34" i="29"/>
  <c r="AC36" i="29"/>
  <c r="AJ36" i="29"/>
  <c r="AT36" i="29"/>
  <c r="Q37" i="29"/>
  <c r="W37" i="29"/>
  <c r="AJ37" i="29"/>
  <c r="AV37" i="29"/>
  <c r="BA37" i="29"/>
  <c r="AH38" i="29"/>
  <c r="AV38" i="29"/>
  <c r="M39" i="29"/>
  <c r="AH39" i="29"/>
  <c r="F40" i="29"/>
  <c r="AE40" i="29"/>
  <c r="AI40" i="29"/>
  <c r="AM40" i="29"/>
  <c r="AQ40" i="29"/>
  <c r="AU40" i="29"/>
  <c r="AY3" i="29"/>
  <c r="E5" i="29"/>
  <c r="M5" i="29"/>
  <c r="Q5" i="29"/>
  <c r="U5" i="29"/>
  <c r="Y5" i="29"/>
  <c r="AC5" i="29"/>
  <c r="AF6" i="29"/>
  <c r="S7" i="29"/>
  <c r="W7" i="29"/>
  <c r="AA7" i="29"/>
  <c r="AY7" i="29"/>
  <c r="BC7" i="29"/>
  <c r="BJ7" i="29"/>
  <c r="D40" i="29"/>
  <c r="H40" i="29"/>
  <c r="L40" i="29"/>
  <c r="P40" i="29"/>
  <c r="T40" i="29"/>
  <c r="X40" i="29"/>
  <c r="AB40" i="29"/>
  <c r="AF3" i="29"/>
  <c r="AJ3" i="29"/>
  <c r="AR3" i="29"/>
  <c r="AV3" i="29"/>
  <c r="AZ40" i="29"/>
  <c r="BH3" i="29"/>
  <c r="W4" i="29"/>
  <c r="AA4" i="29"/>
  <c r="BJ4" i="29"/>
  <c r="E6" i="29"/>
  <c r="Q6" i="29"/>
  <c r="U6" i="29"/>
  <c r="Y6" i="29"/>
  <c r="AC6" i="29"/>
  <c r="S8" i="29"/>
  <c r="W8" i="29"/>
  <c r="AA8" i="29"/>
  <c r="BJ8" i="29"/>
  <c r="C40" i="29"/>
  <c r="Q40" i="29" s="1"/>
  <c r="G3" i="29"/>
  <c r="O3" i="29"/>
  <c r="S3" i="29"/>
  <c r="W3" i="29"/>
  <c r="AA3" i="29"/>
  <c r="E3" i="29"/>
  <c r="I3" i="29"/>
  <c r="M3" i="29"/>
  <c r="Q3" i="29"/>
  <c r="U3" i="29"/>
  <c r="Y3" i="29"/>
  <c r="AC3" i="29"/>
  <c r="AG40" i="29"/>
  <c r="AK40" i="29"/>
  <c r="AO40" i="29"/>
  <c r="AS40" i="29"/>
  <c r="AW40" i="29"/>
  <c r="BA40" i="29" s="1"/>
  <c r="BA3" i="29"/>
  <c r="BE40" i="29"/>
  <c r="K5" i="29"/>
  <c r="O5" i="29"/>
  <c r="S5" i="29"/>
  <c r="W5" i="29"/>
  <c r="I7" i="29"/>
  <c r="M7" i="29"/>
  <c r="Q7" i="29"/>
  <c r="U7" i="29"/>
  <c r="Y7" i="29"/>
  <c r="J40" i="29"/>
  <c r="K40" i="29" s="1"/>
  <c r="N40" i="29"/>
  <c r="R40" i="29"/>
  <c r="V40" i="29"/>
  <c r="Z40" i="29"/>
  <c r="AD40" i="29"/>
  <c r="AV40" i="29" s="1"/>
  <c r="AH3" i="29"/>
  <c r="AL3" i="29"/>
  <c r="AP40" i="29"/>
  <c r="AT3" i="29"/>
  <c r="AX40" i="29"/>
  <c r="AY40" i="29" s="1"/>
  <c r="BB40" i="29"/>
  <c r="BF40" i="29"/>
  <c r="U4" i="29"/>
  <c r="Y4" i="29"/>
  <c r="W6" i="29"/>
  <c r="AA6" i="29"/>
  <c r="Q8" i="29"/>
  <c r="U8" i="29"/>
  <c r="Y8" i="29"/>
  <c r="BH8" i="29"/>
  <c r="AF9" i="29"/>
  <c r="AA10" i="29"/>
  <c r="BC10" i="29"/>
  <c r="BJ10" i="29"/>
  <c r="E12" i="29"/>
  <c r="Y12" i="29"/>
  <c r="AC12" i="29"/>
  <c r="BJ14" i="29"/>
  <c r="E16" i="29"/>
  <c r="Y16" i="29"/>
  <c r="AC16" i="29"/>
  <c r="AA18" i="29"/>
  <c r="K19" i="29"/>
  <c r="AA19" i="29"/>
  <c r="E9" i="29"/>
  <c r="Q9" i="29"/>
  <c r="U9" i="29"/>
  <c r="Y9" i="29"/>
  <c r="AC9" i="29"/>
  <c r="S11" i="29"/>
  <c r="W11" i="29"/>
  <c r="AA11" i="29"/>
  <c r="AY11" i="29"/>
  <c r="BC11" i="29"/>
  <c r="BJ11" i="29"/>
  <c r="E13" i="29"/>
  <c r="Q13" i="29"/>
  <c r="U13" i="29"/>
  <c r="Y13" i="29"/>
  <c r="AC13" i="29"/>
  <c r="S15" i="29"/>
  <c r="W15" i="29"/>
  <c r="AY15" i="29"/>
  <c r="BJ15" i="29"/>
  <c r="E17" i="29"/>
  <c r="Q17" i="29"/>
  <c r="U17" i="29"/>
  <c r="Y17" i="29"/>
  <c r="AC17" i="29"/>
  <c r="BJ18" i="29"/>
  <c r="BA18" i="29"/>
  <c r="G19" i="29"/>
  <c r="I10" i="29"/>
  <c r="M10" i="29"/>
  <c r="Q10" i="29"/>
  <c r="U10" i="29"/>
  <c r="Y10" i="29"/>
  <c r="O12" i="29"/>
  <c r="S12" i="29"/>
  <c r="W12" i="29"/>
  <c r="K16" i="29"/>
  <c r="O16" i="29"/>
  <c r="S16" i="29"/>
  <c r="W16" i="29"/>
  <c r="E18" i="29"/>
  <c r="AC19" i="29"/>
  <c r="Y19" i="29"/>
  <c r="U19" i="29"/>
  <c r="Q19" i="29"/>
  <c r="M19" i="29"/>
  <c r="I19" i="29"/>
  <c r="E19" i="29"/>
  <c r="S19" i="29"/>
  <c r="BH19" i="29"/>
  <c r="S9" i="29"/>
  <c r="W9" i="29"/>
  <c r="AA9" i="29"/>
  <c r="M11" i="29"/>
  <c r="Q11" i="29"/>
  <c r="U11" i="29"/>
  <c r="Y11" i="29"/>
  <c r="O13" i="29"/>
  <c r="S13" i="29"/>
  <c r="W13" i="29"/>
  <c r="S17" i="29"/>
  <c r="W17" i="29"/>
  <c r="O19" i="29"/>
  <c r="AH20" i="29"/>
  <c r="AL20" i="29"/>
  <c r="AT20" i="29"/>
  <c r="BA21" i="29"/>
  <c r="G23" i="29"/>
  <c r="K23" i="29"/>
  <c r="O23" i="29"/>
  <c r="S23" i="29"/>
  <c r="W23" i="29"/>
  <c r="AA23" i="29"/>
  <c r="AH24" i="29"/>
  <c r="AL24" i="29"/>
  <c r="AT24" i="29"/>
  <c r="BA25" i="29"/>
  <c r="G27" i="29"/>
  <c r="K27" i="29"/>
  <c r="O27" i="29"/>
  <c r="S27" i="29"/>
  <c r="W27" i="29"/>
  <c r="AA27" i="29"/>
  <c r="AV29" i="29"/>
  <c r="BJ30" i="29"/>
  <c r="BJ20" i="29"/>
  <c r="E22" i="29"/>
  <c r="BJ24" i="29"/>
  <c r="E26" i="29"/>
  <c r="AR20" i="29"/>
  <c r="G21" i="29"/>
  <c r="K21" i="29"/>
  <c r="O21" i="29"/>
  <c r="S21" i="29"/>
  <c r="W21" i="29"/>
  <c r="AY21" i="29"/>
  <c r="E23" i="29"/>
  <c r="I23" i="29"/>
  <c r="M23" i="29"/>
  <c r="Q23" i="29"/>
  <c r="U23" i="29"/>
  <c r="Y23" i="29"/>
  <c r="AF24" i="29"/>
  <c r="AR24" i="29"/>
  <c r="AV24" i="29"/>
  <c r="BH24" i="29"/>
  <c r="G25" i="29"/>
  <c r="K25" i="29"/>
  <c r="O25" i="29"/>
  <c r="S25" i="29"/>
  <c r="W25" i="29"/>
  <c r="AY25" i="29"/>
  <c r="AL26" i="29"/>
  <c r="E27" i="29"/>
  <c r="I27" i="29"/>
  <c r="M27" i="29"/>
  <c r="Q27" i="29"/>
  <c r="U27" i="29"/>
  <c r="Y27" i="29"/>
  <c r="AT28" i="29"/>
  <c r="BJ28" i="29"/>
  <c r="G29" i="29"/>
  <c r="BH29" i="29"/>
  <c r="Q24" i="29"/>
  <c r="AC24" i="29"/>
  <c r="Y28" i="29"/>
  <c r="AL28" i="29"/>
  <c r="AC29" i="29"/>
  <c r="Y29" i="29"/>
  <c r="U29" i="29"/>
  <c r="Q29" i="29"/>
  <c r="M29" i="29"/>
  <c r="I29" i="29"/>
  <c r="AJ29" i="29"/>
  <c r="G32" i="29"/>
  <c r="K32" i="29"/>
  <c r="O32" i="29"/>
  <c r="S32" i="29"/>
  <c r="W32" i="29"/>
  <c r="BJ32" i="29"/>
  <c r="AH33" i="29"/>
  <c r="AL33" i="29"/>
  <c r="AH35" i="29"/>
  <c r="AL35" i="29"/>
  <c r="AT35" i="29"/>
  <c r="BH36" i="29"/>
  <c r="AA37" i="29"/>
  <c r="AC38" i="29"/>
  <c r="Y38" i="29"/>
  <c r="U38" i="29"/>
  <c r="Q38" i="29"/>
  <c r="M38" i="29"/>
  <c r="I38" i="29"/>
  <c r="E38" i="29"/>
  <c r="S38" i="29"/>
  <c r="BH38" i="29"/>
  <c r="BJ39" i="29"/>
  <c r="AJ39" i="29"/>
  <c r="AT39" i="29"/>
  <c r="E31" i="29"/>
  <c r="BA31" i="29"/>
  <c r="G33" i="29"/>
  <c r="K33" i="29"/>
  <c r="O33" i="29"/>
  <c r="S33" i="29"/>
  <c r="W33" i="29"/>
  <c r="AA33" i="29"/>
  <c r="E35" i="29"/>
  <c r="BA36" i="29"/>
  <c r="BJ36" i="29"/>
  <c r="W35" i="29"/>
  <c r="AF35" i="29"/>
  <c r="AJ35" i="29"/>
  <c r="AR35" i="29"/>
  <c r="G36" i="29"/>
  <c r="K36" i="29"/>
  <c r="O36" i="29"/>
  <c r="S36" i="29"/>
  <c r="W36" i="29"/>
  <c r="AA36" i="29"/>
  <c r="I37" i="29"/>
  <c r="Y37" i="29"/>
  <c r="K38" i="29"/>
  <c r="AA38" i="29"/>
  <c r="BJ38" i="29"/>
  <c r="AL39" i="29"/>
  <c r="AR39" i="29"/>
  <c r="O31" i="29"/>
  <c r="S31" i="29"/>
  <c r="W31" i="29"/>
  <c r="AY31" i="29"/>
  <c r="I33" i="29"/>
  <c r="M33" i="29"/>
  <c r="Q33" i="29"/>
  <c r="U33" i="29"/>
  <c r="Y33" i="29"/>
  <c r="K35" i="29"/>
  <c r="O35" i="29"/>
  <c r="S35" i="29"/>
  <c r="BC35" i="29"/>
  <c r="AF36" i="29"/>
  <c r="AY36" i="29"/>
  <c r="E37" i="29"/>
  <c r="U37" i="29"/>
  <c r="BJ37" i="29"/>
  <c r="W38" i="29"/>
  <c r="E39" i="29"/>
  <c r="AH37" i="29"/>
  <c r="AL37" i="29"/>
  <c r="BC40" i="29"/>
  <c r="BH40" i="29" l="1"/>
  <c r="O40" i="29"/>
  <c r="U40" i="29"/>
  <c r="I40" i="29"/>
  <c r="AF40" i="29"/>
  <c r="AR40" i="29"/>
  <c r="AT40" i="29"/>
  <c r="W40" i="29"/>
  <c r="S40" i="29"/>
  <c r="AH40" i="29"/>
  <c r="AJ40" i="29"/>
  <c r="BJ40" i="29"/>
  <c r="Y40" i="29"/>
  <c r="AL40" i="29"/>
  <c r="G40" i="29"/>
  <c r="AN40" i="29"/>
  <c r="AC40" i="29"/>
  <c r="E40" i="29"/>
  <c r="AA40" i="29"/>
  <c r="M40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Moreno Cangrejo</author>
  </authors>
  <commentList>
    <comment ref="BH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Camilo Moreno Cangrejo:</t>
        </r>
        <r>
          <rPr>
            <sz val="9"/>
            <color indexed="81"/>
            <rFont val="Tahoma"/>
            <family val="2"/>
          </rPr>
          <t xml:space="preserve">
Se comienza a aplicar a partir del mes de Julio de 2019</t>
        </r>
      </text>
    </comment>
  </commentList>
</comments>
</file>

<file path=xl/sharedStrings.xml><?xml version="1.0" encoding="utf-8"?>
<sst xmlns="http://schemas.openxmlformats.org/spreadsheetml/2006/main" count="808" uniqueCount="165">
  <si>
    <t>Código</t>
  </si>
  <si>
    <t>DEPARTAMENTOS</t>
  </si>
  <si>
    <t>Población Menor 1 año (Meta</t>
  </si>
  <si>
    <t>BCG RECIEN NACIDO (HASTA 29 DÍAS) + MENOR UN AÑO (A PARTIR DE 30 DIAS HASTA 11 MESES 29 DIAS)</t>
  </si>
  <si>
    <t>HB RECIEN NACIDO (HASTA 29 DÍAS)</t>
  </si>
  <si>
    <t>ANTIPOLIO INACTIVADA (VIP) PARENTERAL
&lt;  DE 1 AÑO</t>
  </si>
  <si>
    <t>VOP &lt;DE1 AÑO + VIP &lt;1AÑO 3as</t>
  </si>
  <si>
    <t>PENTA MENOR DE UN AÑO</t>
  </si>
  <si>
    <t>ROTAVIRUS DE 2 A 3 MESES Y 21 DIAS</t>
  </si>
  <si>
    <t>ROTAVIRUS DE 4 A 11 MESES Y 29 DIAS</t>
  </si>
  <si>
    <t xml:space="preserve">FLU DE 6 MESES A 11 MESES </t>
  </si>
  <si>
    <t>Neumo (2 a 11 Meses 29 Dias)</t>
  </si>
  <si>
    <t>Población de 1 Año (Meta</t>
  </si>
  <si>
    <t>SRP (T.V.) DE UN AÑO</t>
  </si>
  <si>
    <t>VARICELA DE 1 AÑO
1a</t>
  </si>
  <si>
    <t>F.A. 1 AÑO</t>
  </si>
  <si>
    <t>Neumo de (12 meses a 23 Meses)</t>
  </si>
  <si>
    <t>Neumo de (12-23 Meses)</t>
  </si>
  <si>
    <t>Neumo de (24- 35 Meses)</t>
  </si>
  <si>
    <t>HA
1 AÑO</t>
  </si>
  <si>
    <t>VOP Al año de la 3ra Dosis</t>
  </si>
  <si>
    <t>DPT Al año de la 3ra Dosis</t>
  </si>
  <si>
    <t>Población 5 años (Meta</t>
  </si>
  <si>
    <t>VOP 5 AÑOS</t>
  </si>
  <si>
    <t>DPT 5 AÑOS</t>
  </si>
  <si>
    <t>SRP (T.V.) 5 AÑOS</t>
  </si>
  <si>
    <t>FLU de 19 a 49 años ÚNICA</t>
  </si>
  <si>
    <t>FLU de 50 años y más</t>
  </si>
  <si>
    <t>Gestantes a partir de la semana 14</t>
  </si>
  <si>
    <t xml:space="preserve">TdaP ACELULAR GESTANTES DE 10 AÑOS Y MAS  </t>
  </si>
  <si>
    <t>TOTAL DOSIS</t>
  </si>
  <si>
    <t>Programática)</t>
  </si>
  <si>
    <t>Dosis Unica</t>
  </si>
  <si>
    <t>%</t>
  </si>
  <si>
    <t>D. Unica</t>
  </si>
  <si>
    <t>1ras. Dosis</t>
  </si>
  <si>
    <t>3.Dosis</t>
  </si>
  <si>
    <t>2das. Dosis</t>
  </si>
  <si>
    <t>3ras .Dosis</t>
  </si>
  <si>
    <t>1ra Dosis</t>
  </si>
  <si>
    <t>2da Dosis</t>
  </si>
  <si>
    <t>Programática )</t>
  </si>
  <si>
    <t>U.Dósis</t>
  </si>
  <si>
    <t>REF.</t>
  </si>
  <si>
    <t>U. Dósis</t>
  </si>
  <si>
    <t>1er. Ref.</t>
  </si>
  <si>
    <t>2do. Ref.</t>
  </si>
  <si>
    <t>Ref.</t>
  </si>
  <si>
    <t>UNICA</t>
  </si>
  <si>
    <t>UNICA DOSIS EN CADA EMBARAZO</t>
  </si>
  <si>
    <t>REGION</t>
  </si>
  <si>
    <t>AMAZONAS</t>
  </si>
  <si>
    <t>AMAZONIA</t>
  </si>
  <si>
    <t>05</t>
  </si>
  <si>
    <t>ANTIOQUIA</t>
  </si>
  <si>
    <t>ANDINA</t>
  </si>
  <si>
    <t>ARAUCA</t>
  </si>
  <si>
    <t>LLANOS</t>
  </si>
  <si>
    <t>08</t>
  </si>
  <si>
    <t>ATLANTICO</t>
  </si>
  <si>
    <t>CARIBE</t>
  </si>
  <si>
    <t>08001</t>
  </si>
  <si>
    <t>BARRANQUILLA</t>
  </si>
  <si>
    <t>BOGOTA D.C.</t>
  </si>
  <si>
    <t>BOLIVAR</t>
  </si>
  <si>
    <t>CARTAGENA</t>
  </si>
  <si>
    <t>BOYACA</t>
  </si>
  <si>
    <t>CALDAS</t>
  </si>
  <si>
    <t>CAQUETA</t>
  </si>
  <si>
    <t>CASANARE</t>
  </si>
  <si>
    <t>CAUCA</t>
  </si>
  <si>
    <t>PACIFICO</t>
  </si>
  <si>
    <t>CESAR</t>
  </si>
  <si>
    <t>27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</si>
  <si>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</si>
  <si>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</si>
  <si>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</si>
  <si>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</si>
  <si>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</si>
  <si>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</si>
  <si>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</si>
  <si>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</si>
  <si>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SANTA MARTA</t>
  </si>
  <si>
    <t>META</t>
  </si>
  <si>
    <t>NARIÑO</t>
  </si>
  <si>
    <t>NORTE DE SANTANDER</t>
  </si>
  <si>
    <t>PUTUMAYO</t>
  </si>
  <si>
    <t>QUINDIO</t>
  </si>
  <si>
    <t>RISARALDA</t>
  </si>
  <si>
    <t>SAN ANDRES ISLA</t>
  </si>
  <si>
    <t>SANTANDER</t>
  </si>
  <si>
    <t>SUCRE</t>
  </si>
  <si>
    <t>TOLIMA</t>
  </si>
  <si>
    <t>VALLE DEL CAUCA</t>
  </si>
  <si>
    <t>76109</t>
  </si>
  <si>
    <t>BUENAVENTURA</t>
  </si>
  <si>
    <t>VAUPES</t>
  </si>
  <si>
    <t>VICHADA</t>
  </si>
  <si>
    <t>TOTAL</t>
  </si>
  <si>
    <t>HEPATITIS B RECIEN NACIDO (HASTA 29 DÍAS) RECIEN NACIDO (Primeras 12 Horas)</t>
  </si>
  <si>
    <t>HEPATITIS B RECIEN NACIDO (HASTA 29 DÍAS) RECIEN NACIDO (Despues de las Primeras 12 Horas)</t>
  </si>
  <si>
    <t>HB RECIEN NACIDO (HASTA 29 DÍAS) (Primeras 12 Horas)+ Despues de las primeras 12 horas</t>
  </si>
  <si>
    <t>VPH</t>
  </si>
  <si>
    <t>3ras Dosis</t>
  </si>
  <si>
    <t>1a</t>
  </si>
  <si>
    <t>2a</t>
  </si>
  <si>
    <t>3a</t>
  </si>
  <si>
    <t>Pob. VPH Niñas de 9 años</t>
  </si>
  <si>
    <t>91</t>
  </si>
  <si>
    <t>81</t>
  </si>
  <si>
    <t>11</t>
  </si>
  <si>
    <t>13</t>
  </si>
  <si>
    <t>13001</t>
  </si>
  <si>
    <t>15</t>
  </si>
  <si>
    <t>17</t>
  </si>
  <si>
    <t>18</t>
  </si>
  <si>
    <t>85</t>
  </si>
  <si>
    <t>19</t>
  </si>
  <si>
    <t>20</t>
  </si>
  <si>
    <t>23</t>
  </si>
  <si>
    <t>25</t>
  </si>
  <si>
    <t>94</t>
  </si>
  <si>
    <t>95</t>
  </si>
  <si>
    <t>41</t>
  </si>
  <si>
    <t>44</t>
  </si>
  <si>
    <t>LA_GUAJIRA</t>
  </si>
  <si>
    <t>47</t>
  </si>
  <si>
    <t>47001</t>
  </si>
  <si>
    <t>50</t>
  </si>
  <si>
    <t>52</t>
  </si>
  <si>
    <t>54</t>
  </si>
  <si>
    <t>NORTE_DE_SANTANDER</t>
  </si>
  <si>
    <t>86</t>
  </si>
  <si>
    <t>63</t>
  </si>
  <si>
    <t>66</t>
  </si>
  <si>
    <t>88</t>
  </si>
  <si>
    <t>SAN_ANDRES_ISLAS</t>
  </si>
  <si>
    <t>68</t>
  </si>
  <si>
    <t>70</t>
  </si>
  <si>
    <t>73</t>
  </si>
  <si>
    <t>76</t>
  </si>
  <si>
    <t>VALLE_DEL_CAUCA</t>
  </si>
  <si>
    <t>97</t>
  </si>
  <si>
    <t>99</t>
  </si>
  <si>
    <t>Población de 1 Año</t>
  </si>
  <si>
    <t>Población 5 años</t>
  </si>
  <si>
    <t>VARICELA DE 5 AÑOS</t>
  </si>
  <si>
    <t>FLU DE 18 A 40 AÑOS UNICA</t>
  </si>
  <si>
    <t>FLU DE 41 A 59 AÑOS UNICA</t>
  </si>
  <si>
    <t>Población &gt; de 60 años</t>
  </si>
  <si>
    <t>FLU DE 60 AÑOS Y MAS</t>
  </si>
  <si>
    <t>FLU Gestantes a partir de la semana 14</t>
  </si>
  <si>
    <t>VPH Niñas de 9 años</t>
  </si>
  <si>
    <t>Población Menor 1 año (Meta Programática)</t>
  </si>
  <si>
    <t>3ras. Dosis</t>
  </si>
  <si>
    <t>(Meta Programática)</t>
  </si>
  <si>
    <t>Meta Programática)</t>
  </si>
  <si>
    <t>Dosis Ref.</t>
  </si>
  <si>
    <t xml:space="preserve">  (DANE) 30%</t>
  </si>
  <si>
    <t>U. D. C/ embarazo</t>
  </si>
  <si>
    <t>VPH 1a Dosis</t>
  </si>
  <si>
    <t>% 1a Dosis</t>
  </si>
  <si>
    <t>VPH 2a Dosis</t>
  </si>
  <si>
    <t>% 2da Dosis</t>
  </si>
  <si>
    <t>SAN_ANDRES_ISLA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</si>
</sst>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 * #,##0.00_ ;_ * \-#,##0.00_ ;_ * &quot;-&quot;??_ ;_ @_ "/>
    <numFmt numFmtId="166" formatCode="0.0"/>
    <numFmt numFmtId="167" formatCode="_(* #,##0_);_(* \(#,##0\);_(* &quot;-&quot;??_);_(@_)"/>
    <numFmt numFmtId="168" formatCode="_(* #,##0.0_);_(* \(#,##0.0\);_(* &quot;-&quot;??_);_(@_)"/>
    <numFmt numFmtId="169" formatCode="#,##0.0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7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color theme="1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b/>
      <sz val="7"/>
      <color indexed="10"/>
      <name val="Arial Narrow"/>
      <family val="2"/>
    </font>
    <font>
      <b/>
      <sz val="7"/>
      <color indexed="8"/>
      <name val="Arial Narrow"/>
      <family val="2"/>
    </font>
    <font>
      <b/>
      <sz val="8"/>
      <color indexed="10"/>
      <name val="Arial Narrow"/>
      <family val="2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9"/>
      <color theme="1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6"/>
      <color theme="1"/>
      <name val="Calibri"/>
      <family val="2"/>
      <scheme val="minor"/>
    </font>
    <font>
      <b/>
      <sz val="7"/>
      <color theme="0"/>
      <name val="Arial Narrow"/>
      <family val="2"/>
    </font>
    <font>
      <b/>
      <sz val="6"/>
      <color indexed="10"/>
      <name val="Arial Narrow"/>
      <family val="2"/>
    </font>
    <font>
      <b/>
      <sz val="6"/>
      <color indexed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AE7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D4B4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0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21" fillId="22" borderId="0" applyNumberFormat="0" applyBorder="0" applyAlignment="0" applyProtection="0"/>
    <xf numFmtId="0" fontId="12" fillId="0" borderId="0"/>
    <xf numFmtId="0" fontId="30" fillId="0" borderId="0"/>
    <xf numFmtId="0" fontId="30" fillId="0" borderId="0"/>
    <xf numFmtId="0" fontId="10" fillId="0" borderId="0"/>
    <xf numFmtId="0" fontId="12" fillId="23" borderId="4" applyNumberFormat="0" applyFont="0" applyAlignment="0" applyProtection="0"/>
    <xf numFmtId="9" fontId="12" fillId="0" borderId="0" applyFont="0" applyFill="0" applyBorder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8" fillId="0" borderId="8" applyNumberFormat="0" applyFill="0" applyAlignment="0" applyProtection="0"/>
    <xf numFmtId="0" fontId="28" fillId="0" borderId="9" applyNumberFormat="0" applyFill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0" borderId="0"/>
    <xf numFmtId="9" fontId="12" fillId="0" borderId="0" applyFont="0" applyFill="0" applyBorder="0" applyAlignment="0" applyProtection="0"/>
    <xf numFmtId="0" fontId="5" fillId="0" borderId="0"/>
    <xf numFmtId="0" fontId="7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518">
    <xf numFmtId="0" fontId="0" fillId="0" borderId="0" xfId="0"/>
    <xf numFmtId="0" fontId="37" fillId="0" borderId="0" xfId="63" applyFont="1"/>
    <xf numFmtId="0" fontId="38" fillId="24" borderId="43" xfId="63" applyFont="1" applyFill="1" applyBorder="1" applyAlignment="1">
      <alignment horizontal="center"/>
    </xf>
    <xf numFmtId="0" fontId="38" fillId="43" borderId="46" xfId="63" applyFont="1" applyFill="1" applyBorder="1" applyAlignment="1">
      <alignment horizontal="center" vertical="center" wrapText="1"/>
    </xf>
    <xf numFmtId="0" fontId="41" fillId="44" borderId="46" xfId="63" quotePrefix="1" applyFont="1" applyFill="1" applyBorder="1" applyAlignment="1">
      <alignment horizontal="center" vertical="center" wrapText="1"/>
    </xf>
    <xf numFmtId="0" fontId="38" fillId="45" borderId="46" xfId="63" applyFont="1" applyFill="1" applyBorder="1" applyAlignment="1">
      <alignment horizontal="center" vertical="center" wrapText="1"/>
    </xf>
    <xf numFmtId="1" fontId="42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31" xfId="37" applyFont="1" applyFill="1" applyBorder="1" applyAlignment="1" applyProtection="1">
      <alignment horizontal="center" vertical="center" wrapText="1"/>
      <protection locked="0"/>
    </xf>
    <xf numFmtId="0" fontId="29" fillId="0" borderId="12" xfId="37" applyFont="1" applyBorder="1" applyAlignment="1" applyProtection="1">
      <alignment horizontal="center" vertical="center" wrapText="1"/>
      <protection locked="0"/>
    </xf>
    <xf numFmtId="0" fontId="43" fillId="0" borderId="0" xfId="63" applyFont="1"/>
    <xf numFmtId="0" fontId="45" fillId="43" borderId="32" xfId="63" applyFont="1" applyFill="1" applyBorder="1" applyAlignment="1">
      <alignment horizontal="center"/>
    </xf>
    <xf numFmtId="0" fontId="45" fillId="33" borderId="29" xfId="63" applyFont="1" applyFill="1" applyBorder="1" applyAlignment="1">
      <alignment horizontal="center" vertical="center"/>
    </xf>
    <xf numFmtId="0" fontId="45" fillId="0" borderId="29" xfId="63" applyFont="1" applyBorder="1" applyAlignment="1">
      <alignment horizontal="center" vertical="center"/>
    </xf>
    <xf numFmtId="0" fontId="45" fillId="39" borderId="29" xfId="63" applyFont="1" applyFill="1" applyBorder="1" applyAlignment="1">
      <alignment horizontal="center" vertical="center"/>
    </xf>
    <xf numFmtId="1" fontId="38" fillId="41" borderId="29" xfId="37" applyNumberFormat="1" applyFont="1" applyFill="1" applyBorder="1" applyAlignment="1" applyProtection="1">
      <alignment horizontal="center" vertical="center" wrapText="1"/>
      <protection locked="0"/>
    </xf>
    <xf numFmtId="0" fontId="45" fillId="38" borderId="29" xfId="63" applyFont="1" applyFill="1" applyBorder="1" applyAlignment="1">
      <alignment horizontal="center" vertical="center"/>
    </xf>
    <xf numFmtId="0" fontId="45" fillId="37" borderId="29" xfId="63" applyFont="1" applyFill="1" applyBorder="1" applyAlignment="1">
      <alignment horizontal="center" vertical="center"/>
    </xf>
    <xf numFmtId="0" fontId="46" fillId="29" borderId="29" xfId="63" applyFont="1" applyFill="1" applyBorder="1" applyAlignment="1">
      <alignment horizontal="center" vertical="center"/>
    </xf>
    <xf numFmtId="0" fontId="45" fillId="36" borderId="29" xfId="63" applyFont="1" applyFill="1" applyBorder="1" applyAlignment="1">
      <alignment horizontal="center" vertical="center"/>
    </xf>
    <xf numFmtId="0" fontId="46" fillId="31" borderId="29" xfId="63" applyFont="1" applyFill="1" applyBorder="1" applyAlignment="1">
      <alignment horizontal="center" vertical="center"/>
    </xf>
    <xf numFmtId="0" fontId="46" fillId="44" borderId="29" xfId="63" applyFont="1" applyFill="1" applyBorder="1" applyAlignment="1">
      <alignment horizontal="center"/>
    </xf>
    <xf numFmtId="0" fontId="45" fillId="34" borderId="29" xfId="63" quotePrefix="1" applyFont="1" applyFill="1" applyBorder="1" applyAlignment="1">
      <alignment horizontal="center" vertical="center"/>
    </xf>
    <xf numFmtId="0" fontId="45" fillId="42" borderId="29" xfId="63" quotePrefix="1" applyFont="1" applyFill="1" applyBorder="1" applyAlignment="1">
      <alignment horizontal="center" vertical="center"/>
    </xf>
    <xf numFmtId="0" fontId="45" fillId="30" borderId="29" xfId="63" quotePrefix="1" applyFont="1" applyFill="1" applyBorder="1" applyAlignment="1">
      <alignment horizontal="center" vertical="center"/>
    </xf>
    <xf numFmtId="1" fontId="42" fillId="40" borderId="29" xfId="64" applyNumberFormat="1" applyFont="1" applyFill="1" applyBorder="1" applyAlignment="1" applyProtection="1">
      <alignment horizontal="center" vertical="center" wrapText="1"/>
      <protection locked="0"/>
    </xf>
    <xf numFmtId="0" fontId="45" fillId="26" borderId="29" xfId="63" applyFont="1" applyFill="1" applyBorder="1" applyAlignment="1">
      <alignment horizontal="center" vertical="center" wrapText="1"/>
    </xf>
    <xf numFmtId="0" fontId="45" fillId="0" borderId="29" xfId="63" applyFont="1" applyBorder="1" applyAlignment="1">
      <alignment horizontal="center" vertical="center" wrapText="1"/>
    </xf>
    <xf numFmtId="0" fontId="45" fillId="32" borderId="29" xfId="63" applyFont="1" applyFill="1" applyBorder="1" applyAlignment="1">
      <alignment horizontal="center" vertical="center" wrapText="1"/>
    </xf>
    <xf numFmtId="0" fontId="45" fillId="45" borderId="29" xfId="37" applyFont="1" applyFill="1" applyBorder="1" applyAlignment="1">
      <alignment horizontal="center" vertical="center"/>
    </xf>
    <xf numFmtId="0" fontId="45" fillId="34" borderId="29" xfId="63" applyFont="1" applyFill="1" applyBorder="1" applyAlignment="1">
      <alignment horizontal="center" vertical="center" wrapText="1"/>
    </xf>
    <xf numFmtId="0" fontId="42" fillId="27" borderId="29" xfId="37" applyFont="1" applyFill="1" applyBorder="1" applyAlignment="1" applyProtection="1">
      <alignment horizontal="center" vertical="center" wrapText="1"/>
      <protection locked="0"/>
    </xf>
    <xf numFmtId="0" fontId="42" fillId="46" borderId="29" xfId="37" applyFont="1" applyFill="1" applyBorder="1" applyAlignment="1" applyProtection="1">
      <alignment horizontal="center" vertical="center" wrapText="1"/>
      <protection locked="0"/>
    </xf>
    <xf numFmtId="49" fontId="47" fillId="0" borderId="0" xfId="63" applyNumberFormat="1" applyFont="1"/>
    <xf numFmtId="0" fontId="48" fillId="0" borderId="22" xfId="63" applyFont="1" applyBorder="1" applyAlignment="1">
      <alignment horizontal="left" wrapText="1"/>
    </xf>
    <xf numFmtId="167" fontId="32" fillId="43" borderId="22" xfId="32" applyNumberFormat="1" applyFont="1" applyFill="1" applyBorder="1"/>
    <xf numFmtId="3" fontId="31" fillId="0" borderId="24" xfId="63" applyNumberFormat="1" applyFont="1" applyBorder="1"/>
    <xf numFmtId="39" fontId="34" fillId="0" borderId="10" xfId="63" applyNumberFormat="1" applyFont="1" applyBorder="1"/>
    <xf numFmtId="37" fontId="31" fillId="0" borderId="10" xfId="63" applyNumberFormat="1" applyFont="1" applyBorder="1"/>
    <xf numFmtId="3" fontId="31" fillId="0" borderId="10" xfId="63" applyNumberFormat="1" applyFont="1" applyBorder="1"/>
    <xf numFmtId="167" fontId="31" fillId="0" borderId="10" xfId="63" applyNumberFormat="1" applyFont="1" applyBorder="1"/>
    <xf numFmtId="39" fontId="34" fillId="0" borderId="17" xfId="63" applyNumberFormat="1" applyFont="1" applyBorder="1"/>
    <xf numFmtId="167" fontId="8" fillId="44" borderId="22" xfId="32" applyNumberFormat="1" applyFont="1" applyFill="1" applyBorder="1"/>
    <xf numFmtId="37" fontId="31" fillId="0" borderId="46" xfId="63" applyNumberFormat="1" applyFont="1" applyBorder="1"/>
    <xf numFmtId="39" fontId="34" fillId="0" borderId="46" xfId="63" applyNumberFormat="1" applyFont="1" applyBorder="1"/>
    <xf numFmtId="37" fontId="31" fillId="0" borderId="10" xfId="32" applyNumberFormat="1" applyFont="1" applyBorder="1"/>
    <xf numFmtId="0" fontId="31" fillId="0" borderId="10" xfId="63" applyFont="1" applyBorder="1"/>
    <xf numFmtId="3" fontId="32" fillId="45" borderId="22" xfId="32" applyNumberFormat="1" applyFont="1" applyFill="1" applyBorder="1"/>
    <xf numFmtId="168" fontId="34" fillId="0" borderId="10" xfId="63" applyNumberFormat="1" applyFont="1" applyBorder="1"/>
    <xf numFmtId="168" fontId="34" fillId="0" borderId="17" xfId="63" applyNumberFormat="1" applyFont="1" applyBorder="1"/>
    <xf numFmtId="3" fontId="31" fillId="0" borderId="43" xfId="63" applyNumberFormat="1" applyFont="1" applyBorder="1"/>
    <xf numFmtId="3" fontId="31" fillId="0" borderId="17" xfId="63" applyNumberFormat="1" applyFont="1" applyBorder="1"/>
    <xf numFmtId="0" fontId="47" fillId="0" borderId="0" xfId="63" applyFont="1"/>
    <xf numFmtId="167" fontId="31" fillId="0" borderId="12" xfId="63" applyNumberFormat="1" applyFont="1" applyBorder="1"/>
    <xf numFmtId="0" fontId="48" fillId="0" borderId="23" xfId="63" applyFont="1" applyBorder="1" applyAlignment="1">
      <alignment horizontal="left" wrapText="1"/>
    </xf>
    <xf numFmtId="167" fontId="32" fillId="43" borderId="23" xfId="32" applyNumberFormat="1" applyFont="1" applyFill="1" applyBorder="1"/>
    <xf numFmtId="3" fontId="31" fillId="0" borderId="15" xfId="63" applyNumberFormat="1" applyFont="1" applyBorder="1"/>
    <xf numFmtId="39" fontId="34" fillId="0" borderId="12" xfId="63" applyNumberFormat="1" applyFont="1" applyBorder="1"/>
    <xf numFmtId="37" fontId="31" fillId="0" borderId="12" xfId="63" applyNumberFormat="1" applyFont="1" applyBorder="1"/>
    <xf numFmtId="3" fontId="31" fillId="0" borderId="12" xfId="63" applyNumberFormat="1" applyFont="1" applyBorder="1"/>
    <xf numFmtId="39" fontId="34" fillId="0" borderId="18" xfId="63" applyNumberFormat="1" applyFont="1" applyBorder="1"/>
    <xf numFmtId="167" fontId="8" fillId="44" borderId="23" xfId="32" applyNumberFormat="1" applyFont="1" applyFill="1" applyBorder="1"/>
    <xf numFmtId="37" fontId="31" fillId="0" borderId="12" xfId="32" applyNumberFormat="1" applyFont="1" applyBorder="1"/>
    <xf numFmtId="0" fontId="31" fillId="0" borderId="12" xfId="63" applyFont="1" applyBorder="1"/>
    <xf numFmtId="3" fontId="32" fillId="45" borderId="23" xfId="32" applyNumberFormat="1" applyFont="1" applyFill="1" applyBorder="1"/>
    <xf numFmtId="168" fontId="34" fillId="0" borderId="12" xfId="63" applyNumberFormat="1" applyFont="1" applyBorder="1"/>
    <xf numFmtId="168" fontId="34" fillId="0" borderId="18" xfId="63" applyNumberFormat="1" applyFont="1" applyBorder="1"/>
    <xf numFmtId="3" fontId="31" fillId="0" borderId="42" xfId="63" applyNumberFormat="1" applyFont="1" applyBorder="1"/>
    <xf numFmtId="3" fontId="31" fillId="0" borderId="18" xfId="63" applyNumberFormat="1" applyFont="1" applyBorder="1"/>
    <xf numFmtId="0" fontId="48" fillId="25" borderId="23" xfId="63" applyFont="1" applyFill="1" applyBorder="1" applyAlignment="1">
      <alignment horizontal="left" wrapText="1"/>
    </xf>
    <xf numFmtId="0" fontId="49" fillId="25" borderId="23" xfId="63" applyFont="1" applyFill="1" applyBorder="1" applyAlignment="1">
      <alignment horizontal="left" wrapText="1"/>
    </xf>
    <xf numFmtId="0" fontId="48" fillId="0" borderId="23" xfId="63" applyFont="1" applyBorder="1" applyAlignment="1">
      <alignment horizontal="left"/>
    </xf>
    <xf numFmtId="0" fontId="48" fillId="25" borderId="26" xfId="63" applyFont="1" applyFill="1" applyBorder="1" applyAlignment="1">
      <alignment horizontal="left" wrapText="1"/>
    </xf>
    <xf numFmtId="167" fontId="32" fillId="43" borderId="26" xfId="32" applyNumberFormat="1" applyFont="1" applyFill="1" applyBorder="1"/>
    <xf numFmtId="3" fontId="31" fillId="0" borderId="25" xfId="63" applyNumberFormat="1" applyFont="1" applyBorder="1"/>
    <xf numFmtId="39" fontId="34" fillId="0" borderId="14" xfId="63" applyNumberFormat="1" applyFont="1" applyBorder="1"/>
    <xf numFmtId="37" fontId="31" fillId="0" borderId="14" xfId="63" applyNumberFormat="1" applyFont="1" applyBorder="1"/>
    <xf numFmtId="3" fontId="31" fillId="0" borderId="14" xfId="63" applyNumberFormat="1" applyFont="1" applyBorder="1"/>
    <xf numFmtId="167" fontId="31" fillId="0" borderId="14" xfId="63" applyNumberFormat="1" applyFont="1" applyBorder="1"/>
    <xf numFmtId="39" fontId="34" fillId="0" borderId="28" xfId="63" applyNumberFormat="1" applyFont="1" applyBorder="1"/>
    <xf numFmtId="167" fontId="8" fillId="44" borderId="26" xfId="32" applyNumberFormat="1" applyFont="1" applyFill="1" applyBorder="1"/>
    <xf numFmtId="37" fontId="31" fillId="0" borderId="14" xfId="32" applyNumberFormat="1" applyFont="1" applyBorder="1"/>
    <xf numFmtId="0" fontId="31" fillId="0" borderId="14" xfId="63" applyFont="1" applyBorder="1"/>
    <xf numFmtId="3" fontId="32" fillId="45" borderId="26" xfId="32" applyNumberFormat="1" applyFont="1" applyFill="1" applyBorder="1"/>
    <xf numFmtId="168" fontId="34" fillId="0" borderId="14" xfId="63" applyNumberFormat="1" applyFont="1" applyBorder="1"/>
    <xf numFmtId="168" fontId="34" fillId="0" borderId="28" xfId="63" applyNumberFormat="1" applyFont="1" applyBorder="1"/>
    <xf numFmtId="3" fontId="31" fillId="0" borderId="44" xfId="63" applyNumberFormat="1" applyFont="1" applyBorder="1"/>
    <xf numFmtId="3" fontId="31" fillId="0" borderId="28" xfId="63" applyNumberFormat="1" applyFont="1" applyBorder="1"/>
    <xf numFmtId="0" fontId="49" fillId="24" borderId="32" xfId="63" applyFont="1" applyFill="1" applyBorder="1" applyAlignment="1">
      <alignment horizontal="center"/>
    </xf>
    <xf numFmtId="167" fontId="34" fillId="43" borderId="29" xfId="65" applyNumberFormat="1" applyFont="1" applyFill="1" applyBorder="1"/>
    <xf numFmtId="167" fontId="31" fillId="0" borderId="29" xfId="65" applyNumberFormat="1" applyFont="1" applyBorder="1"/>
    <xf numFmtId="39" fontId="34" fillId="0" borderId="29" xfId="63" applyNumberFormat="1" applyFont="1" applyBorder="1"/>
    <xf numFmtId="167" fontId="34" fillId="44" borderId="29" xfId="65" applyNumberFormat="1" applyFont="1" applyFill="1" applyBorder="1"/>
    <xf numFmtId="167" fontId="34" fillId="45" borderId="29" xfId="65" applyNumberFormat="1" applyFont="1" applyFill="1" applyBorder="1"/>
    <xf numFmtId="168" fontId="34" fillId="0" borderId="29" xfId="63" applyNumberFormat="1" applyFont="1" applyBorder="1"/>
    <xf numFmtId="167" fontId="34" fillId="0" borderId="47" xfId="65" applyNumberFormat="1" applyFont="1" applyBorder="1"/>
    <xf numFmtId="167" fontId="34" fillId="0" borderId="49" xfId="65" applyNumberFormat="1" applyFont="1" applyBorder="1"/>
    <xf numFmtId="167" fontId="34" fillId="0" borderId="32" xfId="65" applyNumberFormat="1" applyFont="1" applyBorder="1"/>
    <xf numFmtId="169" fontId="31" fillId="0" borderId="33" xfId="63" applyNumberFormat="1" applyFont="1" applyBorder="1"/>
    <xf numFmtId="166" fontId="50" fillId="0" borderId="0" xfId="63" applyNumberFormat="1" applyFont="1"/>
    <xf numFmtId="167" fontId="34" fillId="0" borderId="12" xfId="65" applyNumberFormat="1" applyFont="1" applyBorder="1"/>
    <xf numFmtId="0" fontId="38" fillId="31" borderId="46" xfId="59" applyFont="1" applyFill="1" applyBorder="1" applyAlignment="1">
      <alignment horizontal="center" vertical="center" wrapText="1"/>
    </xf>
    <xf numFmtId="1" fontId="40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4" fillId="24" borderId="34" xfId="63" applyFont="1" applyFill="1" applyBorder="1" applyAlignment="1">
      <alignment horizontal="center"/>
    </xf>
    <xf numFmtId="1" fontId="29" fillId="46" borderId="33" xfId="37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67" applyFont="1"/>
    <xf numFmtId="0" fontId="38" fillId="24" borderId="43" xfId="67" applyFont="1" applyFill="1" applyBorder="1" applyAlignment="1">
      <alignment horizontal="center"/>
    </xf>
    <xf numFmtId="0" fontId="47" fillId="0" borderId="0" xfId="67" applyFont="1"/>
    <xf numFmtId="167" fontId="31" fillId="0" borderId="12" xfId="67" applyNumberFormat="1" applyFont="1" applyBorder="1"/>
    <xf numFmtId="3" fontId="31" fillId="0" borderId="12" xfId="67" applyNumberFormat="1" applyFont="1" applyBorder="1"/>
    <xf numFmtId="0" fontId="48" fillId="0" borderId="23" xfId="67" applyFont="1" applyBorder="1" applyAlignment="1">
      <alignment horizontal="left" wrapText="1"/>
    </xf>
    <xf numFmtId="167" fontId="11" fillId="43" borderId="23" xfId="32" applyNumberFormat="1" applyFont="1" applyFill="1" applyBorder="1" applyAlignment="1">
      <alignment horizontal="center" vertical="center"/>
    </xf>
    <xf numFmtId="3" fontId="31" fillId="0" borderId="15" xfId="67" applyNumberFormat="1" applyFont="1" applyBorder="1"/>
    <xf numFmtId="39" fontId="34" fillId="0" borderId="12" xfId="67" applyNumberFormat="1" applyFont="1" applyBorder="1"/>
    <xf numFmtId="37" fontId="31" fillId="0" borderId="12" xfId="67" applyNumberFormat="1" applyFont="1" applyBorder="1"/>
    <xf numFmtId="39" fontId="34" fillId="0" borderId="18" xfId="67" applyNumberFormat="1" applyFont="1" applyBorder="1"/>
    <xf numFmtId="37" fontId="31" fillId="0" borderId="42" xfId="67" applyNumberFormat="1" applyFont="1" applyBorder="1"/>
    <xf numFmtId="39" fontId="34" fillId="0" borderId="13" xfId="67" applyNumberFormat="1" applyFont="1" applyBorder="1"/>
    <xf numFmtId="37" fontId="31" fillId="0" borderId="15" xfId="67" applyNumberFormat="1" applyFont="1" applyBorder="1"/>
    <xf numFmtId="167" fontId="9" fillId="44" borderId="23" xfId="32" applyNumberFormat="1" applyFont="1" applyFill="1" applyBorder="1"/>
    <xf numFmtId="0" fontId="31" fillId="0" borderId="12" xfId="67" applyFont="1" applyBorder="1"/>
    <xf numFmtId="3" fontId="11" fillId="45" borderId="23" xfId="32" applyNumberFormat="1" applyFont="1" applyFill="1" applyBorder="1"/>
    <xf numFmtId="168" fontId="34" fillId="0" borderId="12" xfId="67" applyNumberFormat="1" applyFont="1" applyBorder="1"/>
    <xf numFmtId="168" fontId="34" fillId="0" borderId="18" xfId="67" applyNumberFormat="1" applyFont="1" applyBorder="1"/>
    <xf numFmtId="3" fontId="31" fillId="0" borderId="42" xfId="67" applyNumberFormat="1" applyFont="1" applyBorder="1"/>
    <xf numFmtId="3" fontId="31" fillId="0" borderId="18" xfId="67" applyNumberFormat="1" applyFont="1" applyBorder="1"/>
    <xf numFmtId="169" fontId="31" fillId="0" borderId="18" xfId="67" applyNumberFormat="1" applyFont="1" applyBorder="1"/>
    <xf numFmtId="0" fontId="48" fillId="25" borderId="23" xfId="67" applyFont="1" applyFill="1" applyBorder="1" applyAlignment="1">
      <alignment horizontal="left" wrapText="1"/>
    </xf>
    <xf numFmtId="0" fontId="49" fillId="25" borderId="23" xfId="67" applyFont="1" applyFill="1" applyBorder="1" applyAlignment="1">
      <alignment horizontal="left" wrapText="1"/>
    </xf>
    <xf numFmtId="0" fontId="48" fillId="0" borderId="23" xfId="67" applyFont="1" applyBorder="1" applyAlignment="1">
      <alignment horizontal="left"/>
    </xf>
    <xf numFmtId="0" fontId="48" fillId="25" borderId="26" xfId="67" applyFont="1" applyFill="1" applyBorder="1" applyAlignment="1">
      <alignment horizontal="left" wrapText="1"/>
    </xf>
    <xf numFmtId="167" fontId="11" fillId="43" borderId="26" xfId="32" applyNumberFormat="1" applyFont="1" applyFill="1" applyBorder="1" applyAlignment="1">
      <alignment horizontal="center" vertical="center"/>
    </xf>
    <xf numFmtId="3" fontId="31" fillId="0" borderId="25" xfId="67" applyNumberFormat="1" applyFont="1" applyBorder="1"/>
    <xf numFmtId="39" fontId="34" fillId="0" borderId="14" xfId="67" applyNumberFormat="1" applyFont="1" applyBorder="1"/>
    <xf numFmtId="37" fontId="31" fillId="0" borderId="14" xfId="67" applyNumberFormat="1" applyFont="1" applyBorder="1"/>
    <xf numFmtId="39" fontId="34" fillId="0" borderId="28" xfId="67" applyNumberFormat="1" applyFont="1" applyBorder="1"/>
    <xf numFmtId="37" fontId="31" fillId="0" borderId="44" xfId="67" applyNumberFormat="1" applyFont="1" applyBorder="1"/>
    <xf numFmtId="39" fontId="34" fillId="0" borderId="27" xfId="67" applyNumberFormat="1" applyFont="1" applyBorder="1"/>
    <xf numFmtId="37" fontId="31" fillId="0" borderId="25" xfId="67" applyNumberFormat="1" applyFont="1" applyBorder="1"/>
    <xf numFmtId="3" fontId="31" fillId="0" borderId="14" xfId="67" applyNumberFormat="1" applyFont="1" applyBorder="1"/>
    <xf numFmtId="167" fontId="31" fillId="0" borderId="14" xfId="67" applyNumberFormat="1" applyFont="1" applyBorder="1"/>
    <xf numFmtId="167" fontId="9" fillId="44" borderId="26" xfId="32" applyNumberFormat="1" applyFont="1" applyFill="1" applyBorder="1"/>
    <xf numFmtId="0" fontId="31" fillId="0" borderId="14" xfId="67" applyFont="1" applyBorder="1"/>
    <xf numFmtId="3" fontId="11" fillId="45" borderId="26" xfId="32" applyNumberFormat="1" applyFont="1" applyFill="1" applyBorder="1"/>
    <xf numFmtId="168" fontId="34" fillId="0" borderId="14" xfId="67" applyNumberFormat="1" applyFont="1" applyBorder="1"/>
    <xf numFmtId="168" fontId="34" fillId="0" borderId="28" xfId="67" applyNumberFormat="1" applyFont="1" applyBorder="1"/>
    <xf numFmtId="3" fontId="31" fillId="0" borderId="44" xfId="67" applyNumberFormat="1" applyFont="1" applyBorder="1"/>
    <xf numFmtId="3" fontId="31" fillId="0" borderId="28" xfId="67" applyNumberFormat="1" applyFont="1" applyBorder="1"/>
    <xf numFmtId="169" fontId="31" fillId="0" borderId="28" xfId="67" applyNumberFormat="1" applyFont="1" applyBorder="1"/>
    <xf numFmtId="167" fontId="31" fillId="0" borderId="29" xfId="69" applyNumberFormat="1" applyFont="1" applyBorder="1"/>
    <xf numFmtId="39" fontId="34" fillId="0" borderId="29" xfId="67" applyNumberFormat="1" applyFont="1" applyBorder="1"/>
    <xf numFmtId="167" fontId="34" fillId="44" borderId="29" xfId="69" applyNumberFormat="1" applyFont="1" applyFill="1" applyBorder="1"/>
    <xf numFmtId="167" fontId="34" fillId="45" borderId="29" xfId="69" applyNumberFormat="1" applyFont="1" applyFill="1" applyBorder="1"/>
    <xf numFmtId="168" fontId="34" fillId="0" borderId="29" xfId="67" applyNumberFormat="1" applyFont="1" applyBorder="1"/>
    <xf numFmtId="167" fontId="34" fillId="0" borderId="29" xfId="69" applyNumberFormat="1" applyFont="1" applyBorder="1"/>
    <xf numFmtId="167" fontId="34" fillId="0" borderId="30" xfId="69" applyNumberFormat="1" applyFont="1" applyBorder="1"/>
    <xf numFmtId="167" fontId="34" fillId="0" borderId="32" xfId="69" applyNumberFormat="1" applyFont="1" applyBorder="1"/>
    <xf numFmtId="169" fontId="31" fillId="0" borderId="30" xfId="67" applyNumberFormat="1" applyFont="1" applyBorder="1"/>
    <xf numFmtId="3" fontId="34" fillId="0" borderId="32" xfId="69" applyNumberFormat="1" applyFont="1" applyBorder="1"/>
    <xf numFmtId="166" fontId="50" fillId="0" borderId="0" xfId="67" applyNumberFormat="1" applyFont="1"/>
    <xf numFmtId="0" fontId="51" fillId="0" borderId="0" xfId="67" applyFont="1"/>
    <xf numFmtId="49" fontId="37" fillId="0" borderId="0" xfId="67" applyNumberFormat="1" applyFont="1"/>
    <xf numFmtId="0" fontId="38" fillId="43" borderId="10" xfId="67" applyFont="1" applyFill="1" applyBorder="1" applyAlignment="1">
      <alignment horizontal="center" vertical="center" wrapText="1"/>
    </xf>
    <xf numFmtId="0" fontId="41" fillId="44" borderId="10" xfId="67" quotePrefix="1" applyFont="1" applyFill="1" applyBorder="1" applyAlignment="1">
      <alignment horizontal="center" vertical="center" wrapText="1"/>
    </xf>
    <xf numFmtId="0" fontId="38" fillId="45" borderId="10" xfId="67" applyFont="1" applyFill="1" applyBorder="1" applyAlignment="1">
      <alignment horizontal="center" vertical="center" wrapText="1"/>
    </xf>
    <xf numFmtId="1" fontId="40" fillId="27" borderId="10" xfId="37" applyNumberFormat="1" applyFont="1" applyFill="1" applyBorder="1" applyAlignment="1" applyProtection="1">
      <alignment horizontal="center" vertical="center" wrapText="1"/>
      <protection locked="0"/>
    </xf>
    <xf numFmtId="1" fontId="42" fillId="27" borderId="10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0" xfId="37" applyFont="1" applyFill="1" applyBorder="1" applyAlignment="1" applyProtection="1">
      <alignment horizontal="center" vertical="center" wrapText="1"/>
      <protection locked="0"/>
    </xf>
    <xf numFmtId="0" fontId="38" fillId="43" borderId="14" xfId="67" applyFont="1" applyFill="1" applyBorder="1" applyAlignment="1">
      <alignment horizontal="center" vertical="top"/>
    </xf>
    <xf numFmtId="1" fontId="38" fillId="41" borderId="14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4" xfId="37" applyFont="1" applyFill="1" applyBorder="1" applyAlignment="1" applyProtection="1">
      <alignment horizontal="center" vertical="center" wrapText="1"/>
      <protection locked="0"/>
    </xf>
    <xf numFmtId="0" fontId="42" fillId="46" borderId="14" xfId="37" applyFont="1" applyFill="1" applyBorder="1" applyAlignment="1" applyProtection="1">
      <alignment horizontal="center" vertical="center" wrapText="1"/>
      <protection locked="0"/>
    </xf>
    <xf numFmtId="0" fontId="37" fillId="0" borderId="0" xfId="71" applyFont="1"/>
    <xf numFmtId="1" fontId="38" fillId="41" borderId="41" xfId="37" applyNumberFormat="1" applyFont="1" applyFill="1" applyBorder="1" applyAlignment="1" applyProtection="1">
      <alignment horizontal="center" vertical="center" wrapText="1"/>
      <protection locked="0"/>
    </xf>
    <xf numFmtId="49" fontId="47" fillId="0" borderId="12" xfId="71" applyNumberFormat="1" applyFont="1" applyBorder="1"/>
    <xf numFmtId="3" fontId="31" fillId="0" borderId="12" xfId="71" applyNumberFormat="1" applyFont="1" applyBorder="1"/>
    <xf numFmtId="39" fontId="34" fillId="0" borderId="12" xfId="71" applyNumberFormat="1" applyFont="1" applyBorder="1"/>
    <xf numFmtId="37" fontId="31" fillId="0" borderId="12" xfId="71" applyNumberFormat="1" applyFont="1" applyBorder="1"/>
    <xf numFmtId="167" fontId="31" fillId="0" borderId="12" xfId="71" applyNumberFormat="1" applyFont="1" applyBorder="1"/>
    <xf numFmtId="167" fontId="9" fillId="44" borderId="12" xfId="32" applyNumberFormat="1" applyFont="1" applyFill="1" applyBorder="1"/>
    <xf numFmtId="0" fontId="31" fillId="0" borderId="12" xfId="71" applyFont="1" applyBorder="1"/>
    <xf numFmtId="169" fontId="31" fillId="0" borderId="12" xfId="71" applyNumberFormat="1" applyFont="1" applyBorder="1"/>
    <xf numFmtId="0" fontId="47" fillId="0" borderId="0" xfId="71" applyFont="1"/>
    <xf numFmtId="0" fontId="51" fillId="0" borderId="0" xfId="71" applyFont="1"/>
    <xf numFmtId="0" fontId="52" fillId="35" borderId="0" xfId="71" applyFont="1" applyFill="1"/>
    <xf numFmtId="0" fontId="43" fillId="0" borderId="0" xfId="76" applyFont="1"/>
    <xf numFmtId="0" fontId="45" fillId="24" borderId="12" xfId="76" applyFont="1" applyFill="1" applyBorder="1" applyAlignment="1">
      <alignment horizontal="center" vertical="center"/>
    </xf>
    <xf numFmtId="49" fontId="47" fillId="0" borderId="0" xfId="76" applyNumberFormat="1" applyFont="1"/>
    <xf numFmtId="0" fontId="48" fillId="0" borderId="12" xfId="76" applyFont="1" applyBorder="1" applyAlignment="1">
      <alignment horizontal="left"/>
    </xf>
    <xf numFmtId="3" fontId="31" fillId="0" borderId="12" xfId="76" applyNumberFormat="1" applyFont="1" applyBorder="1"/>
    <xf numFmtId="39" fontId="34" fillId="0" borderId="12" xfId="76" applyNumberFormat="1" applyFont="1" applyBorder="1"/>
    <xf numFmtId="166" fontId="34" fillId="0" borderId="12" xfId="76" applyNumberFormat="1" applyFont="1" applyBorder="1"/>
    <xf numFmtId="3" fontId="11" fillId="47" borderId="12" xfId="32" applyNumberFormat="1" applyFont="1" applyFill="1" applyBorder="1"/>
    <xf numFmtId="168" fontId="34" fillId="0" borderId="12" xfId="76" applyNumberFormat="1" applyFont="1" applyBorder="1"/>
    <xf numFmtId="3" fontId="31" fillId="48" borderId="12" xfId="76" applyNumberFormat="1" applyFont="1" applyFill="1" applyBorder="1"/>
    <xf numFmtId="169" fontId="34" fillId="0" borderId="12" xfId="76" applyNumberFormat="1" applyFont="1" applyBorder="1"/>
    <xf numFmtId="0" fontId="47" fillId="0" borderId="0" xfId="76" applyFont="1"/>
    <xf numFmtId="0" fontId="48" fillId="25" borderId="12" xfId="76" applyFont="1" applyFill="1" applyBorder="1" applyAlignment="1">
      <alignment horizontal="left"/>
    </xf>
    <xf numFmtId="0" fontId="49" fillId="25" borderId="12" xfId="76" applyFont="1" applyFill="1" applyBorder="1" applyAlignment="1">
      <alignment horizontal="left"/>
    </xf>
    <xf numFmtId="0" fontId="49" fillId="0" borderId="12" xfId="76" applyFont="1" applyBorder="1" applyAlignment="1">
      <alignment horizontal="left"/>
    </xf>
    <xf numFmtId="166" fontId="47" fillId="0" borderId="0" xfId="76" applyNumberFormat="1" applyFont="1"/>
    <xf numFmtId="0" fontId="49" fillId="0" borderId="12" xfId="76" applyFont="1" applyBorder="1" applyAlignment="1">
      <alignment horizontal="center"/>
    </xf>
    <xf numFmtId="167" fontId="34" fillId="43" borderId="12" xfId="78" applyNumberFormat="1" applyFont="1" applyFill="1" applyBorder="1" applyAlignment="1">
      <alignment horizontal="center" vertical="center"/>
    </xf>
    <xf numFmtId="167" fontId="31" fillId="0" borderId="12" xfId="78" applyNumberFormat="1" applyFont="1" applyBorder="1"/>
    <xf numFmtId="167" fontId="34" fillId="44" borderId="12" xfId="78" applyNumberFormat="1" applyFont="1" applyFill="1" applyBorder="1"/>
    <xf numFmtId="167" fontId="34" fillId="45" borderId="12" xfId="78" applyNumberFormat="1" applyFont="1" applyFill="1" applyBorder="1"/>
    <xf numFmtId="167" fontId="34" fillId="0" borderId="12" xfId="78" applyNumberFormat="1" applyFont="1" applyBorder="1"/>
    <xf numFmtId="167" fontId="34" fillId="48" borderId="12" xfId="78" applyNumberFormat="1" applyFont="1" applyFill="1" applyBorder="1"/>
    <xf numFmtId="3" fontId="34" fillId="0" borderId="12" xfId="78" applyNumberFormat="1" applyFont="1" applyBorder="1"/>
    <xf numFmtId="166" fontId="50" fillId="0" borderId="0" xfId="76" applyNumberFormat="1" applyFont="1"/>
    <xf numFmtId="0" fontId="38" fillId="31" borderId="10" xfId="59" applyFont="1" applyFill="1" applyBorder="1" applyAlignment="1">
      <alignment horizontal="center" vertical="center" wrapText="1"/>
    </xf>
    <xf numFmtId="0" fontId="38" fillId="38" borderId="14" xfId="67" applyFont="1" applyFill="1" applyBorder="1" applyAlignment="1">
      <alignment horizontal="center" vertical="center"/>
    </xf>
    <xf numFmtId="0" fontId="38" fillId="37" borderId="14" xfId="67" applyFont="1" applyFill="1" applyBorder="1" applyAlignment="1">
      <alignment horizontal="center" vertical="center" wrapText="1"/>
    </xf>
    <xf numFmtId="0" fontId="41" fillId="29" borderId="14" xfId="67" applyFont="1" applyFill="1" applyBorder="1" applyAlignment="1">
      <alignment horizontal="center" vertical="center" wrapText="1"/>
    </xf>
    <xf numFmtId="0" fontId="38" fillId="36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/>
    </xf>
    <xf numFmtId="0" fontId="38" fillId="34" borderId="14" xfId="67" quotePrefix="1" applyFont="1" applyFill="1" applyBorder="1" applyAlignment="1">
      <alignment horizontal="center" vertical="center"/>
    </xf>
    <xf numFmtId="0" fontId="38" fillId="42" borderId="14" xfId="67" quotePrefix="1" applyFont="1" applyFill="1" applyBorder="1" applyAlignment="1">
      <alignment horizontal="center" vertical="center"/>
    </xf>
    <xf numFmtId="0" fontId="38" fillId="30" borderId="14" xfId="67" quotePrefix="1" applyFont="1" applyFill="1" applyBorder="1" applyAlignment="1">
      <alignment horizontal="center" vertical="center"/>
    </xf>
    <xf numFmtId="1" fontId="40" fillId="40" borderId="14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4" xfId="67" applyFont="1" applyFill="1" applyBorder="1" applyAlignment="1">
      <alignment horizontal="center" vertical="center" wrapText="1"/>
    </xf>
    <xf numFmtId="0" fontId="38" fillId="32" borderId="14" xfId="67" applyFont="1" applyFill="1" applyBorder="1" applyAlignment="1">
      <alignment horizontal="center" vertical="center" wrapText="1"/>
    </xf>
    <xf numFmtId="0" fontId="54" fillId="24" borderId="44" xfId="67" applyFont="1" applyFill="1" applyBorder="1" applyAlignment="1">
      <alignment horizontal="center"/>
    </xf>
    <xf numFmtId="0" fontId="38" fillId="33" borderId="14" xfId="67" applyFont="1" applyFill="1" applyBorder="1" applyAlignment="1">
      <alignment horizontal="center" vertical="center" wrapText="1"/>
    </xf>
    <xf numFmtId="0" fontId="38" fillId="0" borderId="14" xfId="67" applyFont="1" applyBorder="1" applyAlignment="1">
      <alignment horizontal="center" vertical="center"/>
    </xf>
    <xf numFmtId="0" fontId="38" fillId="39" borderId="14" xfId="67" applyFont="1" applyFill="1" applyBorder="1" applyAlignment="1">
      <alignment horizontal="center" vertical="center"/>
    </xf>
    <xf numFmtId="0" fontId="41" fillId="44" borderId="14" xfId="67" applyFont="1" applyFill="1" applyBorder="1" applyAlignment="1">
      <alignment horizontal="center"/>
    </xf>
    <xf numFmtId="0" fontId="38" fillId="0" borderId="14" xfId="67" applyFont="1" applyBorder="1" applyAlignment="1">
      <alignment horizontal="center" vertical="center" wrapText="1"/>
    </xf>
    <xf numFmtId="0" fontId="38" fillId="45" borderId="14" xfId="37" applyFont="1" applyFill="1" applyBorder="1" applyAlignment="1">
      <alignment horizontal="center" vertical="center"/>
    </xf>
    <xf numFmtId="0" fontId="38" fillId="34" borderId="14" xfId="67" applyFont="1" applyFill="1" applyBorder="1" applyAlignment="1">
      <alignment horizontal="center" vertical="center" wrapText="1"/>
    </xf>
    <xf numFmtId="0" fontId="40" fillId="27" borderId="14" xfId="37" applyFont="1" applyFill="1" applyBorder="1" applyAlignment="1" applyProtection="1">
      <alignment horizontal="center" vertical="center" wrapText="1"/>
      <protection locked="0"/>
    </xf>
    <xf numFmtId="0" fontId="40" fillId="46" borderId="14" xfId="37" applyFont="1" applyFill="1" applyBorder="1" applyAlignment="1" applyProtection="1">
      <alignment horizontal="center" vertical="center" wrapText="1"/>
      <protection locked="0"/>
    </xf>
    <xf numFmtId="1" fontId="33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33" fillId="0" borderId="14" xfId="37" applyNumberFormat="1" applyFont="1" applyBorder="1" applyAlignment="1" applyProtection="1">
      <alignment horizontal="center" vertical="center" wrapText="1"/>
      <protection locked="0"/>
    </xf>
    <xf numFmtId="1" fontId="33" fillId="0" borderId="27" xfId="37" applyNumberFormat="1" applyFont="1" applyBorder="1" applyAlignment="1" applyProtection="1">
      <alignment horizontal="center" vertical="center" wrapText="1"/>
      <protection locked="0"/>
    </xf>
    <xf numFmtId="0" fontId="48" fillId="0" borderId="22" xfId="67" applyFont="1" applyBorder="1" applyAlignment="1">
      <alignment horizontal="left" wrapText="1"/>
    </xf>
    <xf numFmtId="167" fontId="11" fillId="43" borderId="22" xfId="32" applyNumberFormat="1" applyFont="1" applyFill="1" applyBorder="1" applyAlignment="1">
      <alignment horizontal="center" vertical="center"/>
    </xf>
    <xf numFmtId="3" fontId="31" fillId="0" borderId="24" xfId="67" applyNumberFormat="1" applyFont="1" applyBorder="1"/>
    <xf numFmtId="39" fontId="34" fillId="0" borderId="10" xfId="67" applyNumberFormat="1" applyFont="1" applyBorder="1"/>
    <xf numFmtId="37" fontId="31" fillId="0" borderId="10" xfId="67" applyNumberFormat="1" applyFont="1" applyBorder="1"/>
    <xf numFmtId="39" fontId="34" fillId="0" borderId="17" xfId="67" applyNumberFormat="1" applyFont="1" applyBorder="1"/>
    <xf numFmtId="37" fontId="31" fillId="0" borderId="43" xfId="67" applyNumberFormat="1" applyFont="1" applyBorder="1"/>
    <xf numFmtId="39" fontId="34" fillId="0" borderId="11" xfId="67" applyNumberFormat="1" applyFont="1" applyBorder="1"/>
    <xf numFmtId="37" fontId="31" fillId="0" borderId="24" xfId="67" applyNumberFormat="1" applyFont="1" applyBorder="1"/>
    <xf numFmtId="3" fontId="31" fillId="0" borderId="10" xfId="67" applyNumberFormat="1" applyFont="1" applyBorder="1"/>
    <xf numFmtId="167" fontId="31" fillId="0" borderId="10" xfId="67" applyNumberFormat="1" applyFont="1" applyBorder="1"/>
    <xf numFmtId="167" fontId="9" fillId="44" borderId="22" xfId="32" applyNumberFormat="1" applyFont="1" applyFill="1" applyBorder="1"/>
    <xf numFmtId="37" fontId="31" fillId="0" borderId="46" xfId="67" applyNumberFormat="1" applyFont="1" applyBorder="1"/>
    <xf numFmtId="39" fontId="34" fillId="0" borderId="46" xfId="67" applyNumberFormat="1" applyFont="1" applyBorder="1"/>
    <xf numFmtId="0" fontId="31" fillId="0" borderId="10" xfId="67" applyFont="1" applyBorder="1"/>
    <xf numFmtId="3" fontId="11" fillId="45" borderId="20" xfId="32" applyNumberFormat="1" applyFont="1" applyFill="1" applyBorder="1"/>
    <xf numFmtId="168" fontId="34" fillId="0" borderId="10" xfId="67" applyNumberFormat="1" applyFont="1" applyBorder="1"/>
    <xf numFmtId="168" fontId="34" fillId="0" borderId="17" xfId="67" applyNumberFormat="1" applyFont="1" applyBorder="1"/>
    <xf numFmtId="3" fontId="31" fillId="0" borderId="43" xfId="67" applyNumberFormat="1" applyFont="1" applyBorder="1"/>
    <xf numFmtId="3" fontId="31" fillId="0" borderId="17" xfId="67" applyNumberFormat="1" applyFont="1" applyBorder="1"/>
    <xf numFmtId="169" fontId="31" fillId="0" borderId="17" xfId="67" applyNumberFormat="1" applyFont="1" applyBorder="1"/>
    <xf numFmtId="0" fontId="49" fillId="24" borderId="21" xfId="67" applyFont="1" applyFill="1" applyBorder="1" applyAlignment="1">
      <alignment horizontal="center"/>
    </xf>
    <xf numFmtId="167" fontId="34" fillId="43" borderId="32" xfId="69" applyNumberFormat="1" applyFont="1" applyFill="1" applyBorder="1" applyAlignment="1">
      <alignment horizontal="center" vertical="center"/>
    </xf>
    <xf numFmtId="3" fontId="34" fillId="0" borderId="16" xfId="69" applyNumberFormat="1" applyFont="1" applyBorder="1"/>
    <xf numFmtId="0" fontId="38" fillId="0" borderId="41" xfId="71" applyFont="1" applyBorder="1" applyAlignment="1">
      <alignment horizontal="center" vertical="center" wrapText="1"/>
    </xf>
    <xf numFmtId="0" fontId="40" fillId="27" borderId="41" xfId="37" applyFont="1" applyFill="1" applyBorder="1" applyAlignment="1" applyProtection="1">
      <alignment horizontal="center" vertical="center" wrapText="1"/>
      <protection locked="0"/>
    </xf>
    <xf numFmtId="1" fontId="33" fillId="0" borderId="41" xfId="37" applyNumberFormat="1" applyFont="1" applyBorder="1" applyAlignment="1" applyProtection="1">
      <alignment horizontal="center" vertical="center" wrapText="1"/>
      <protection locked="0"/>
    </xf>
    <xf numFmtId="0" fontId="38" fillId="33" borderId="41" xfId="71" applyFont="1" applyFill="1" applyBorder="1" applyAlignment="1">
      <alignment horizontal="center" vertical="center" wrapText="1"/>
    </xf>
    <xf numFmtId="0" fontId="38" fillId="39" borderId="41" xfId="71" applyFont="1" applyFill="1" applyBorder="1" applyAlignment="1">
      <alignment horizontal="center" vertical="center" wrapText="1"/>
    </xf>
    <xf numFmtId="0" fontId="38" fillId="37" borderId="41" xfId="71" applyFont="1" applyFill="1" applyBorder="1" applyAlignment="1">
      <alignment horizontal="center" vertical="center" wrapText="1"/>
    </xf>
    <xf numFmtId="0" fontId="41" fillId="29" borderId="41" xfId="71" applyFont="1" applyFill="1" applyBorder="1" applyAlignment="1">
      <alignment horizontal="center" vertical="center" wrapText="1"/>
    </xf>
    <xf numFmtId="0" fontId="38" fillId="36" borderId="41" xfId="71" applyFont="1" applyFill="1" applyBorder="1" applyAlignment="1">
      <alignment horizontal="center" vertical="center" wrapText="1"/>
    </xf>
    <xf numFmtId="0" fontId="41" fillId="31" borderId="41" xfId="71" applyFont="1" applyFill="1" applyBorder="1" applyAlignment="1">
      <alignment horizontal="center" vertical="center" wrapText="1"/>
    </xf>
    <xf numFmtId="0" fontId="38" fillId="34" borderId="41" xfId="71" quotePrefix="1" applyFont="1" applyFill="1" applyBorder="1" applyAlignment="1">
      <alignment horizontal="center" vertical="center" wrapText="1"/>
    </xf>
    <xf numFmtId="0" fontId="38" fillId="43" borderId="18" xfId="76" applyFont="1" applyFill="1" applyBorder="1" applyAlignment="1">
      <alignment horizontal="center" vertical="center" wrapText="1"/>
    </xf>
    <xf numFmtId="0" fontId="46" fillId="44" borderId="10" xfId="38" quotePrefix="1" applyFont="1" applyFill="1" applyBorder="1" applyAlignment="1">
      <alignment horizontal="center" wrapText="1"/>
    </xf>
    <xf numFmtId="0" fontId="45" fillId="47" borderId="10" xfId="0" applyFont="1" applyFill="1" applyBorder="1" applyAlignment="1">
      <alignment horizontal="center" wrapText="1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1" fontId="9" fillId="48" borderId="10" xfId="0" applyNumberFormat="1" applyFont="1" applyFill="1" applyBorder="1" applyAlignment="1" applyProtection="1">
      <alignment horizontal="center" vertical="center" wrapText="1"/>
      <protection locked="0"/>
    </xf>
    <xf numFmtId="0" fontId="45" fillId="33" borderId="4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/>
    </xf>
    <xf numFmtId="0" fontId="45" fillId="39" borderId="14" xfId="76" applyFont="1" applyFill="1" applyBorder="1" applyAlignment="1">
      <alignment horizontal="center" vertical="center"/>
    </xf>
    <xf numFmtId="0" fontId="45" fillId="38" borderId="14" xfId="76" applyFont="1" applyFill="1" applyBorder="1" applyAlignment="1">
      <alignment horizontal="center" vertical="center"/>
    </xf>
    <xf numFmtId="0" fontId="45" fillId="37" borderId="14" xfId="76" applyFont="1" applyFill="1" applyBorder="1" applyAlignment="1">
      <alignment horizontal="center" vertical="center" wrapText="1"/>
    </xf>
    <xf numFmtId="0" fontId="46" fillId="29" borderId="14" xfId="76" applyFont="1" applyFill="1" applyBorder="1" applyAlignment="1">
      <alignment horizontal="center" vertical="center" wrapText="1"/>
    </xf>
    <xf numFmtId="0" fontId="45" fillId="36" borderId="14" xfId="76" applyFont="1" applyFill="1" applyBorder="1" applyAlignment="1">
      <alignment horizontal="center" vertical="center" wrapText="1"/>
    </xf>
    <xf numFmtId="0" fontId="46" fillId="31" borderId="14" xfId="76" applyFont="1" applyFill="1" applyBorder="1" applyAlignment="1">
      <alignment horizontal="center" vertical="center" wrapText="1"/>
    </xf>
    <xf numFmtId="0" fontId="46" fillId="44" borderId="14" xfId="76" quotePrefix="1" applyFont="1" applyFill="1" applyBorder="1" applyAlignment="1">
      <alignment horizontal="center" vertical="top" wrapText="1"/>
    </xf>
    <xf numFmtId="0" fontId="45" fillId="34" borderId="14" xfId="76" quotePrefix="1" applyFont="1" applyFill="1" applyBorder="1" applyAlignment="1">
      <alignment horizontal="center" vertical="center"/>
    </xf>
    <xf numFmtId="0" fontId="45" fillId="42" borderId="14" xfId="76" quotePrefix="1" applyFont="1" applyFill="1" applyBorder="1" applyAlignment="1">
      <alignment horizontal="center" vertical="center"/>
    </xf>
    <xf numFmtId="1" fontId="42" fillId="40" borderId="14" xfId="77" applyNumberFormat="1" applyFont="1" applyFill="1" applyBorder="1" applyAlignment="1" applyProtection="1">
      <alignment horizontal="center" vertical="center" wrapText="1"/>
      <protection locked="0"/>
    </xf>
    <xf numFmtId="0" fontId="45" fillId="30" borderId="14" xfId="76" quotePrefix="1" applyFont="1" applyFill="1" applyBorder="1" applyAlignment="1">
      <alignment horizontal="center" vertical="center"/>
    </xf>
    <xf numFmtId="0" fontId="46" fillId="31" borderId="14" xfId="76" applyFont="1" applyFill="1" applyBorder="1" applyAlignment="1">
      <alignment horizontal="center" vertical="center"/>
    </xf>
    <xf numFmtId="0" fontId="45" fillId="26" borderId="1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 wrapText="1"/>
    </xf>
    <xf numFmtId="0" fontId="45" fillId="32" borderId="14" xfId="76" applyFont="1" applyFill="1" applyBorder="1" applyAlignment="1">
      <alignment horizontal="center" vertical="center" wrapText="1"/>
    </xf>
    <xf numFmtId="0" fontId="45" fillId="47" borderId="14" xfId="37" applyFont="1" applyFill="1" applyBorder="1" applyAlignment="1">
      <alignment horizontal="center" vertical="top" wrapText="1"/>
    </xf>
    <xf numFmtId="0" fontId="45" fillId="34" borderId="14" xfId="76" applyFont="1" applyFill="1" applyBorder="1" applyAlignment="1">
      <alignment horizontal="center" vertical="center" wrapText="1"/>
    </xf>
    <xf numFmtId="0" fontId="45" fillId="42" borderId="14" xfId="76" quotePrefix="1" applyFont="1" applyFill="1" applyBorder="1" applyAlignment="1">
      <alignment horizontal="center" vertical="center" wrapText="1"/>
    </xf>
    <xf numFmtId="0" fontId="45" fillId="48" borderId="14" xfId="37" applyFont="1" applyFill="1" applyBorder="1" applyAlignment="1" applyProtection="1">
      <alignment horizontal="center" vertical="center" wrapText="1"/>
      <protection locked="0"/>
    </xf>
    <xf numFmtId="1" fontId="9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9" fillId="40" borderId="14" xfId="37" applyNumberFormat="1" applyFont="1" applyFill="1" applyBorder="1" applyAlignment="1" applyProtection="1">
      <alignment horizontal="center" vertical="center" wrapText="1"/>
      <protection locked="0"/>
    </xf>
    <xf numFmtId="0" fontId="38" fillId="0" borderId="14" xfId="76" applyFont="1" applyBorder="1" applyAlignment="1">
      <alignment horizontal="center" vertical="center" wrapText="1"/>
    </xf>
    <xf numFmtId="0" fontId="38" fillId="0" borderId="27" xfId="76" applyFont="1" applyBorder="1" applyAlignment="1">
      <alignment horizontal="center" vertical="center" wrapText="1"/>
    </xf>
    <xf numFmtId="167" fontId="11" fillId="43" borderId="18" xfId="32" applyNumberFormat="1" applyFont="1" applyFill="1" applyBorder="1" applyAlignment="1">
      <alignment horizontal="center" vertical="center"/>
    </xf>
    <xf numFmtId="3" fontId="31" fillId="0" borderId="43" xfId="76" applyNumberFormat="1" applyFont="1" applyBorder="1"/>
    <xf numFmtId="39" fontId="34" fillId="0" borderId="10" xfId="76" applyNumberFormat="1" applyFont="1" applyBorder="1"/>
    <xf numFmtId="3" fontId="31" fillId="0" borderId="10" xfId="76" applyNumberFormat="1" applyFont="1" applyBorder="1"/>
    <xf numFmtId="167" fontId="9" fillId="44" borderId="10" xfId="32" applyNumberFormat="1" applyFont="1" applyFill="1" applyBorder="1"/>
    <xf numFmtId="166" fontId="34" fillId="0" borderId="10" xfId="76" applyNumberFormat="1" applyFont="1" applyBorder="1"/>
    <xf numFmtId="3" fontId="11" fillId="47" borderId="10" xfId="32" applyNumberFormat="1" applyFont="1" applyFill="1" applyBorder="1"/>
    <xf numFmtId="168" fontId="34" fillId="0" borderId="10" xfId="76" applyNumberFormat="1" applyFont="1" applyBorder="1"/>
    <xf numFmtId="3" fontId="31" fillId="48" borderId="10" xfId="76" applyNumberFormat="1" applyFont="1" applyFill="1" applyBorder="1"/>
    <xf numFmtId="169" fontId="34" fillId="0" borderId="10" xfId="76" applyNumberFormat="1" applyFont="1" applyBorder="1"/>
    <xf numFmtId="3" fontId="31" fillId="0" borderId="42" xfId="76" applyNumberFormat="1" applyFont="1" applyBorder="1"/>
    <xf numFmtId="3" fontId="31" fillId="0" borderId="44" xfId="76" applyNumberFormat="1" applyFont="1" applyBorder="1"/>
    <xf numFmtId="39" fontId="34" fillId="0" borderId="14" xfId="76" applyNumberFormat="1" applyFont="1" applyBorder="1"/>
    <xf numFmtId="3" fontId="31" fillId="0" borderId="14" xfId="76" applyNumberFormat="1" applyFont="1" applyBorder="1"/>
    <xf numFmtId="167" fontId="9" fillId="44" borderId="14" xfId="32" applyNumberFormat="1" applyFont="1" applyFill="1" applyBorder="1"/>
    <xf numFmtId="166" fontId="34" fillId="0" borderId="14" xfId="76" applyNumberFormat="1" applyFont="1" applyBorder="1"/>
    <xf numFmtId="3" fontId="11" fillId="47" borderId="14" xfId="32" applyNumberFormat="1" applyFont="1" applyFill="1" applyBorder="1"/>
    <xf numFmtId="168" fontId="34" fillId="0" borderId="14" xfId="76" applyNumberFormat="1" applyFont="1" applyBorder="1"/>
    <xf numFmtId="3" fontId="31" fillId="48" borderId="14" xfId="76" applyNumberFormat="1" applyFont="1" applyFill="1" applyBorder="1"/>
    <xf numFmtId="169" fontId="34" fillId="0" borderId="14" xfId="76" applyNumberFormat="1" applyFont="1" applyBorder="1"/>
    <xf numFmtId="168" fontId="34" fillId="0" borderId="17" xfId="76" applyNumberFormat="1" applyFont="1" applyBorder="1"/>
    <xf numFmtId="168" fontId="34" fillId="0" borderId="18" xfId="76" applyNumberFormat="1" applyFont="1" applyBorder="1"/>
    <xf numFmtId="168" fontId="34" fillId="0" borderId="28" xfId="76" applyNumberFormat="1" applyFont="1" applyBorder="1"/>
    <xf numFmtId="3" fontId="31" fillId="40" borderId="43" xfId="76" applyNumberFormat="1" applyFont="1" applyFill="1" applyBorder="1"/>
    <xf numFmtId="3" fontId="31" fillId="40" borderId="42" xfId="76" applyNumberFormat="1" applyFont="1" applyFill="1" applyBorder="1"/>
    <xf numFmtId="3" fontId="31" fillId="40" borderId="44" xfId="76" applyNumberFormat="1" applyFont="1" applyFill="1" applyBorder="1"/>
    <xf numFmtId="0" fontId="38" fillId="24" borderId="18" xfId="71" applyFont="1" applyFill="1" applyBorder="1" applyAlignment="1">
      <alignment horizontal="center" vertical="center"/>
    </xf>
    <xf numFmtId="0" fontId="38" fillId="24" borderId="40" xfId="71" applyFont="1" applyFill="1" applyBorder="1" applyAlignment="1">
      <alignment horizontal="center" vertical="top"/>
    </xf>
    <xf numFmtId="0" fontId="48" fillId="0" borderId="18" xfId="71" applyFont="1" applyBorder="1" applyAlignment="1">
      <alignment horizontal="left" wrapText="1"/>
    </xf>
    <xf numFmtId="0" fontId="48" fillId="25" borderId="18" xfId="71" applyFont="1" applyFill="1" applyBorder="1" applyAlignment="1">
      <alignment horizontal="left" wrapText="1"/>
    </xf>
    <xf numFmtId="0" fontId="49" fillId="25" borderId="18" xfId="71" applyFont="1" applyFill="1" applyBorder="1" applyAlignment="1">
      <alignment horizontal="left" wrapText="1"/>
    </xf>
    <xf numFmtId="0" fontId="48" fillId="0" borderId="18" xfId="71" applyFont="1" applyBorder="1" applyAlignment="1">
      <alignment horizontal="left"/>
    </xf>
    <xf numFmtId="0" fontId="38" fillId="43" borderId="43" xfId="71" applyFont="1" applyFill="1" applyBorder="1" applyAlignment="1">
      <alignment horizontal="center" vertical="center" wrapText="1"/>
    </xf>
    <xf numFmtId="0" fontId="38" fillId="43" borderId="42" xfId="71" applyFont="1" applyFill="1" applyBorder="1" applyAlignment="1">
      <alignment horizontal="center" vertical="top"/>
    </xf>
    <xf numFmtId="3" fontId="31" fillId="0" borderId="14" xfId="71" applyNumberFormat="1" applyFont="1" applyBorder="1"/>
    <xf numFmtId="39" fontId="34" fillId="0" borderId="14" xfId="71" applyNumberFormat="1" applyFont="1" applyBorder="1"/>
    <xf numFmtId="37" fontId="31" fillId="0" borderId="14" xfId="71" applyNumberFormat="1" applyFont="1" applyBorder="1"/>
    <xf numFmtId="167" fontId="31" fillId="0" borderId="14" xfId="71" applyNumberFormat="1" applyFont="1" applyBorder="1"/>
    <xf numFmtId="0" fontId="31" fillId="0" borderId="14" xfId="71" applyFont="1" applyBorder="1"/>
    <xf numFmtId="169" fontId="31" fillId="0" borderId="14" xfId="71" applyNumberFormat="1" applyFont="1" applyBorder="1"/>
    <xf numFmtId="167" fontId="11" fillId="43" borderId="35" xfId="32" applyNumberFormat="1" applyFont="1" applyFill="1" applyBorder="1" applyAlignment="1">
      <alignment horizontal="center" vertical="center"/>
    </xf>
    <xf numFmtId="167" fontId="11" fillId="43" borderId="34" xfId="32" applyNumberFormat="1" applyFont="1" applyFill="1" applyBorder="1" applyAlignment="1">
      <alignment horizontal="center" vertical="center"/>
    </xf>
    <xf numFmtId="1" fontId="33" fillId="0" borderId="19" xfId="37" applyNumberFormat="1" applyFont="1" applyBorder="1" applyAlignment="1" applyProtection="1">
      <alignment horizontal="center" vertical="center" wrapText="1"/>
      <protection locked="0"/>
    </xf>
    <xf numFmtId="3" fontId="31" fillId="0" borderId="43" xfId="71" applyNumberFormat="1" applyFont="1" applyBorder="1"/>
    <xf numFmtId="39" fontId="34" fillId="0" borderId="10" xfId="71" applyNumberFormat="1" applyFont="1" applyBorder="1"/>
    <xf numFmtId="37" fontId="31" fillId="0" borderId="10" xfId="71" applyNumberFormat="1" applyFont="1" applyBorder="1"/>
    <xf numFmtId="3" fontId="31" fillId="0" borderId="10" xfId="71" applyNumberFormat="1" applyFont="1" applyBorder="1"/>
    <xf numFmtId="167" fontId="31" fillId="0" borderId="10" xfId="71" applyNumberFormat="1" applyFont="1" applyBorder="1"/>
    <xf numFmtId="0" fontId="31" fillId="0" borderId="10" xfId="71" applyFont="1" applyBorder="1"/>
    <xf numFmtId="169" fontId="31" fillId="0" borderId="10" xfId="71" applyNumberFormat="1" applyFont="1" applyBorder="1"/>
    <xf numFmtId="3" fontId="31" fillId="0" borderId="42" xfId="71" applyNumberFormat="1" applyFont="1" applyBorder="1"/>
    <xf numFmtId="3" fontId="31" fillId="0" borderId="44" xfId="71" applyNumberFormat="1" applyFont="1" applyBorder="1"/>
    <xf numFmtId="0" fontId="38" fillId="0" borderId="40" xfId="71" applyFont="1" applyBorder="1" applyAlignment="1">
      <alignment horizontal="center" vertical="center" wrapText="1"/>
    </xf>
    <xf numFmtId="39" fontId="34" fillId="0" borderId="17" xfId="71" applyNumberFormat="1" applyFont="1" applyBorder="1"/>
    <xf numFmtId="39" fontId="34" fillId="0" borderId="18" xfId="71" applyNumberFormat="1" applyFont="1" applyBorder="1"/>
    <xf numFmtId="39" fontId="34" fillId="0" borderId="28" xfId="71" applyNumberFormat="1" applyFont="1" applyBorder="1"/>
    <xf numFmtId="0" fontId="38" fillId="38" borderId="38" xfId="71" applyFont="1" applyFill="1" applyBorder="1" applyAlignment="1">
      <alignment horizontal="center" vertical="center" wrapText="1"/>
    </xf>
    <xf numFmtId="3" fontId="31" fillId="0" borderId="24" xfId="71" applyNumberFormat="1" applyFont="1" applyBorder="1"/>
    <xf numFmtId="3" fontId="31" fillId="0" borderId="15" xfId="71" applyNumberFormat="1" applyFont="1" applyBorder="1"/>
    <xf numFmtId="3" fontId="31" fillId="0" borderId="25" xfId="71" applyNumberFormat="1" applyFont="1" applyBorder="1"/>
    <xf numFmtId="0" fontId="38" fillId="39" borderId="39" xfId="71" applyFont="1" applyFill="1" applyBorder="1" applyAlignment="1">
      <alignment horizontal="center" vertical="center" wrapText="1"/>
    </xf>
    <xf numFmtId="0" fontId="38" fillId="0" borderId="19" xfId="71" applyFont="1" applyBorder="1" applyAlignment="1">
      <alignment horizontal="center" vertical="center" wrapText="1"/>
    </xf>
    <xf numFmtId="37" fontId="31" fillId="0" borderId="43" xfId="71" applyNumberFormat="1" applyFont="1" applyBorder="1"/>
    <xf numFmtId="39" fontId="34" fillId="0" borderId="11" xfId="71" applyNumberFormat="1" applyFont="1" applyBorder="1"/>
    <xf numFmtId="37" fontId="31" fillId="0" borderId="42" xfId="71" applyNumberFormat="1" applyFont="1" applyBorder="1"/>
    <xf numFmtId="39" fontId="34" fillId="0" borderId="13" xfId="71" applyNumberFormat="1" applyFont="1" applyBorder="1"/>
    <xf numFmtId="37" fontId="31" fillId="0" borderId="44" xfId="71" applyNumberFormat="1" applyFont="1" applyBorder="1"/>
    <xf numFmtId="39" fontId="34" fillId="0" borderId="27" xfId="71" applyNumberFormat="1" applyFont="1" applyBorder="1"/>
    <xf numFmtId="0" fontId="41" fillId="29" borderId="38" xfId="71" applyFont="1" applyFill="1" applyBorder="1" applyAlignment="1">
      <alignment horizontal="center" vertical="center" wrapText="1"/>
    </xf>
    <xf numFmtId="0" fontId="38" fillId="37" borderId="39" xfId="71" applyFont="1" applyFill="1" applyBorder="1" applyAlignment="1">
      <alignment horizontal="center" vertical="center" wrapText="1"/>
    </xf>
    <xf numFmtId="0" fontId="41" fillId="31" borderId="38" xfId="71" applyFont="1" applyFill="1" applyBorder="1" applyAlignment="1">
      <alignment horizontal="center" vertical="center" wrapText="1"/>
    </xf>
    <xf numFmtId="0" fontId="38" fillId="36" borderId="39" xfId="71" applyFont="1" applyFill="1" applyBorder="1" applyAlignment="1">
      <alignment horizontal="center" vertical="center" wrapText="1"/>
    </xf>
    <xf numFmtId="0" fontId="38" fillId="42" borderId="38" xfId="71" quotePrefix="1" applyFont="1" applyFill="1" applyBorder="1" applyAlignment="1">
      <alignment horizontal="center" vertical="center" wrapText="1"/>
    </xf>
    <xf numFmtId="37" fontId="31" fillId="0" borderId="24" xfId="71" applyNumberFormat="1" applyFont="1" applyBorder="1"/>
    <xf numFmtId="37" fontId="31" fillId="0" borderId="15" xfId="71" applyNumberFormat="1" applyFont="1" applyBorder="1"/>
    <xf numFmtId="37" fontId="31" fillId="0" borderId="25" xfId="71" applyNumberFormat="1" applyFont="1" applyBorder="1"/>
    <xf numFmtId="0" fontId="41" fillId="44" borderId="43" xfId="71" quotePrefix="1" applyFont="1" applyFill="1" applyBorder="1" applyAlignment="1">
      <alignment horizontal="center" vertical="center" wrapText="1"/>
    </xf>
    <xf numFmtId="0" fontId="41" fillId="44" borderId="39" xfId="71" applyFont="1" applyFill="1" applyBorder="1" applyAlignment="1">
      <alignment horizontal="center" vertical="center" wrapText="1"/>
    </xf>
    <xf numFmtId="167" fontId="9" fillId="44" borderId="43" xfId="32" applyNumberFormat="1" applyFont="1" applyFill="1" applyBorder="1"/>
    <xf numFmtId="167" fontId="9" fillId="44" borderId="42" xfId="32" applyNumberFormat="1" applyFont="1" applyFill="1" applyBorder="1"/>
    <xf numFmtId="167" fontId="9" fillId="44" borderId="44" xfId="32" applyNumberFormat="1" applyFont="1" applyFill="1" applyBorder="1"/>
    <xf numFmtId="0" fontId="38" fillId="30" borderId="39" xfId="71" quotePrefix="1" applyFont="1" applyFill="1" applyBorder="1" applyAlignment="1">
      <alignment horizontal="center" vertical="center" wrapText="1"/>
    </xf>
    <xf numFmtId="37" fontId="31" fillId="0" borderId="43" xfId="32" applyNumberFormat="1" applyFont="1" applyBorder="1"/>
    <xf numFmtId="37" fontId="31" fillId="0" borderId="42" xfId="32" applyNumberFormat="1" applyFont="1" applyBorder="1"/>
    <xf numFmtId="37" fontId="31" fillId="0" borderId="44" xfId="32" applyNumberFormat="1" applyFont="1" applyBorder="1"/>
    <xf numFmtId="0" fontId="38" fillId="31" borderId="17" xfId="59" applyFont="1" applyFill="1" applyBorder="1" applyAlignment="1">
      <alignment horizontal="center" vertical="center" wrapText="1"/>
    </xf>
    <xf numFmtId="0" fontId="41" fillId="31" borderId="40" xfId="71" applyFont="1" applyFill="1" applyBorder="1" applyAlignment="1">
      <alignment horizontal="center" vertical="center" wrapText="1"/>
    </xf>
    <xf numFmtId="0" fontId="31" fillId="0" borderId="17" xfId="71" applyFont="1" applyBorder="1"/>
    <xf numFmtId="0" fontId="31" fillId="0" borderId="18" xfId="71" applyFont="1" applyBorder="1"/>
    <xf numFmtId="0" fontId="31" fillId="0" borderId="28" xfId="71" applyFont="1" applyBorder="1"/>
    <xf numFmtId="0" fontId="38" fillId="26" borderId="38" xfId="71" applyFont="1" applyFill="1" applyBorder="1" applyAlignment="1">
      <alignment horizontal="center" vertical="center" wrapText="1"/>
    </xf>
    <xf numFmtId="1" fontId="40" fillId="40" borderId="39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9" xfId="72" applyNumberFormat="1" applyFont="1" applyFill="1" applyBorder="1" applyAlignment="1" applyProtection="1">
      <alignment horizontal="center" vertical="center" wrapText="1"/>
      <protection locked="0"/>
    </xf>
    <xf numFmtId="0" fontId="38" fillId="32" borderId="39" xfId="71" applyFont="1" applyFill="1" applyBorder="1" applyAlignment="1">
      <alignment horizontal="center" vertical="center" wrapText="1"/>
    </xf>
    <xf numFmtId="0" fontId="38" fillId="45" borderId="36" xfId="71" applyFont="1" applyFill="1" applyBorder="1" applyAlignment="1">
      <alignment horizontal="center" vertical="center" wrapText="1"/>
    </xf>
    <xf numFmtId="0" fontId="38" fillId="45" borderId="45" xfId="37" applyFont="1" applyFill="1" applyBorder="1" applyAlignment="1">
      <alignment horizontal="center" vertical="center" wrapText="1"/>
    </xf>
    <xf numFmtId="3" fontId="11" fillId="45" borderId="36" xfId="32" applyNumberFormat="1" applyFont="1" applyFill="1" applyBorder="1"/>
    <xf numFmtId="3" fontId="11" fillId="45" borderId="37" xfId="32" applyNumberFormat="1" applyFont="1" applyFill="1" applyBorder="1"/>
    <xf numFmtId="3" fontId="11" fillId="45" borderId="48" xfId="32" applyNumberFormat="1" applyFont="1" applyFill="1" applyBorder="1"/>
    <xf numFmtId="0" fontId="38" fillId="32" borderId="38" xfId="71" applyFont="1" applyFill="1" applyBorder="1" applyAlignment="1">
      <alignment horizontal="center" vertical="center" wrapText="1"/>
    </xf>
    <xf numFmtId="0" fontId="38" fillId="26" borderId="39" xfId="71" applyFont="1" applyFill="1" applyBorder="1" applyAlignment="1">
      <alignment horizontal="center" vertical="center" wrapText="1"/>
    </xf>
    <xf numFmtId="168" fontId="34" fillId="0" borderId="11" xfId="71" applyNumberFormat="1" applyFont="1" applyBorder="1"/>
    <xf numFmtId="168" fontId="34" fillId="0" borderId="13" xfId="71" applyNumberFormat="1" applyFont="1" applyBorder="1"/>
    <xf numFmtId="168" fontId="34" fillId="0" borderId="27" xfId="71" applyNumberFormat="1" applyFont="1" applyBorder="1"/>
    <xf numFmtId="168" fontId="34" fillId="0" borderId="17" xfId="71" applyNumberFormat="1" applyFont="1" applyBorder="1"/>
    <xf numFmtId="168" fontId="34" fillId="0" borderId="18" xfId="71" applyNumberFormat="1" applyFont="1" applyBorder="1"/>
    <xf numFmtId="168" fontId="34" fillId="0" borderId="28" xfId="71" applyNumberFormat="1" applyFont="1" applyBorder="1"/>
    <xf numFmtId="1" fontId="40" fillId="27" borderId="24" xfId="37" applyNumberFormat="1" applyFont="1" applyFill="1" applyBorder="1" applyAlignment="1" applyProtection="1">
      <alignment horizontal="center" vertical="center" wrapText="1"/>
      <protection locked="0"/>
    </xf>
    <xf numFmtId="0" fontId="40" fillId="27" borderId="38" xfId="37" applyFont="1" applyFill="1" applyBorder="1" applyAlignment="1" applyProtection="1">
      <alignment horizontal="center" vertical="center" wrapText="1"/>
      <protection locked="0"/>
    </xf>
    <xf numFmtId="0" fontId="38" fillId="34" borderId="39" xfId="71" applyFont="1" applyFill="1" applyBorder="1" applyAlignment="1">
      <alignment horizontal="center" vertical="center" wrapText="1"/>
    </xf>
    <xf numFmtId="0" fontId="42" fillId="27" borderId="17" xfId="37" applyFont="1" applyFill="1" applyBorder="1" applyAlignment="1" applyProtection="1">
      <alignment horizontal="center" vertical="center" wrapText="1"/>
      <protection locked="0"/>
    </xf>
    <xf numFmtId="0" fontId="40" fillId="27" borderId="40" xfId="37" applyFont="1" applyFill="1" applyBorder="1" applyAlignment="1" applyProtection="1">
      <alignment horizontal="center" vertical="center" wrapText="1"/>
      <protection locked="0"/>
    </xf>
    <xf numFmtId="3" fontId="31" fillId="0" borderId="17" xfId="71" applyNumberFormat="1" applyFont="1" applyBorder="1"/>
    <xf numFmtId="3" fontId="31" fillId="0" borderId="18" xfId="71" applyNumberFormat="1" applyFont="1" applyBorder="1"/>
    <xf numFmtId="3" fontId="31" fillId="0" borderId="28" xfId="71" applyNumberFormat="1" applyFont="1" applyBorder="1"/>
    <xf numFmtId="1" fontId="33" fillId="0" borderId="38" xfId="37" applyNumberFormat="1" applyFont="1" applyBorder="1" applyAlignment="1" applyProtection="1">
      <alignment horizontal="center" vertical="center" wrapText="1"/>
      <protection locked="0"/>
    </xf>
    <xf numFmtId="0" fontId="40" fillId="46" borderId="39" xfId="37" applyFont="1" applyFill="1" applyBorder="1" applyAlignment="1" applyProtection="1">
      <alignment horizontal="center" vertical="center" wrapText="1"/>
      <protection locked="0"/>
    </xf>
    <xf numFmtId="1" fontId="33" fillId="46" borderId="19" xfId="37" applyNumberFormat="1" applyFont="1" applyFill="1" applyBorder="1" applyAlignment="1" applyProtection="1">
      <alignment horizontal="center" vertical="center" wrapText="1"/>
      <protection locked="0"/>
    </xf>
    <xf numFmtId="169" fontId="31" fillId="0" borderId="11" xfId="71" applyNumberFormat="1" applyFont="1" applyBorder="1"/>
    <xf numFmtId="169" fontId="31" fillId="0" borderId="13" xfId="71" applyNumberFormat="1" applyFont="1" applyBorder="1"/>
    <xf numFmtId="169" fontId="31" fillId="0" borderId="27" xfId="71" applyNumberFormat="1" applyFont="1" applyBorder="1"/>
    <xf numFmtId="49" fontId="47" fillId="0" borderId="18" xfId="71" applyNumberFormat="1" applyFont="1" applyBorder="1"/>
    <xf numFmtId="0" fontId="38" fillId="0" borderId="19" xfId="76" applyFont="1" applyBorder="1" applyAlignment="1">
      <alignment horizontal="center" vertical="center" wrapText="1"/>
    </xf>
    <xf numFmtId="0" fontId="47" fillId="0" borderId="12" xfId="76" applyFont="1" applyBorder="1"/>
    <xf numFmtId="0" fontId="47" fillId="0" borderId="12" xfId="71" applyFont="1" applyBorder="1"/>
    <xf numFmtId="0" fontId="47" fillId="0" borderId="12" xfId="67" applyFont="1" applyBorder="1"/>
    <xf numFmtId="169" fontId="31" fillId="0" borderId="17" xfId="63" applyNumberFormat="1" applyFont="1" applyBorder="1"/>
    <xf numFmtId="169" fontId="31" fillId="0" borderId="18" xfId="63" applyNumberFormat="1" applyFont="1" applyBorder="1"/>
    <xf numFmtId="169" fontId="31" fillId="0" borderId="28" xfId="63" applyNumberFormat="1" applyFont="1" applyBorder="1"/>
    <xf numFmtId="0" fontId="47" fillId="0" borderId="12" xfId="63" applyFont="1" applyBorder="1"/>
    <xf numFmtId="1" fontId="29" fillId="46" borderId="31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51" xfId="37" applyNumberFormat="1" applyFont="1" applyFill="1" applyBorder="1" applyAlignment="1" applyProtection="1">
      <alignment horizontal="center" vertical="center" wrapText="1"/>
      <protection locked="0"/>
    </xf>
    <xf numFmtId="1" fontId="40" fillId="40" borderId="46" xfId="64" applyNumberFormat="1" applyFont="1" applyFill="1" applyBorder="1" applyAlignment="1" applyProtection="1">
      <alignment horizontal="center" vertical="center" wrapText="1"/>
      <protection locked="0"/>
    </xf>
    <xf numFmtId="0" fontId="38" fillId="26" borderId="46" xfId="63" applyFont="1" applyFill="1" applyBorder="1" applyAlignment="1">
      <alignment horizontal="center" vertical="center" wrapText="1"/>
    </xf>
    <xf numFmtId="0" fontId="38" fillId="32" borderId="46" xfId="63" applyFont="1" applyFill="1" applyBorder="1" applyAlignment="1">
      <alignment horizontal="center" vertical="center" wrapText="1"/>
    </xf>
    <xf numFmtId="0" fontId="38" fillId="34" borderId="46" xfId="63" applyFont="1" applyFill="1" applyBorder="1" applyAlignment="1">
      <alignment horizontal="center" vertical="center" wrapText="1"/>
    </xf>
    <xf numFmtId="0" fontId="38" fillId="31" borderId="46" xfId="59" applyFont="1" applyFill="1" applyBorder="1" applyAlignment="1">
      <alignment horizontal="center" vertical="center" wrapText="1"/>
    </xf>
    <xf numFmtId="0" fontId="38" fillId="37" borderId="46" xfId="63" applyFont="1" applyFill="1" applyBorder="1" applyAlignment="1">
      <alignment horizontal="center" vertical="center" wrapText="1"/>
    </xf>
    <xf numFmtId="0" fontId="38" fillId="29" borderId="46" xfId="59" applyFont="1" applyFill="1" applyBorder="1" applyAlignment="1">
      <alignment horizontal="center" vertical="center" wrapText="1"/>
    </xf>
    <xf numFmtId="1" fontId="40" fillId="36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42" borderId="31" xfId="37" applyFont="1" applyFill="1" applyBorder="1" applyAlignment="1" applyProtection="1">
      <alignment horizontal="center" vertical="center" wrapText="1"/>
      <protection locked="0"/>
    </xf>
    <xf numFmtId="0" fontId="38" fillId="42" borderId="50" xfId="37" applyFont="1" applyFill="1" applyBorder="1" applyAlignment="1" applyProtection="1">
      <alignment horizontal="center" vertical="center" wrapText="1"/>
      <protection locked="0"/>
    </xf>
    <xf numFmtId="0" fontId="38" fillId="30" borderId="46" xfId="63" applyFont="1" applyFill="1" applyBorder="1" applyAlignment="1">
      <alignment horizontal="center" vertical="center" wrapText="1"/>
    </xf>
    <xf numFmtId="0" fontId="39" fillId="33" borderId="46" xfId="63" applyFont="1" applyFill="1" applyBorder="1" applyAlignment="1">
      <alignment horizontal="center" vertical="center" wrapText="1"/>
    </xf>
    <xf numFmtId="0" fontId="40" fillId="28" borderId="46" xfId="37" applyFont="1" applyFill="1" applyBorder="1" applyAlignment="1" applyProtection="1">
      <alignment horizontal="center" vertical="center" wrapText="1"/>
      <protection locked="0"/>
    </xf>
    <xf numFmtId="1" fontId="38" fillId="41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38" borderId="46" xfId="63" applyFont="1" applyFill="1" applyBorder="1" applyAlignment="1">
      <alignment horizontal="center" vertical="center" wrapText="1"/>
    </xf>
    <xf numFmtId="0" fontId="38" fillId="32" borderId="10" xfId="67" applyFont="1" applyFill="1" applyBorder="1" applyAlignment="1">
      <alignment horizontal="center" vertical="center" wrapText="1"/>
    </xf>
    <xf numFmtId="0" fontId="38" fillId="34" borderId="10" xfId="67" applyFont="1" applyFill="1" applyBorder="1" applyAlignment="1">
      <alignment horizontal="center" vertical="center" wrapText="1"/>
    </xf>
    <xf numFmtId="1" fontId="29" fillId="46" borderId="10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10" xfId="37" applyNumberFormat="1" applyFont="1" applyBorder="1" applyAlignment="1" applyProtection="1">
      <alignment horizontal="center" vertical="center" wrapText="1"/>
      <protection locked="0"/>
    </xf>
    <xf numFmtId="1" fontId="9" fillId="0" borderId="11" xfId="37" applyNumberFormat="1" applyFont="1" applyBorder="1" applyAlignment="1" applyProtection="1">
      <alignment horizontal="center" vertical="center" wrapText="1"/>
      <protection locked="0"/>
    </xf>
    <xf numFmtId="0" fontId="38" fillId="31" borderId="10" xfId="59" applyFont="1" applyFill="1" applyBorder="1" applyAlignment="1">
      <alignment horizontal="center" vertical="center" wrapText="1"/>
    </xf>
    <xf numFmtId="1" fontId="40" fillId="40" borderId="10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0" xfId="67" applyFont="1" applyFill="1" applyBorder="1" applyAlignment="1">
      <alignment horizontal="center" vertical="center" wrapText="1"/>
    </xf>
    <xf numFmtId="0" fontId="38" fillId="30" borderId="10" xfId="67" applyFont="1" applyFill="1" applyBorder="1" applyAlignment="1">
      <alignment horizontal="center" vertical="center" wrapText="1"/>
    </xf>
    <xf numFmtId="0" fontId="38" fillId="37" borderId="10" xfId="67" applyFont="1" applyFill="1" applyBorder="1" applyAlignment="1">
      <alignment horizontal="center" vertical="center" wrapText="1"/>
    </xf>
    <xf numFmtId="0" fontId="38" fillId="29" borderId="10" xfId="59" applyFont="1" applyFill="1" applyBorder="1" applyAlignment="1">
      <alignment horizontal="center" vertical="center" wrapText="1"/>
    </xf>
    <xf numFmtId="1" fontId="40" fillId="36" borderId="10" xfId="37" applyNumberFormat="1" applyFont="1" applyFill="1" applyBorder="1" applyAlignment="1" applyProtection="1">
      <alignment horizontal="center" vertical="center" wrapText="1"/>
      <protection locked="0"/>
    </xf>
    <xf numFmtId="0" fontId="38" fillId="42" borderId="10" xfId="37" applyFont="1" applyFill="1" applyBorder="1" applyAlignment="1" applyProtection="1">
      <alignment horizontal="center" vertical="center" wrapText="1"/>
      <protection locked="0"/>
    </xf>
    <xf numFmtId="0" fontId="38" fillId="38" borderId="10" xfId="67" applyFont="1" applyFill="1" applyBorder="1" applyAlignment="1">
      <alignment horizontal="center" vertical="center" wrapText="1"/>
    </xf>
    <xf numFmtId="0" fontId="39" fillId="33" borderId="10" xfId="67" applyFont="1" applyFill="1" applyBorder="1" applyAlignment="1">
      <alignment horizontal="center" vertical="center" wrapText="1"/>
    </xf>
    <xf numFmtId="0" fontId="53" fillId="39" borderId="10" xfId="37" applyFont="1" applyFill="1" applyBorder="1" applyAlignment="1" applyProtection="1">
      <alignment horizontal="center" vertical="center" wrapText="1"/>
      <protection locked="0"/>
    </xf>
    <xf numFmtId="0" fontId="40" fillId="28" borderId="10" xfId="37" applyFont="1" applyFill="1" applyBorder="1" applyAlignment="1" applyProtection="1">
      <alignment horizontal="center" vertical="center" wrapText="1"/>
      <protection locked="0"/>
    </xf>
    <xf numFmtId="1" fontId="38" fillId="41" borderId="10" xfId="37" applyNumberFormat="1" applyFont="1" applyFill="1" applyBorder="1" applyAlignment="1" applyProtection="1">
      <alignment horizontal="center" vertical="center" wrapText="1"/>
      <protection locked="0"/>
    </xf>
    <xf numFmtId="0" fontId="38" fillId="32" borderId="24" xfId="71" applyFont="1" applyFill="1" applyBorder="1" applyAlignment="1">
      <alignment horizontal="center" vertical="center" wrapText="1"/>
    </xf>
    <xf numFmtId="0" fontId="38" fillId="32" borderId="17" xfId="71" applyFont="1" applyFill="1" applyBorder="1" applyAlignment="1">
      <alignment horizontal="center" vertical="center" wrapText="1"/>
    </xf>
    <xf numFmtId="0" fontId="38" fillId="34" borderId="43" xfId="71" applyFont="1" applyFill="1" applyBorder="1" applyAlignment="1">
      <alignment horizontal="center" vertical="center" wrapText="1"/>
    </xf>
    <xf numFmtId="0" fontId="38" fillId="34" borderId="11" xfId="71" applyFont="1" applyFill="1" applyBorder="1" applyAlignment="1">
      <alignment horizontal="center" vertical="center" wrapText="1"/>
    </xf>
    <xf numFmtId="1" fontId="29" fillId="46" borderId="43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11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24" xfId="37" applyNumberFormat="1" applyFont="1" applyBorder="1" applyAlignment="1" applyProtection="1">
      <alignment horizontal="center" vertical="center" wrapText="1"/>
      <protection locked="0"/>
    </xf>
    <xf numFmtId="0" fontId="38" fillId="31" borderId="24" xfId="59" applyFont="1" applyFill="1" applyBorder="1" applyAlignment="1">
      <alignment horizontal="center" vertical="center" wrapText="1"/>
    </xf>
    <xf numFmtId="1" fontId="40" fillId="40" borderId="43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1" xfId="72" applyNumberFormat="1" applyFont="1" applyFill="1" applyBorder="1" applyAlignment="1" applyProtection="1">
      <alignment horizontal="center" vertical="center" wrapText="1"/>
      <protection locked="0"/>
    </xf>
    <xf numFmtId="0" fontId="38" fillId="26" borderId="24" xfId="71" applyFont="1" applyFill="1" applyBorder="1" applyAlignment="1">
      <alignment horizontal="center" vertical="center" wrapText="1"/>
    </xf>
    <xf numFmtId="0" fontId="38" fillId="26" borderId="17" xfId="71" applyFont="1" applyFill="1" applyBorder="1" applyAlignment="1">
      <alignment horizontal="center" vertical="center" wrapText="1"/>
    </xf>
    <xf numFmtId="0" fontId="38" fillId="32" borderId="43" xfId="71" applyFont="1" applyFill="1" applyBorder="1" applyAlignment="1">
      <alignment horizontal="center" vertical="center" wrapText="1"/>
    </xf>
    <xf numFmtId="0" fontId="38" fillId="32" borderId="11" xfId="71" applyFont="1" applyFill="1" applyBorder="1" applyAlignment="1">
      <alignment horizontal="center" vertical="center" wrapText="1"/>
    </xf>
    <xf numFmtId="0" fontId="38" fillId="26" borderId="43" xfId="71" applyFont="1" applyFill="1" applyBorder="1" applyAlignment="1">
      <alignment horizontal="center" vertical="center" wrapText="1"/>
    </xf>
    <xf numFmtId="0" fontId="38" fillId="26" borderId="11" xfId="71" applyFont="1" applyFill="1" applyBorder="1" applyAlignment="1">
      <alignment horizontal="center" vertical="center" wrapText="1"/>
    </xf>
    <xf numFmtId="0" fontId="38" fillId="30" borderId="43" xfId="71" applyFont="1" applyFill="1" applyBorder="1" applyAlignment="1">
      <alignment horizontal="center" vertical="center" wrapText="1"/>
    </xf>
    <xf numFmtId="0" fontId="38" fillId="30" borderId="11" xfId="71" applyFont="1" applyFill="1" applyBorder="1" applyAlignment="1">
      <alignment horizontal="center" vertical="center" wrapText="1"/>
    </xf>
    <xf numFmtId="0" fontId="38" fillId="37" borderId="43" xfId="71" applyFont="1" applyFill="1" applyBorder="1" applyAlignment="1">
      <alignment horizontal="center" vertical="center" wrapText="1"/>
    </xf>
    <xf numFmtId="0" fontId="38" fillId="37" borderId="10" xfId="71" applyFont="1" applyFill="1" applyBorder="1" applyAlignment="1">
      <alignment horizontal="center" vertical="center" wrapText="1"/>
    </xf>
    <xf numFmtId="0" fontId="38" fillId="37" borderId="11" xfId="71" applyFont="1" applyFill="1" applyBorder="1" applyAlignment="1">
      <alignment horizontal="center" vertical="center" wrapText="1"/>
    </xf>
    <xf numFmtId="0" fontId="38" fillId="29" borderId="24" xfId="59" applyFont="1" applyFill="1" applyBorder="1" applyAlignment="1">
      <alignment horizontal="center" vertical="center" wrapText="1"/>
    </xf>
    <xf numFmtId="0" fontId="38" fillId="29" borderId="17" xfId="59" applyFont="1" applyFill="1" applyBorder="1" applyAlignment="1">
      <alignment horizontal="center" vertical="center" wrapText="1"/>
    </xf>
    <xf numFmtId="1" fontId="40" fillId="36" borderId="43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1" xfId="37" applyNumberFormat="1" applyFont="1" applyFill="1" applyBorder="1" applyAlignment="1" applyProtection="1">
      <alignment horizontal="center" vertical="center" wrapText="1"/>
      <protection locked="0"/>
    </xf>
    <xf numFmtId="0" fontId="38" fillId="31" borderId="17" xfId="59" applyFont="1" applyFill="1" applyBorder="1" applyAlignment="1">
      <alignment horizontal="center" vertical="center" wrapText="1"/>
    </xf>
    <xf numFmtId="0" fontId="38" fillId="34" borderId="10" xfId="71" applyFont="1" applyFill="1" applyBorder="1" applyAlignment="1">
      <alignment horizontal="center" vertical="center" wrapText="1"/>
    </xf>
    <xf numFmtId="0" fontId="38" fillId="42" borderId="24" xfId="37" applyFont="1" applyFill="1" applyBorder="1" applyAlignment="1" applyProtection="1">
      <alignment horizontal="center" vertical="center" wrapText="1"/>
      <protection locked="0"/>
    </xf>
    <xf numFmtId="0" fontId="38" fillId="42" borderId="17" xfId="37" applyFont="1" applyFill="1" applyBorder="1" applyAlignment="1" applyProtection="1">
      <alignment horizontal="center" vertical="center" wrapText="1"/>
      <protection locked="0"/>
    </xf>
    <xf numFmtId="0" fontId="38" fillId="38" borderId="24" xfId="71" applyFont="1" applyFill="1" applyBorder="1" applyAlignment="1">
      <alignment horizontal="center" vertical="center" wrapText="1"/>
    </xf>
    <xf numFmtId="0" fontId="38" fillId="38" borderId="17" xfId="71" applyFont="1" applyFill="1" applyBorder="1" applyAlignment="1">
      <alignment horizontal="center" vertical="center" wrapText="1"/>
    </xf>
    <xf numFmtId="0" fontId="39" fillId="33" borderId="10" xfId="71" applyFont="1" applyFill="1" applyBorder="1" applyAlignment="1">
      <alignment horizontal="center" vertical="center" wrapText="1"/>
    </xf>
    <xf numFmtId="0" fontId="39" fillId="33" borderId="17" xfId="71" applyFont="1" applyFill="1" applyBorder="1" applyAlignment="1">
      <alignment horizontal="center" vertical="center" wrapText="1"/>
    </xf>
    <xf numFmtId="0" fontId="53" fillId="39" borderId="43" xfId="37" applyFont="1" applyFill="1" applyBorder="1" applyAlignment="1" applyProtection="1">
      <alignment horizontal="center" vertical="center" wrapText="1"/>
      <protection locked="0"/>
    </xf>
    <xf numFmtId="1" fontId="38" fillId="41" borderId="11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0" xfId="0" applyNumberFormat="1" applyFont="1" applyFill="1" applyBorder="1" applyAlignment="1" applyProtection="1">
      <alignment horizontal="center" vertical="center" wrapText="1"/>
      <protection locked="0"/>
    </xf>
    <xf numFmtId="0" fontId="39" fillId="33" borderId="43" xfId="38" applyFont="1" applyFill="1" applyBorder="1" applyAlignment="1">
      <alignment horizontal="center" vertical="center" wrapText="1"/>
    </xf>
    <xf numFmtId="0" fontId="39" fillId="33" borderId="10" xfId="38" applyFont="1" applyFill="1" applyBorder="1" applyAlignment="1">
      <alignment horizontal="center" vertical="center" wrapText="1"/>
    </xf>
    <xf numFmtId="0" fontId="53" fillId="39" borderId="10" xfId="0" applyFont="1" applyFill="1" applyBorder="1" applyAlignment="1" applyProtection="1">
      <alignment horizontal="center" vertical="center" wrapText="1"/>
      <protection locked="0"/>
    </xf>
    <xf numFmtId="0" fontId="55" fillId="28" borderId="10" xfId="0" applyFont="1" applyFill="1" applyBorder="1" applyAlignment="1" applyProtection="1">
      <alignment horizontal="center" vertical="center" wrapText="1"/>
      <protection locked="0"/>
    </xf>
    <xf numFmtId="1" fontId="38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38" fillId="38" borderId="10" xfId="38" applyFont="1" applyFill="1" applyBorder="1" applyAlignment="1">
      <alignment horizontal="center" vertical="center" wrapText="1"/>
    </xf>
    <xf numFmtId="0" fontId="38" fillId="37" borderId="10" xfId="38" applyFont="1" applyFill="1" applyBorder="1" applyAlignment="1">
      <alignment horizontal="center" vertical="center" wrapText="1"/>
    </xf>
    <xf numFmtId="0" fontId="38" fillId="26" borderId="10" xfId="38" applyFont="1" applyFill="1" applyBorder="1" applyAlignment="1">
      <alignment horizontal="center" vertical="center" wrapText="1"/>
    </xf>
    <xf numFmtId="0" fontId="38" fillId="34" borderId="10" xfId="38" applyFont="1" applyFill="1" applyBorder="1" applyAlignment="1">
      <alignment horizontal="center" vertical="center" wrapText="1"/>
    </xf>
    <xf numFmtId="0" fontId="38" fillId="42" borderId="10" xfId="0" applyFont="1" applyFill="1" applyBorder="1" applyAlignment="1" applyProtection="1">
      <alignment horizontal="center" vertical="center" wrapText="1"/>
      <protection locked="0"/>
    </xf>
    <xf numFmtId="1" fontId="40" fillId="40" borderId="10" xfId="52" applyNumberFormat="1" applyFont="1" applyFill="1" applyBorder="1" applyAlignment="1" applyProtection="1">
      <alignment horizontal="center" vertical="center" wrapText="1"/>
      <protection locked="0"/>
    </xf>
    <xf numFmtId="0" fontId="38" fillId="30" borderId="10" xfId="38" applyFont="1" applyFill="1" applyBorder="1" applyAlignment="1">
      <alignment horizontal="center" vertical="center" wrapText="1"/>
    </xf>
    <xf numFmtId="0" fontId="38" fillId="32" borderId="10" xfId="38" applyFont="1" applyFill="1" applyBorder="1" applyAlignment="1">
      <alignment horizontal="center" vertical="center" wrapText="1"/>
    </xf>
    <xf numFmtId="1" fontId="9" fillId="0" borderId="10" xfId="0" applyNumberFormat="1" applyFont="1" applyBorder="1" applyAlignment="1" applyProtection="1">
      <alignment horizontal="center" vertical="center" wrapText="1"/>
      <protection locked="0"/>
    </xf>
    <xf numFmtId="1" fontId="9" fillId="0" borderId="11" xfId="0" applyNumberFormat="1" applyFont="1" applyBorder="1" applyAlignment="1" applyProtection="1">
      <alignment horizontal="center" vertical="center" wrapText="1"/>
      <protection locked="0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0" fontId="42" fillId="36" borderId="10" xfId="0" applyFont="1" applyFill="1" applyBorder="1" applyAlignment="1" applyProtection="1">
      <alignment horizontal="center" vertical="center" wrapText="1"/>
      <protection locked="0"/>
    </xf>
    <xf numFmtId="1" fontId="29" fillId="46" borderId="10" xfId="0" applyNumberFormat="1" applyFont="1" applyFill="1" applyBorder="1" applyAlignment="1" applyProtection="1">
      <alignment horizontal="center" vertical="center" wrapText="1"/>
      <protection locked="0"/>
    </xf>
  </cellXfs>
  <cellStyles count="8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1" builtinId="27" customBuiltin="1"/>
    <cellStyle name="Calculation" xfId="20" builtinId="22" customBuiltin="1"/>
    <cellStyle name="Check Cell" xfId="21" builtinId="23" customBuiltin="1"/>
    <cellStyle name="Explanatory Text" xfId="45" builtinId="53" customBuiltin="1"/>
    <cellStyle name="Good" xfId="19" builtinId="26" customBuiltin="1"/>
    <cellStyle name="Heading 1" xfId="47" builtinId="16" customBuiltin="1"/>
    <cellStyle name="Heading 2" xfId="48" builtinId="17" customBuiltin="1"/>
    <cellStyle name="Heading 3" xfId="49" builtinId="18" customBuiltin="1"/>
    <cellStyle name="Heading 4" xfId="23" builtinId="19" customBuiltin="1"/>
    <cellStyle name="Input" xfId="30" builtinId="20" customBuiltin="1"/>
    <cellStyle name="Linked Cell" xfId="22" builtinId="24" customBuiltin="1"/>
    <cellStyle name="Millares 2" xfId="32" xr:uid="{00000000-0005-0000-0000-000020000000}"/>
    <cellStyle name="Millares 2 2" xfId="33" xr:uid="{00000000-0005-0000-0000-000021000000}"/>
    <cellStyle name="Millares 3" xfId="34" xr:uid="{00000000-0005-0000-0000-000022000000}"/>
    <cellStyle name="Millares 3 2" xfId="35" xr:uid="{00000000-0005-0000-0000-000023000000}"/>
    <cellStyle name="Millares 3 3" xfId="54" xr:uid="{00000000-0005-0000-0000-000024000000}"/>
    <cellStyle name="Millares 3 4" xfId="61" xr:uid="{00000000-0005-0000-0000-000025000000}"/>
    <cellStyle name="Millares 3 5" xfId="65" xr:uid="{00000000-0005-0000-0000-000026000000}"/>
    <cellStyle name="Millares 3 6" xfId="69" xr:uid="{00000000-0005-0000-0000-000027000000}"/>
    <cellStyle name="Millares 3 7" xfId="73" xr:uid="{00000000-0005-0000-0000-000028000000}"/>
    <cellStyle name="Millares 3 8" xfId="78" xr:uid="{00000000-0005-0000-0000-000029000000}"/>
    <cellStyle name="Millares 4" xfId="55" xr:uid="{00000000-0005-0000-0000-00002A000000}"/>
    <cellStyle name="Neutral" xfId="36" builtinId="28" customBuiltin="1"/>
    <cellStyle name="Normal" xfId="0" builtinId="0"/>
    <cellStyle name="Normal 2" xfId="37" xr:uid="{00000000-0005-0000-0000-00002F000000}"/>
    <cellStyle name="Normal 2 2" xfId="56" xr:uid="{00000000-0005-0000-0000-000030000000}"/>
    <cellStyle name="Normal 3" xfId="38" xr:uid="{00000000-0005-0000-0000-000031000000}"/>
    <cellStyle name="Normal 3 2" xfId="39" xr:uid="{00000000-0005-0000-0000-000032000000}"/>
    <cellStyle name="Normal 3 2 2" xfId="53" xr:uid="{00000000-0005-0000-0000-000033000000}"/>
    <cellStyle name="Normal 3 2 3" xfId="62" xr:uid="{00000000-0005-0000-0000-000034000000}"/>
    <cellStyle name="Normal 3 2 4" xfId="66" xr:uid="{00000000-0005-0000-0000-000035000000}"/>
    <cellStyle name="Normal 3 2 5" xfId="70" xr:uid="{00000000-0005-0000-0000-000036000000}"/>
    <cellStyle name="Normal 3 2 6" xfId="74" xr:uid="{00000000-0005-0000-0000-000037000000}"/>
    <cellStyle name="Normal 3 2 7" xfId="79" xr:uid="{00000000-0005-0000-0000-000038000000}"/>
    <cellStyle name="Normal 3 3" xfId="51" xr:uid="{00000000-0005-0000-0000-000039000000}"/>
    <cellStyle name="Normal 3 4" xfId="58" xr:uid="{00000000-0005-0000-0000-00003A000000}"/>
    <cellStyle name="Normal 3 5" xfId="63" xr:uid="{00000000-0005-0000-0000-00003B000000}"/>
    <cellStyle name="Normal 3 6" xfId="67" xr:uid="{00000000-0005-0000-0000-00003C000000}"/>
    <cellStyle name="Normal 3 7" xfId="71" xr:uid="{00000000-0005-0000-0000-00003D000000}"/>
    <cellStyle name="Normal 3 8" xfId="76" xr:uid="{00000000-0005-0000-0000-00003E000000}"/>
    <cellStyle name="Normal 3 9" xfId="75" xr:uid="{00000000-0005-0000-0000-00003F000000}"/>
    <cellStyle name="Normal 4" xfId="40" xr:uid="{00000000-0005-0000-0000-000040000000}"/>
    <cellStyle name="Normal 5" xfId="52" xr:uid="{00000000-0005-0000-0000-000041000000}"/>
    <cellStyle name="Normal 5 2" xfId="60" xr:uid="{00000000-0005-0000-0000-000042000000}"/>
    <cellStyle name="Normal 5 3" xfId="64" xr:uid="{00000000-0005-0000-0000-000043000000}"/>
    <cellStyle name="Normal 5 4" xfId="68" xr:uid="{00000000-0005-0000-0000-000044000000}"/>
    <cellStyle name="Normal 5 5" xfId="72" xr:uid="{00000000-0005-0000-0000-000045000000}"/>
    <cellStyle name="Normal 5 6" xfId="77" xr:uid="{00000000-0005-0000-0000-000046000000}"/>
    <cellStyle name="Normal_CONTROL DOSIS Y PORCENTAJES POR MES_12 DICIEMBRE DPTAL y MCPAL2009 2" xfId="59" xr:uid="{00000000-0005-0000-0000-00004A000000}"/>
    <cellStyle name="Note" xfId="41" builtinId="10" customBuiltin="1"/>
    <cellStyle name="Output" xfId="43" builtinId="21" customBuiltin="1"/>
    <cellStyle name="Porcentual 2" xfId="42" xr:uid="{00000000-0005-0000-0000-000050000000}"/>
    <cellStyle name="Porcentual 2 2" xfId="57" xr:uid="{00000000-0005-0000-0000-000051000000}"/>
    <cellStyle name="Title" xfId="46" builtinId="15" customBuiltin="1"/>
    <cellStyle name="Total" xfId="50" builtinId="25" customBuiltin="1"/>
    <cellStyle name="Warning Text" xfId="44" builtinId="11" customBuiltin="1"/>
  </cellStyles>
  <dxfs count="90"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colors>
    <mruColors>
      <color rgb="FFCCFFFF"/>
      <color rgb="FFFFFFCC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CC"/>
  </sheetPr>
  <dimension ref="A1:BJ52"/>
  <sheetViews>
    <sheetView zoomScale="90" zoomScaleNormal="90" workbookViewId="0">
      <pane xSplit="2" ySplit="2" topLeftCell="AS3" activePane="bottomRight" state="frozen"/>
      <selection pane="topRight" activeCell="C1" sqref="C1"/>
      <selection pane="bottomLeft" activeCell="A11" sqref="A11"/>
      <selection pane="bottomRight" activeCell="BK33" sqref="BK33"/>
    </sheetView>
  </sheetViews>
  <sheetFormatPr defaultColWidth="11.42578125" defaultRowHeight="12.75" x14ac:dyDescent="0.2"/>
  <cols>
    <col min="1" max="1" width="5.5703125" customWidth="1"/>
    <col min="2" max="2" width="17.7109375" customWidth="1"/>
    <col min="3" max="3" width="14.42578125" customWidth="1"/>
    <col min="4" max="4" width="9.85546875" customWidth="1"/>
    <col min="5" max="5" width="7.42578125" customWidth="1"/>
    <col min="6" max="6" width="9.5703125" customWidth="1"/>
    <col min="7" max="7" width="7.7109375" customWidth="1"/>
    <col min="8" max="8" width="9.5703125" customWidth="1"/>
    <col min="9" max="9" width="8.42578125" customWidth="1"/>
    <col min="10" max="10" width="7.7109375" bestFit="1" customWidth="1"/>
    <col min="11" max="11" width="7.42578125" customWidth="1"/>
    <col min="12" max="12" width="8.28515625" bestFit="1" customWidth="1"/>
    <col min="13" max="13" width="8.140625" customWidth="1"/>
    <col min="14" max="14" width="8.5703125" bestFit="1" customWidth="1"/>
    <col min="15" max="15" width="7.42578125" customWidth="1"/>
    <col min="16" max="16" width="8.28515625" bestFit="1" customWidth="1"/>
    <col min="17" max="17" width="7.42578125" customWidth="1"/>
    <col min="18" max="18" width="9" customWidth="1"/>
    <col min="19" max="19" width="7.7109375" customWidth="1"/>
    <col min="20" max="20" width="7.7109375" bestFit="1" customWidth="1"/>
    <col min="21" max="21" width="8.140625" customWidth="1"/>
    <col min="22" max="22" width="7.7109375" bestFit="1" customWidth="1"/>
    <col min="23" max="23" width="8.85546875" customWidth="1"/>
    <col min="24" max="24" width="7.42578125" bestFit="1" customWidth="1"/>
    <col min="25" max="25" width="8.28515625" customWidth="1"/>
    <col min="26" max="26" width="7.7109375" bestFit="1" customWidth="1"/>
    <col min="27" max="27" width="8" customWidth="1"/>
    <col min="28" max="28" width="7.7109375" bestFit="1" customWidth="1"/>
    <col min="29" max="29" width="7.42578125" customWidth="1"/>
    <col min="30" max="30" width="9.5703125" customWidth="1"/>
    <col min="31" max="31" width="9" customWidth="1"/>
    <col min="32" max="32" width="8.28515625" customWidth="1"/>
    <col min="33" max="33" width="7.7109375" bestFit="1" customWidth="1"/>
    <col min="34" max="34" width="7.85546875" customWidth="1"/>
    <col min="35" max="35" width="8.5703125" customWidth="1"/>
    <col min="36" max="36" width="9" customWidth="1"/>
    <col min="37" max="37" width="8.85546875" customWidth="1"/>
    <col min="38" max="38" width="7.5703125" customWidth="1"/>
    <col min="39" max="39" width="7.28515625" customWidth="1"/>
    <col min="40" max="40" width="6.7109375" customWidth="1"/>
    <col min="41" max="41" width="7.28515625" customWidth="1"/>
    <col min="42" max="43" width="8.42578125" customWidth="1"/>
    <col min="44" max="44" width="7.42578125" customWidth="1"/>
    <col min="45" max="45" width="8.42578125" customWidth="1"/>
    <col min="46" max="46" width="7.28515625" customWidth="1"/>
    <col min="47" max="47" width="9" customWidth="1"/>
    <col min="48" max="48" width="7" customWidth="1"/>
    <col min="49" max="49" width="10.7109375" customWidth="1"/>
    <col min="50" max="50" width="8.7109375" customWidth="1"/>
    <col min="51" max="51" width="7.28515625" customWidth="1"/>
    <col min="52" max="52" width="8.140625" customWidth="1"/>
    <col min="53" max="53" width="7.140625" customWidth="1"/>
    <col min="54" max="54" width="10.140625" customWidth="1"/>
    <col min="55" max="55" width="7" customWidth="1"/>
    <col min="56" max="56" width="9.7109375" customWidth="1"/>
    <col min="57" max="57" width="11.140625" customWidth="1"/>
    <col min="58" max="58" width="10.140625" customWidth="1"/>
    <col min="59" max="59" width="9.5703125" customWidth="1"/>
    <col min="60" max="60" width="6.85546875" customWidth="1"/>
    <col min="61" max="61" width="8.7109375" bestFit="1" customWidth="1"/>
    <col min="62" max="62" width="13.28515625" customWidth="1"/>
  </cols>
  <sheetData>
    <row r="1" spans="1:62" s="1" customFormat="1" ht="49.5" customHeight="1" thickBot="1" x14ac:dyDescent="0.2">
      <c r="A1" s="185" t="s">
        <v>0</v>
      </c>
      <c r="B1" s="2" t="s">
        <v>1</v>
      </c>
      <c r="C1" s="3" t="s">
        <v>2</v>
      </c>
      <c r="D1" s="442" t="s">
        <v>3</v>
      </c>
      <c r="E1" s="442"/>
      <c r="F1" s="443" t="s">
        <v>4</v>
      </c>
      <c r="G1" s="443"/>
      <c r="H1" s="444" t="s">
        <v>5</v>
      </c>
      <c r="I1" s="444"/>
      <c r="J1" s="445" t="s">
        <v>6</v>
      </c>
      <c r="K1" s="445"/>
      <c r="L1" s="436" t="s">
        <v>7</v>
      </c>
      <c r="M1" s="436"/>
      <c r="N1" s="436" t="s">
        <v>7</v>
      </c>
      <c r="O1" s="436"/>
      <c r="P1" s="436" t="s">
        <v>7</v>
      </c>
      <c r="Q1" s="436"/>
      <c r="R1" s="437" t="s">
        <v>8</v>
      </c>
      <c r="S1" s="437"/>
      <c r="T1" s="437" t="s">
        <v>9</v>
      </c>
      <c r="U1" s="437"/>
      <c r="V1" s="438" t="s">
        <v>10</v>
      </c>
      <c r="W1" s="438"/>
      <c r="X1" s="438" t="s">
        <v>10</v>
      </c>
      <c r="Y1" s="438"/>
      <c r="Z1" s="435" t="s">
        <v>11</v>
      </c>
      <c r="AA1" s="435"/>
      <c r="AB1" s="435" t="s">
        <v>11</v>
      </c>
      <c r="AC1" s="435"/>
      <c r="AD1" s="4" t="s">
        <v>12</v>
      </c>
      <c r="AE1" s="434" t="s">
        <v>13</v>
      </c>
      <c r="AF1" s="434"/>
      <c r="AG1" s="439" t="s">
        <v>14</v>
      </c>
      <c r="AH1" s="440"/>
      <c r="AI1" s="441" t="s">
        <v>15</v>
      </c>
      <c r="AJ1" s="441"/>
      <c r="AK1" s="435" t="s">
        <v>16</v>
      </c>
      <c r="AL1" s="435"/>
      <c r="AM1" s="435" t="s">
        <v>17</v>
      </c>
      <c r="AN1" s="435"/>
      <c r="AO1" s="100" t="s">
        <v>17</v>
      </c>
      <c r="AP1" s="100" t="s">
        <v>18</v>
      </c>
      <c r="AQ1" s="431" t="s">
        <v>19</v>
      </c>
      <c r="AR1" s="431"/>
      <c r="AS1" s="432" t="s">
        <v>20</v>
      </c>
      <c r="AT1" s="432"/>
      <c r="AU1" s="433" t="s">
        <v>21</v>
      </c>
      <c r="AV1" s="433"/>
      <c r="AW1" s="5" t="s">
        <v>22</v>
      </c>
      <c r="AX1" s="432" t="s">
        <v>23</v>
      </c>
      <c r="AY1" s="432"/>
      <c r="AZ1" s="433" t="s">
        <v>24</v>
      </c>
      <c r="BA1" s="433"/>
      <c r="BB1" s="434" t="s">
        <v>25</v>
      </c>
      <c r="BC1" s="434"/>
      <c r="BD1" s="101" t="s">
        <v>26</v>
      </c>
      <c r="BE1" s="6" t="s">
        <v>27</v>
      </c>
      <c r="BF1" s="7" t="s">
        <v>28</v>
      </c>
      <c r="BG1" s="429" t="s">
        <v>29</v>
      </c>
      <c r="BH1" s="430"/>
      <c r="BJ1" s="8" t="s">
        <v>30</v>
      </c>
    </row>
    <row r="2" spans="1:62" s="9" customFormat="1" ht="22.5" customHeight="1" thickBot="1" x14ac:dyDescent="0.3">
      <c r="B2" s="102" t="s">
        <v>1</v>
      </c>
      <c r="C2" s="10" t="s">
        <v>31</v>
      </c>
      <c r="D2" s="11" t="s">
        <v>32</v>
      </c>
      <c r="E2" s="12" t="s">
        <v>33</v>
      </c>
      <c r="F2" s="13" t="s">
        <v>34</v>
      </c>
      <c r="G2" s="12" t="s">
        <v>33</v>
      </c>
      <c r="H2" s="14" t="s">
        <v>35</v>
      </c>
      <c r="I2" s="12" t="s">
        <v>33</v>
      </c>
      <c r="J2" s="15" t="s">
        <v>36</v>
      </c>
      <c r="K2" s="12" t="s">
        <v>33</v>
      </c>
      <c r="L2" s="16" t="s">
        <v>35</v>
      </c>
      <c r="M2" s="12" t="s">
        <v>33</v>
      </c>
      <c r="N2" s="16" t="s">
        <v>37</v>
      </c>
      <c r="O2" s="12" t="s">
        <v>33</v>
      </c>
      <c r="P2" s="16" t="s">
        <v>38</v>
      </c>
      <c r="Q2" s="12" t="s">
        <v>33</v>
      </c>
      <c r="R2" s="17" t="s">
        <v>39</v>
      </c>
      <c r="S2" s="12" t="s">
        <v>33</v>
      </c>
      <c r="T2" s="17" t="s">
        <v>40</v>
      </c>
      <c r="U2" s="12" t="s">
        <v>33</v>
      </c>
      <c r="V2" s="18" t="s">
        <v>39</v>
      </c>
      <c r="W2" s="12" t="s">
        <v>33</v>
      </c>
      <c r="X2" s="18" t="s">
        <v>40</v>
      </c>
      <c r="Y2" s="12" t="s">
        <v>33</v>
      </c>
      <c r="Z2" s="19" t="s">
        <v>39</v>
      </c>
      <c r="AA2" s="12" t="s">
        <v>33</v>
      </c>
      <c r="AB2" s="19" t="s">
        <v>40</v>
      </c>
      <c r="AC2" s="12" t="s">
        <v>33</v>
      </c>
      <c r="AD2" s="20" t="s">
        <v>41</v>
      </c>
      <c r="AE2" s="21" t="s">
        <v>42</v>
      </c>
      <c r="AF2" s="12" t="s">
        <v>33</v>
      </c>
      <c r="AG2" s="22" t="s">
        <v>42</v>
      </c>
      <c r="AH2" s="12" t="s">
        <v>33</v>
      </c>
      <c r="AI2" s="23" t="s">
        <v>42</v>
      </c>
      <c r="AJ2" s="12" t="s">
        <v>33</v>
      </c>
      <c r="AK2" s="19" t="s">
        <v>43</v>
      </c>
      <c r="AL2" s="12" t="s">
        <v>33</v>
      </c>
      <c r="AM2" s="19" t="s">
        <v>39</v>
      </c>
      <c r="AN2" s="12" t="s">
        <v>33</v>
      </c>
      <c r="AO2" s="19" t="s">
        <v>40</v>
      </c>
      <c r="AP2" s="19" t="s">
        <v>32</v>
      </c>
      <c r="AQ2" s="24" t="s">
        <v>44</v>
      </c>
      <c r="AR2" s="24" t="s">
        <v>33</v>
      </c>
      <c r="AS2" s="25" t="s">
        <v>45</v>
      </c>
      <c r="AT2" s="26" t="s">
        <v>33</v>
      </c>
      <c r="AU2" s="27" t="s">
        <v>45</v>
      </c>
      <c r="AV2" s="26" t="s">
        <v>33</v>
      </c>
      <c r="AW2" s="28" t="s">
        <v>31</v>
      </c>
      <c r="AX2" s="25" t="s">
        <v>46</v>
      </c>
      <c r="AY2" s="26" t="s">
        <v>33</v>
      </c>
      <c r="AZ2" s="27" t="s">
        <v>46</v>
      </c>
      <c r="BA2" s="26" t="s">
        <v>33</v>
      </c>
      <c r="BB2" s="29" t="s">
        <v>47</v>
      </c>
      <c r="BC2" s="26" t="s">
        <v>33</v>
      </c>
      <c r="BD2" s="30" t="s">
        <v>48</v>
      </c>
      <c r="BE2" s="30" t="s">
        <v>48</v>
      </c>
      <c r="BF2" s="30" t="s">
        <v>48</v>
      </c>
      <c r="BG2" s="31" t="s">
        <v>49</v>
      </c>
      <c r="BH2" s="103" t="s">
        <v>33</v>
      </c>
      <c r="BI2" s="8" t="s">
        <v>50</v>
      </c>
    </row>
    <row r="3" spans="1:62" s="51" customFormat="1" ht="17.100000000000001" customHeight="1" x14ac:dyDescent="0.25">
      <c r="A3" s="32">
        <v>91</v>
      </c>
      <c r="B3" s="33" t="s">
        <v>51</v>
      </c>
      <c r="C3" s="34">
        <v>1802</v>
      </c>
      <c r="D3" s="35">
        <v>1503</v>
      </c>
      <c r="E3" s="36">
        <f t="shared" ref="E3:E40" si="0">ROUND(D3/$C3*100,1)</f>
        <v>83.4</v>
      </c>
      <c r="F3" s="37">
        <v>1368</v>
      </c>
      <c r="G3" s="36">
        <f t="shared" ref="G3:G40" si="1">ROUND(F3/$C3*100,1)</f>
        <v>75.900000000000006</v>
      </c>
      <c r="H3" s="38">
        <v>1560</v>
      </c>
      <c r="I3" s="36">
        <f t="shared" ref="I3:K40" si="2">ROUND(H3/$C3*100,1)</f>
        <v>86.6</v>
      </c>
      <c r="J3" s="38">
        <v>1445</v>
      </c>
      <c r="K3" s="36">
        <f t="shared" si="2"/>
        <v>80.2</v>
      </c>
      <c r="L3" s="38">
        <v>1557</v>
      </c>
      <c r="M3" s="36">
        <f t="shared" ref="M3:M40" si="3">ROUND(L3/$C3*100,1)</f>
        <v>86.4</v>
      </c>
      <c r="N3" s="38">
        <v>1513</v>
      </c>
      <c r="O3" s="36">
        <f t="shared" ref="O3:O40" si="4">ROUND(N3/$C3*100,1)</f>
        <v>84</v>
      </c>
      <c r="P3" s="38">
        <v>1444</v>
      </c>
      <c r="Q3" s="36">
        <f t="shared" ref="Q3:Q40" si="5">ROUND(P3/$C3*100,1)</f>
        <v>80.099999999999994</v>
      </c>
      <c r="R3" s="38">
        <v>1424</v>
      </c>
      <c r="S3" s="36">
        <f t="shared" ref="S3:S40" si="6">ROUND(R3/C3*100,1)</f>
        <v>79</v>
      </c>
      <c r="T3" s="38">
        <v>1448</v>
      </c>
      <c r="U3" s="36">
        <f t="shared" ref="U3:U40" si="7">ROUND(T3/$C3*100,1)</f>
        <v>80.400000000000006</v>
      </c>
      <c r="V3" s="37">
        <v>1419</v>
      </c>
      <c r="W3" s="36">
        <f>ROUND(V3/($C3/12*9)*100,1)</f>
        <v>105</v>
      </c>
      <c r="X3" s="39">
        <v>1070</v>
      </c>
      <c r="Y3" s="36">
        <f>ROUND(X3/($C3/12*9)*100,1)</f>
        <v>79.2</v>
      </c>
      <c r="Z3" s="38">
        <v>1545</v>
      </c>
      <c r="AA3" s="36">
        <f t="shared" ref="AA3:AA40" si="8">ROUND(Z3/$C3*100,1)</f>
        <v>85.7</v>
      </c>
      <c r="AB3" s="38">
        <v>1503</v>
      </c>
      <c r="AC3" s="40">
        <f t="shared" ref="AC3:AC40" si="9">ROUND(AB3/$C3*100,1)</f>
        <v>83.4</v>
      </c>
      <c r="AD3" s="41">
        <v>1845</v>
      </c>
      <c r="AE3" s="35">
        <v>1575</v>
      </c>
      <c r="AF3" s="36">
        <f t="shared" ref="AF3:AH40" si="10">ROUND(AE3/$AD3*100,1)</f>
        <v>85.4</v>
      </c>
      <c r="AG3" s="42">
        <v>1563</v>
      </c>
      <c r="AH3" s="43">
        <f>ROUND(AG3/$AD3*100,1)</f>
        <v>84.7</v>
      </c>
      <c r="AI3" s="44">
        <v>1869</v>
      </c>
      <c r="AJ3" s="36">
        <f t="shared" ref="AJ3:AJ40" si="11">ROUND(AI3/$AD3*100,1)</f>
        <v>101.3</v>
      </c>
      <c r="AK3" s="38">
        <v>1547</v>
      </c>
      <c r="AL3" s="36">
        <f t="shared" ref="AL3:AL40" si="12">ROUND(AK3/$AD3*100,1)</f>
        <v>83.8</v>
      </c>
      <c r="AM3" s="45">
        <v>8</v>
      </c>
      <c r="AN3" s="36">
        <v>0.43360433604336046</v>
      </c>
      <c r="AO3" s="45">
        <v>26</v>
      </c>
      <c r="AP3" s="45">
        <v>47</v>
      </c>
      <c r="AQ3" s="38">
        <v>1582</v>
      </c>
      <c r="AR3" s="36">
        <f>ROUND(AQ3/$AD3*100,1)</f>
        <v>85.7</v>
      </c>
      <c r="AS3" s="38">
        <v>1517</v>
      </c>
      <c r="AT3" s="36">
        <f t="shared" ref="AT3:AT40" si="13">ROUND(AS3/$AD3*100,1)</f>
        <v>82.2</v>
      </c>
      <c r="AU3" s="38">
        <v>1517</v>
      </c>
      <c r="AV3" s="40">
        <f t="shared" ref="AV3:AV40" si="14">ROUND(AU3/$AD3*100,1)</f>
        <v>82.2</v>
      </c>
      <c r="AW3" s="46">
        <v>1831</v>
      </c>
      <c r="AX3" s="38">
        <v>1478</v>
      </c>
      <c r="AY3" s="47">
        <f t="shared" ref="AY3:AY40" si="15">ROUND(AX3/$AW3*100,1)</f>
        <v>80.7</v>
      </c>
      <c r="AZ3" s="38">
        <v>1478</v>
      </c>
      <c r="BA3" s="47">
        <f t="shared" ref="BA3:BA40" si="16">ROUND(AZ3/$AW3*100,1)</f>
        <v>80.7</v>
      </c>
      <c r="BB3" s="38">
        <v>1468</v>
      </c>
      <c r="BC3" s="48">
        <f t="shared" ref="BC3:BC40" si="17">ROUND(BB3/$AW3*100,1)</f>
        <v>80.2</v>
      </c>
      <c r="BD3" s="49">
        <v>1441</v>
      </c>
      <c r="BE3" s="38">
        <v>2178</v>
      </c>
      <c r="BF3" s="50">
        <v>847</v>
      </c>
      <c r="BG3" s="49">
        <v>1077</v>
      </c>
      <c r="BH3" s="425">
        <f>ROUND(BG3/C3*100,1)</f>
        <v>59.8</v>
      </c>
      <c r="BI3" s="428" t="s">
        <v>52</v>
      </c>
      <c r="BJ3" s="52">
        <f>SUM(D3+F3+H3+J3+L3+N3+P3+R3+T3+V3+X3+Z3+AB3+AE3+AG3+AI3+AK3+AM3+AO3+AP3+AQ3+AS3+AU3+AX3+AZ3+BB3+BD3+BE3+BF3)</f>
        <v>38940</v>
      </c>
    </row>
    <row r="4" spans="1:62" s="51" customFormat="1" ht="17.100000000000001" customHeight="1" x14ac:dyDescent="0.25">
      <c r="A4" s="32" t="s">
        <v>53</v>
      </c>
      <c r="B4" s="53" t="s">
        <v>54</v>
      </c>
      <c r="C4" s="54">
        <v>78411</v>
      </c>
      <c r="D4" s="55">
        <v>75215</v>
      </c>
      <c r="E4" s="56">
        <f t="shared" si="0"/>
        <v>95.9</v>
      </c>
      <c r="F4" s="57">
        <v>74126</v>
      </c>
      <c r="G4" s="56">
        <f t="shared" si="1"/>
        <v>94.5</v>
      </c>
      <c r="H4" s="58">
        <v>75821</v>
      </c>
      <c r="I4" s="56">
        <f t="shared" si="2"/>
        <v>96.7</v>
      </c>
      <c r="J4" s="58">
        <v>73969</v>
      </c>
      <c r="K4" s="56">
        <f t="shared" si="2"/>
        <v>94.3</v>
      </c>
      <c r="L4" s="58">
        <v>75935</v>
      </c>
      <c r="M4" s="56">
        <f t="shared" si="3"/>
        <v>96.8</v>
      </c>
      <c r="N4" s="58">
        <v>75375</v>
      </c>
      <c r="O4" s="56">
        <f t="shared" si="4"/>
        <v>96.1</v>
      </c>
      <c r="P4" s="58">
        <v>74329</v>
      </c>
      <c r="Q4" s="56">
        <f t="shared" si="5"/>
        <v>94.8</v>
      </c>
      <c r="R4" s="58">
        <v>74104</v>
      </c>
      <c r="S4" s="56">
        <f t="shared" si="6"/>
        <v>94.5</v>
      </c>
      <c r="T4" s="58">
        <v>73897</v>
      </c>
      <c r="U4" s="56">
        <f t="shared" si="7"/>
        <v>94.2</v>
      </c>
      <c r="V4" s="57">
        <v>56768</v>
      </c>
      <c r="W4" s="56">
        <f>ROUND(V4/($C4/12*9)*100,1)</f>
        <v>96.5</v>
      </c>
      <c r="X4" s="52">
        <v>42336</v>
      </c>
      <c r="Y4" s="56">
        <f>ROUND(X4/($C4/12*9)*100,1)</f>
        <v>72</v>
      </c>
      <c r="Z4" s="58">
        <v>73013</v>
      </c>
      <c r="AA4" s="56">
        <f t="shared" si="8"/>
        <v>93.1</v>
      </c>
      <c r="AB4" s="58">
        <v>68259</v>
      </c>
      <c r="AC4" s="59">
        <f t="shared" si="9"/>
        <v>87.1</v>
      </c>
      <c r="AD4" s="60">
        <v>79793</v>
      </c>
      <c r="AE4" s="55">
        <v>76176</v>
      </c>
      <c r="AF4" s="56">
        <f t="shared" si="10"/>
        <v>95.5</v>
      </c>
      <c r="AG4" s="57">
        <v>75795</v>
      </c>
      <c r="AH4" s="56">
        <f>ROUND(AG4/$AD4*100,1)</f>
        <v>95</v>
      </c>
      <c r="AI4" s="61">
        <v>61520</v>
      </c>
      <c r="AJ4" s="56">
        <f t="shared" si="11"/>
        <v>77.099999999999994</v>
      </c>
      <c r="AK4" s="58">
        <v>69229</v>
      </c>
      <c r="AL4" s="56">
        <f t="shared" si="12"/>
        <v>86.8</v>
      </c>
      <c r="AM4" s="62">
        <v>480</v>
      </c>
      <c r="AN4" s="56">
        <v>0.60155652751494493</v>
      </c>
      <c r="AO4" s="62">
        <v>474</v>
      </c>
      <c r="AP4" s="62">
        <v>1176</v>
      </c>
      <c r="AQ4" s="58">
        <v>76361</v>
      </c>
      <c r="AR4" s="56">
        <f>ROUND(AQ4/$AD4*100,1)</f>
        <v>95.7</v>
      </c>
      <c r="AS4" s="58">
        <v>70175</v>
      </c>
      <c r="AT4" s="56">
        <f t="shared" si="13"/>
        <v>87.9</v>
      </c>
      <c r="AU4" s="58">
        <v>70546</v>
      </c>
      <c r="AV4" s="59">
        <f t="shared" si="14"/>
        <v>88.4</v>
      </c>
      <c r="AW4" s="63">
        <v>85022</v>
      </c>
      <c r="AX4" s="58">
        <v>73860</v>
      </c>
      <c r="AY4" s="64">
        <f t="shared" si="15"/>
        <v>86.9</v>
      </c>
      <c r="AZ4" s="58">
        <v>73294</v>
      </c>
      <c r="BA4" s="64">
        <f t="shared" si="16"/>
        <v>86.2</v>
      </c>
      <c r="BB4" s="58">
        <v>73823</v>
      </c>
      <c r="BC4" s="65">
        <f t="shared" si="17"/>
        <v>86.8</v>
      </c>
      <c r="BD4" s="66">
        <v>34355</v>
      </c>
      <c r="BE4" s="58">
        <v>228344</v>
      </c>
      <c r="BF4" s="67">
        <v>54930</v>
      </c>
      <c r="BG4" s="66">
        <v>65742</v>
      </c>
      <c r="BH4" s="426">
        <f t="shared" ref="BH4:BH40" si="18">ROUND(BG4/C4*100,1)</f>
        <v>83.8</v>
      </c>
      <c r="BI4" s="428" t="s">
        <v>55</v>
      </c>
      <c r="BJ4" s="52">
        <f>SUM(D4+F4+H4+J4+L4+N4+P4+R4+T4+V4+X4+Z4+AB4+AE4+AG4+AI4+AK4+AM4+AO4+AP4+AQ4+AS4+AU4+AX4+AZ4+BB4+BD4+BE4+BF4)</f>
        <v>1953685</v>
      </c>
    </row>
    <row r="5" spans="1:62" s="51" customFormat="1" ht="17.100000000000001" customHeight="1" x14ac:dyDescent="0.25">
      <c r="A5" s="32">
        <v>81</v>
      </c>
      <c r="B5" s="68" t="s">
        <v>56</v>
      </c>
      <c r="C5" s="54">
        <v>4272</v>
      </c>
      <c r="D5" s="55">
        <v>4415</v>
      </c>
      <c r="E5" s="56">
        <f t="shared" si="0"/>
        <v>103.3</v>
      </c>
      <c r="F5" s="57">
        <v>4331</v>
      </c>
      <c r="G5" s="56">
        <f t="shared" si="1"/>
        <v>101.4</v>
      </c>
      <c r="H5" s="58">
        <v>4651</v>
      </c>
      <c r="I5" s="56">
        <f t="shared" si="2"/>
        <v>108.9</v>
      </c>
      <c r="J5" s="58">
        <v>4500</v>
      </c>
      <c r="K5" s="56">
        <f t="shared" si="2"/>
        <v>105.3</v>
      </c>
      <c r="L5" s="58">
        <v>4646</v>
      </c>
      <c r="M5" s="56">
        <f t="shared" si="3"/>
        <v>108.8</v>
      </c>
      <c r="N5" s="58">
        <v>4615</v>
      </c>
      <c r="O5" s="56">
        <f t="shared" si="4"/>
        <v>108</v>
      </c>
      <c r="P5" s="58">
        <v>4499</v>
      </c>
      <c r="Q5" s="56">
        <f t="shared" si="5"/>
        <v>105.3</v>
      </c>
      <c r="R5" s="58">
        <v>4471</v>
      </c>
      <c r="S5" s="56">
        <f t="shared" si="6"/>
        <v>104.7</v>
      </c>
      <c r="T5" s="58">
        <v>4485</v>
      </c>
      <c r="U5" s="56">
        <f t="shared" si="7"/>
        <v>105</v>
      </c>
      <c r="V5" s="57">
        <v>2922</v>
      </c>
      <c r="W5" s="56">
        <f t="shared" ref="W5:W40" si="19">ROUND(V5/($C5/12*9)*100,1)</f>
        <v>91.2</v>
      </c>
      <c r="X5" s="52">
        <v>2296</v>
      </c>
      <c r="Y5" s="56">
        <f t="shared" ref="Y5:Y40" si="20">ROUND(X5/($C5/12*9)*100,1)</f>
        <v>71.7</v>
      </c>
      <c r="Z5" s="58">
        <v>4715</v>
      </c>
      <c r="AA5" s="56">
        <f t="shared" si="8"/>
        <v>110.4</v>
      </c>
      <c r="AB5" s="58">
        <v>4511</v>
      </c>
      <c r="AC5" s="59">
        <f t="shared" si="9"/>
        <v>105.6</v>
      </c>
      <c r="AD5" s="60">
        <v>4430</v>
      </c>
      <c r="AE5" s="55">
        <v>4537</v>
      </c>
      <c r="AF5" s="56">
        <f t="shared" si="10"/>
        <v>102.4</v>
      </c>
      <c r="AG5" s="57">
        <v>4496</v>
      </c>
      <c r="AH5" s="56">
        <f t="shared" ref="AH5:AH39" si="21">ROUND(AG5/$AD5*100,1)</f>
        <v>101.5</v>
      </c>
      <c r="AI5" s="61">
        <v>5161</v>
      </c>
      <c r="AJ5" s="56">
        <f t="shared" si="11"/>
        <v>116.5</v>
      </c>
      <c r="AK5" s="58">
        <v>4418</v>
      </c>
      <c r="AL5" s="56">
        <f t="shared" si="12"/>
        <v>99.7</v>
      </c>
      <c r="AM5" s="62">
        <v>42</v>
      </c>
      <c r="AN5" s="56">
        <v>0.94808126410835214</v>
      </c>
      <c r="AO5" s="62">
        <v>69</v>
      </c>
      <c r="AP5" s="62">
        <v>86</v>
      </c>
      <c r="AQ5" s="58">
        <v>4585</v>
      </c>
      <c r="AR5" s="56">
        <f>ROUND(AQ5/$AD5*100,1)</f>
        <v>103.5</v>
      </c>
      <c r="AS5" s="58">
        <v>4002</v>
      </c>
      <c r="AT5" s="56">
        <f t="shared" si="13"/>
        <v>90.3</v>
      </c>
      <c r="AU5" s="58">
        <v>4001</v>
      </c>
      <c r="AV5" s="59">
        <f t="shared" si="14"/>
        <v>90.3</v>
      </c>
      <c r="AW5" s="63">
        <v>4907</v>
      </c>
      <c r="AX5" s="58">
        <v>4520</v>
      </c>
      <c r="AY5" s="64">
        <f t="shared" si="15"/>
        <v>92.1</v>
      </c>
      <c r="AZ5" s="58">
        <v>4523</v>
      </c>
      <c r="BA5" s="64">
        <f t="shared" si="16"/>
        <v>92.2</v>
      </c>
      <c r="BB5" s="58">
        <v>4522</v>
      </c>
      <c r="BC5" s="65">
        <f t="shared" si="17"/>
        <v>92.2</v>
      </c>
      <c r="BD5" s="66">
        <v>2356</v>
      </c>
      <c r="BE5" s="58">
        <v>3169</v>
      </c>
      <c r="BF5" s="67">
        <v>2750</v>
      </c>
      <c r="BG5" s="66">
        <v>3628</v>
      </c>
      <c r="BH5" s="426">
        <f t="shared" si="18"/>
        <v>84.9</v>
      </c>
      <c r="BI5" s="428" t="s">
        <v>57</v>
      </c>
      <c r="BJ5" s="52">
        <f t="shared" ref="BJ5:BJ39" si="22">SUM(D5+F5+H5+J5+L5+N5+P5+R5+T5+V5+X5+Z5+AB5+AE5+AG5+AI5+AK5+AM5+AO5+AP5+AQ5+AS5+AU5+AX5+AZ5+BB5+BD5+BE5+BF5)</f>
        <v>108294</v>
      </c>
    </row>
    <row r="6" spans="1:62" s="51" customFormat="1" ht="17.100000000000001" customHeight="1" x14ac:dyDescent="0.25">
      <c r="A6" s="32" t="s">
        <v>58</v>
      </c>
      <c r="B6" s="68" t="s">
        <v>59</v>
      </c>
      <c r="C6" s="54">
        <v>20672</v>
      </c>
      <c r="D6" s="55">
        <v>20653</v>
      </c>
      <c r="E6" s="56">
        <f t="shared" si="0"/>
        <v>99.9</v>
      </c>
      <c r="F6" s="57">
        <v>18857</v>
      </c>
      <c r="G6" s="56">
        <f t="shared" si="1"/>
        <v>91.2</v>
      </c>
      <c r="H6" s="58">
        <v>19610</v>
      </c>
      <c r="I6" s="56">
        <f t="shared" si="2"/>
        <v>94.9</v>
      </c>
      <c r="J6" s="58">
        <v>20551</v>
      </c>
      <c r="K6" s="56">
        <f t="shared" si="2"/>
        <v>99.4</v>
      </c>
      <c r="L6" s="58">
        <v>19555</v>
      </c>
      <c r="M6" s="56">
        <f t="shared" si="3"/>
        <v>94.6</v>
      </c>
      <c r="N6" s="58">
        <v>20019</v>
      </c>
      <c r="O6" s="56">
        <f t="shared" si="4"/>
        <v>96.8</v>
      </c>
      <c r="P6" s="58">
        <v>20610</v>
      </c>
      <c r="Q6" s="56">
        <f t="shared" si="5"/>
        <v>99.7</v>
      </c>
      <c r="R6" s="58">
        <v>19345</v>
      </c>
      <c r="S6" s="56">
        <f t="shared" si="6"/>
        <v>93.6</v>
      </c>
      <c r="T6" s="58">
        <v>19803</v>
      </c>
      <c r="U6" s="56">
        <f t="shared" si="7"/>
        <v>95.8</v>
      </c>
      <c r="V6" s="57">
        <v>13271</v>
      </c>
      <c r="W6" s="56">
        <f t="shared" si="19"/>
        <v>85.6</v>
      </c>
      <c r="X6" s="52">
        <v>7393</v>
      </c>
      <c r="Y6" s="56">
        <f t="shared" si="20"/>
        <v>47.7</v>
      </c>
      <c r="Z6" s="58">
        <v>18180</v>
      </c>
      <c r="AA6" s="56">
        <f t="shared" si="8"/>
        <v>87.9</v>
      </c>
      <c r="AB6" s="58">
        <v>18103</v>
      </c>
      <c r="AC6" s="59">
        <f t="shared" si="9"/>
        <v>87.6</v>
      </c>
      <c r="AD6" s="60">
        <v>21016</v>
      </c>
      <c r="AE6" s="55">
        <v>21391</v>
      </c>
      <c r="AF6" s="56">
        <f t="shared" si="10"/>
        <v>101.8</v>
      </c>
      <c r="AG6" s="57">
        <v>20701</v>
      </c>
      <c r="AH6" s="56">
        <f t="shared" si="21"/>
        <v>98.5</v>
      </c>
      <c r="AI6" s="61">
        <v>19229</v>
      </c>
      <c r="AJ6" s="56">
        <f t="shared" si="11"/>
        <v>91.5</v>
      </c>
      <c r="AK6" s="58">
        <v>18776</v>
      </c>
      <c r="AL6" s="56">
        <f t="shared" si="12"/>
        <v>89.3</v>
      </c>
      <c r="AM6" s="62">
        <v>141</v>
      </c>
      <c r="AN6" s="56">
        <v>0.67091739626950897</v>
      </c>
      <c r="AO6" s="62">
        <v>188</v>
      </c>
      <c r="AP6" s="62">
        <v>382</v>
      </c>
      <c r="AQ6" s="58">
        <v>21158</v>
      </c>
      <c r="AR6" s="56">
        <f>ROUND(AQ6/$AD6*100,1)</f>
        <v>100.7</v>
      </c>
      <c r="AS6" s="58">
        <v>20131</v>
      </c>
      <c r="AT6" s="56">
        <f t="shared" si="13"/>
        <v>95.8</v>
      </c>
      <c r="AU6" s="58">
        <v>20497</v>
      </c>
      <c r="AV6" s="59">
        <f t="shared" si="14"/>
        <v>97.5</v>
      </c>
      <c r="AW6" s="63">
        <v>21547</v>
      </c>
      <c r="AX6" s="58">
        <v>20083</v>
      </c>
      <c r="AY6" s="64">
        <f t="shared" si="15"/>
        <v>93.2</v>
      </c>
      <c r="AZ6" s="58">
        <v>21028</v>
      </c>
      <c r="BA6" s="64">
        <f t="shared" si="16"/>
        <v>97.6</v>
      </c>
      <c r="BB6" s="58">
        <v>20761</v>
      </c>
      <c r="BC6" s="65">
        <f t="shared" si="17"/>
        <v>96.4</v>
      </c>
      <c r="BD6" s="66">
        <v>12536</v>
      </c>
      <c r="BE6" s="58">
        <v>10678</v>
      </c>
      <c r="BF6" s="67">
        <v>9073</v>
      </c>
      <c r="BG6" s="66">
        <v>12954</v>
      </c>
      <c r="BH6" s="426">
        <f t="shared" si="18"/>
        <v>62.7</v>
      </c>
      <c r="BI6" s="428" t="s">
        <v>60</v>
      </c>
      <c r="BJ6" s="52">
        <f t="shared" si="22"/>
        <v>472703</v>
      </c>
    </row>
    <row r="7" spans="1:62" s="51" customFormat="1" ht="17.100000000000001" customHeight="1" x14ac:dyDescent="0.25">
      <c r="A7" s="32" t="s">
        <v>61</v>
      </c>
      <c r="B7" s="69" t="s">
        <v>62</v>
      </c>
      <c r="C7" s="54">
        <v>21907</v>
      </c>
      <c r="D7" s="55">
        <v>22270</v>
      </c>
      <c r="E7" s="56">
        <f t="shared" si="0"/>
        <v>101.7</v>
      </c>
      <c r="F7" s="57">
        <v>21851</v>
      </c>
      <c r="G7" s="56">
        <f t="shared" si="1"/>
        <v>99.7</v>
      </c>
      <c r="H7" s="58">
        <v>21771</v>
      </c>
      <c r="I7" s="56">
        <f t="shared" si="2"/>
        <v>99.4</v>
      </c>
      <c r="J7" s="58">
        <v>21238</v>
      </c>
      <c r="K7" s="56">
        <f t="shared" si="2"/>
        <v>96.9</v>
      </c>
      <c r="L7" s="58">
        <v>21840</v>
      </c>
      <c r="M7" s="56">
        <f t="shared" si="3"/>
        <v>99.7</v>
      </c>
      <c r="N7" s="58">
        <v>21341</v>
      </c>
      <c r="O7" s="56">
        <f t="shared" si="4"/>
        <v>97.4</v>
      </c>
      <c r="P7" s="58">
        <v>21305</v>
      </c>
      <c r="Q7" s="56">
        <f t="shared" si="5"/>
        <v>97.3</v>
      </c>
      <c r="R7" s="58">
        <v>21570</v>
      </c>
      <c r="S7" s="56">
        <f t="shared" si="6"/>
        <v>98.5</v>
      </c>
      <c r="T7" s="58">
        <v>21068</v>
      </c>
      <c r="U7" s="56">
        <f t="shared" si="7"/>
        <v>96.2</v>
      </c>
      <c r="V7" s="57">
        <v>18632</v>
      </c>
      <c r="W7" s="56">
        <f t="shared" si="19"/>
        <v>113.4</v>
      </c>
      <c r="X7" s="52">
        <v>12802</v>
      </c>
      <c r="Y7" s="56">
        <f t="shared" si="20"/>
        <v>77.900000000000006</v>
      </c>
      <c r="Z7" s="58">
        <v>21952</v>
      </c>
      <c r="AA7" s="56">
        <f t="shared" si="8"/>
        <v>100.2</v>
      </c>
      <c r="AB7" s="58">
        <v>20979</v>
      </c>
      <c r="AC7" s="59">
        <f t="shared" si="9"/>
        <v>95.8</v>
      </c>
      <c r="AD7" s="60">
        <v>21875</v>
      </c>
      <c r="AE7" s="55">
        <v>21552</v>
      </c>
      <c r="AF7" s="56">
        <f t="shared" si="10"/>
        <v>98.5</v>
      </c>
      <c r="AG7" s="57">
        <v>20833</v>
      </c>
      <c r="AH7" s="56">
        <f t="shared" si="21"/>
        <v>95.2</v>
      </c>
      <c r="AI7" s="61">
        <v>16019</v>
      </c>
      <c r="AJ7" s="56">
        <f t="shared" si="11"/>
        <v>73.2</v>
      </c>
      <c r="AK7" s="58">
        <v>21166</v>
      </c>
      <c r="AL7" s="56">
        <f t="shared" si="12"/>
        <v>96.8</v>
      </c>
      <c r="AM7" s="62">
        <v>107</v>
      </c>
      <c r="AN7" s="56">
        <v>0.48914285714285716</v>
      </c>
      <c r="AO7" s="62">
        <v>57</v>
      </c>
      <c r="AP7" s="62">
        <v>164</v>
      </c>
      <c r="AQ7" s="58">
        <v>21560</v>
      </c>
      <c r="AR7" s="56">
        <f t="shared" ref="AR7:AR39" si="23">ROUND(AQ7/$AD7*100,1)</f>
        <v>98.6</v>
      </c>
      <c r="AS7" s="58">
        <v>20293</v>
      </c>
      <c r="AT7" s="56">
        <f t="shared" si="13"/>
        <v>92.8</v>
      </c>
      <c r="AU7" s="58">
        <v>20324</v>
      </c>
      <c r="AV7" s="59">
        <f t="shared" si="14"/>
        <v>92.9</v>
      </c>
      <c r="AW7" s="63">
        <v>22745</v>
      </c>
      <c r="AX7" s="58">
        <v>19112</v>
      </c>
      <c r="AY7" s="64">
        <f t="shared" si="15"/>
        <v>84</v>
      </c>
      <c r="AZ7" s="58">
        <v>19171</v>
      </c>
      <c r="BA7" s="64">
        <f t="shared" si="16"/>
        <v>84.3</v>
      </c>
      <c r="BB7" s="58">
        <v>19158</v>
      </c>
      <c r="BC7" s="65">
        <f t="shared" si="17"/>
        <v>84.2</v>
      </c>
      <c r="BD7" s="66">
        <v>3729</v>
      </c>
      <c r="BE7" s="58">
        <v>24640</v>
      </c>
      <c r="BF7" s="67">
        <v>14731</v>
      </c>
      <c r="BG7" s="66">
        <v>17536</v>
      </c>
      <c r="BH7" s="426">
        <f t="shared" si="18"/>
        <v>80</v>
      </c>
      <c r="BI7" s="428" t="s">
        <v>60</v>
      </c>
      <c r="BJ7" s="52">
        <f t="shared" si="22"/>
        <v>511235</v>
      </c>
    </row>
    <row r="8" spans="1:62" s="51" customFormat="1" ht="17.100000000000001" customHeight="1" x14ac:dyDescent="0.25">
      <c r="A8" s="32">
        <v>11</v>
      </c>
      <c r="B8" s="68" t="s">
        <v>63</v>
      </c>
      <c r="C8" s="54">
        <v>105191</v>
      </c>
      <c r="D8" s="55">
        <v>112338</v>
      </c>
      <c r="E8" s="56">
        <f t="shared" si="0"/>
        <v>106.8</v>
      </c>
      <c r="F8" s="57">
        <v>112126</v>
      </c>
      <c r="G8" s="56">
        <f t="shared" si="1"/>
        <v>106.6</v>
      </c>
      <c r="H8" s="58">
        <v>99815</v>
      </c>
      <c r="I8" s="56">
        <f t="shared" si="2"/>
        <v>94.9</v>
      </c>
      <c r="J8" s="58">
        <v>100535</v>
      </c>
      <c r="K8" s="56">
        <f t="shared" si="2"/>
        <v>95.6</v>
      </c>
      <c r="L8" s="58">
        <v>99870</v>
      </c>
      <c r="M8" s="56">
        <f t="shared" si="3"/>
        <v>94.9</v>
      </c>
      <c r="N8" s="58">
        <v>100891</v>
      </c>
      <c r="O8" s="56">
        <f t="shared" si="4"/>
        <v>95.9</v>
      </c>
      <c r="P8" s="58">
        <v>100560</v>
      </c>
      <c r="Q8" s="56">
        <f t="shared" si="5"/>
        <v>95.6</v>
      </c>
      <c r="R8" s="58">
        <v>98863</v>
      </c>
      <c r="S8" s="56">
        <f t="shared" si="6"/>
        <v>94</v>
      </c>
      <c r="T8" s="58">
        <v>99995</v>
      </c>
      <c r="U8" s="56">
        <f t="shared" si="7"/>
        <v>95.1</v>
      </c>
      <c r="V8" s="57">
        <v>84894</v>
      </c>
      <c r="W8" s="56">
        <f t="shared" si="19"/>
        <v>107.6</v>
      </c>
      <c r="X8" s="52">
        <v>60130</v>
      </c>
      <c r="Y8" s="56">
        <f t="shared" si="20"/>
        <v>76.2</v>
      </c>
      <c r="Z8" s="58">
        <v>100029</v>
      </c>
      <c r="AA8" s="56">
        <f t="shared" si="8"/>
        <v>95.1</v>
      </c>
      <c r="AB8" s="58">
        <v>100161</v>
      </c>
      <c r="AC8" s="59">
        <f t="shared" si="9"/>
        <v>95.2</v>
      </c>
      <c r="AD8" s="60">
        <v>105341</v>
      </c>
      <c r="AE8" s="55">
        <v>100342</v>
      </c>
      <c r="AF8" s="56">
        <f t="shared" si="10"/>
        <v>95.3</v>
      </c>
      <c r="AG8" s="57">
        <v>99127</v>
      </c>
      <c r="AH8" s="56">
        <f t="shared" si="21"/>
        <v>94.1</v>
      </c>
      <c r="AI8" s="61">
        <v>81932</v>
      </c>
      <c r="AJ8" s="56">
        <f t="shared" si="11"/>
        <v>77.8</v>
      </c>
      <c r="AK8" s="58">
        <v>98761</v>
      </c>
      <c r="AL8" s="56">
        <f t="shared" si="12"/>
        <v>93.8</v>
      </c>
      <c r="AM8" s="62">
        <v>235</v>
      </c>
      <c r="AN8" s="56">
        <v>0.2230850286213345</v>
      </c>
      <c r="AO8" s="62">
        <v>409</v>
      </c>
      <c r="AP8" s="62">
        <v>654</v>
      </c>
      <c r="AQ8" s="58">
        <v>100471</v>
      </c>
      <c r="AR8" s="56">
        <f t="shared" si="23"/>
        <v>95.4</v>
      </c>
      <c r="AS8" s="58">
        <v>91104</v>
      </c>
      <c r="AT8" s="56">
        <f t="shared" si="13"/>
        <v>86.5</v>
      </c>
      <c r="AU8" s="58">
        <v>91351</v>
      </c>
      <c r="AV8" s="59">
        <f t="shared" si="14"/>
        <v>86.7</v>
      </c>
      <c r="AW8" s="63">
        <v>108208</v>
      </c>
      <c r="AX8" s="58">
        <v>93218</v>
      </c>
      <c r="AY8" s="64">
        <f t="shared" si="15"/>
        <v>86.1</v>
      </c>
      <c r="AZ8" s="58">
        <v>90629</v>
      </c>
      <c r="BA8" s="64">
        <f t="shared" si="16"/>
        <v>83.8</v>
      </c>
      <c r="BB8" s="58">
        <v>92039</v>
      </c>
      <c r="BC8" s="65">
        <f t="shared" si="17"/>
        <v>85.1</v>
      </c>
      <c r="BD8" s="66">
        <v>64269</v>
      </c>
      <c r="BE8" s="58">
        <v>329351</v>
      </c>
      <c r="BF8" s="67">
        <v>71240</v>
      </c>
      <c r="BG8" s="66">
        <v>91905</v>
      </c>
      <c r="BH8" s="426">
        <f t="shared" si="18"/>
        <v>87.4</v>
      </c>
      <c r="BI8" s="428" t="s">
        <v>55</v>
      </c>
      <c r="BJ8" s="52">
        <f t="shared" si="22"/>
        <v>2675339</v>
      </c>
    </row>
    <row r="9" spans="1:62" s="51" customFormat="1" ht="17.100000000000001" customHeight="1" x14ac:dyDescent="0.25">
      <c r="A9" s="32">
        <v>13</v>
      </c>
      <c r="B9" s="68" t="s">
        <v>64</v>
      </c>
      <c r="C9" s="54">
        <v>22708</v>
      </c>
      <c r="D9" s="55">
        <v>11559</v>
      </c>
      <c r="E9" s="56">
        <f t="shared" si="0"/>
        <v>50.9</v>
      </c>
      <c r="F9" s="57">
        <v>10915</v>
      </c>
      <c r="G9" s="56">
        <f t="shared" si="1"/>
        <v>48.1</v>
      </c>
      <c r="H9" s="58">
        <v>17583</v>
      </c>
      <c r="I9" s="56">
        <f t="shared" si="2"/>
        <v>77.400000000000006</v>
      </c>
      <c r="J9" s="58">
        <v>18024</v>
      </c>
      <c r="K9" s="56">
        <f t="shared" si="2"/>
        <v>79.400000000000006</v>
      </c>
      <c r="L9" s="58">
        <v>17741</v>
      </c>
      <c r="M9" s="56">
        <f t="shared" si="3"/>
        <v>78.099999999999994</v>
      </c>
      <c r="N9" s="58">
        <v>18040</v>
      </c>
      <c r="O9" s="56">
        <f t="shared" si="4"/>
        <v>79.400000000000006</v>
      </c>
      <c r="P9" s="58">
        <v>18078</v>
      </c>
      <c r="Q9" s="56">
        <f t="shared" si="5"/>
        <v>79.599999999999994</v>
      </c>
      <c r="R9" s="58">
        <v>17068</v>
      </c>
      <c r="S9" s="56">
        <f t="shared" si="6"/>
        <v>75.2</v>
      </c>
      <c r="T9" s="58">
        <v>17307</v>
      </c>
      <c r="U9" s="56">
        <f t="shared" si="7"/>
        <v>76.2</v>
      </c>
      <c r="V9" s="57">
        <v>15545</v>
      </c>
      <c r="W9" s="56">
        <f t="shared" si="19"/>
        <v>91.3</v>
      </c>
      <c r="X9" s="52">
        <v>10382</v>
      </c>
      <c r="Y9" s="56">
        <f t="shared" si="20"/>
        <v>61</v>
      </c>
      <c r="Z9" s="58">
        <v>17105</v>
      </c>
      <c r="AA9" s="56">
        <f t="shared" si="8"/>
        <v>75.3</v>
      </c>
      <c r="AB9" s="58">
        <v>17200</v>
      </c>
      <c r="AC9" s="59">
        <f t="shared" si="9"/>
        <v>75.7</v>
      </c>
      <c r="AD9" s="60">
        <v>22993</v>
      </c>
      <c r="AE9" s="55">
        <v>18803</v>
      </c>
      <c r="AF9" s="56">
        <f t="shared" si="10"/>
        <v>81.8</v>
      </c>
      <c r="AG9" s="57">
        <v>17860</v>
      </c>
      <c r="AH9" s="56">
        <f t="shared" si="21"/>
        <v>77.7</v>
      </c>
      <c r="AI9" s="61">
        <v>14041</v>
      </c>
      <c r="AJ9" s="56">
        <f t="shared" si="11"/>
        <v>61.1</v>
      </c>
      <c r="AK9" s="58">
        <v>18125</v>
      </c>
      <c r="AL9" s="56">
        <f t="shared" si="12"/>
        <v>78.8</v>
      </c>
      <c r="AM9" s="62">
        <v>128</v>
      </c>
      <c r="AN9" s="56">
        <v>0.55669116687687559</v>
      </c>
      <c r="AO9" s="62">
        <v>188</v>
      </c>
      <c r="AP9" s="62">
        <v>524</v>
      </c>
      <c r="AQ9" s="58">
        <v>18918</v>
      </c>
      <c r="AR9" s="56">
        <f t="shared" si="23"/>
        <v>82.3</v>
      </c>
      <c r="AS9" s="58">
        <v>18894</v>
      </c>
      <c r="AT9" s="56">
        <f t="shared" si="13"/>
        <v>82.2</v>
      </c>
      <c r="AU9" s="58">
        <v>18970</v>
      </c>
      <c r="AV9" s="59">
        <f t="shared" si="14"/>
        <v>82.5</v>
      </c>
      <c r="AW9" s="63">
        <v>22474</v>
      </c>
      <c r="AX9" s="58">
        <v>19305</v>
      </c>
      <c r="AY9" s="64">
        <f t="shared" si="15"/>
        <v>85.9</v>
      </c>
      <c r="AZ9" s="58">
        <v>19314</v>
      </c>
      <c r="BA9" s="64">
        <f t="shared" si="16"/>
        <v>85.9</v>
      </c>
      <c r="BB9" s="58">
        <v>19148</v>
      </c>
      <c r="BC9" s="65">
        <f t="shared" si="17"/>
        <v>85.2</v>
      </c>
      <c r="BD9" s="66">
        <v>10608</v>
      </c>
      <c r="BE9" s="58">
        <v>22827</v>
      </c>
      <c r="BF9" s="67">
        <v>12255</v>
      </c>
      <c r="BG9" s="66">
        <v>13822</v>
      </c>
      <c r="BH9" s="426">
        <f t="shared" si="18"/>
        <v>60.9</v>
      </c>
      <c r="BI9" s="428" t="s">
        <v>60</v>
      </c>
      <c r="BJ9" s="52">
        <f t="shared" si="22"/>
        <v>436455</v>
      </c>
    </row>
    <row r="10" spans="1:62" s="51" customFormat="1" ht="17.100000000000001" customHeight="1" x14ac:dyDescent="0.25">
      <c r="A10" s="32">
        <v>13001</v>
      </c>
      <c r="B10" s="69" t="s">
        <v>65</v>
      </c>
      <c r="C10" s="54">
        <v>19368</v>
      </c>
      <c r="D10" s="55">
        <v>19203</v>
      </c>
      <c r="E10" s="56">
        <f t="shared" si="0"/>
        <v>99.1</v>
      </c>
      <c r="F10" s="57">
        <v>19034</v>
      </c>
      <c r="G10" s="56">
        <f t="shared" si="1"/>
        <v>98.3</v>
      </c>
      <c r="H10" s="58">
        <v>18169</v>
      </c>
      <c r="I10" s="56">
        <f t="shared" si="2"/>
        <v>93.8</v>
      </c>
      <c r="J10" s="58">
        <v>17234</v>
      </c>
      <c r="K10" s="56">
        <f t="shared" si="2"/>
        <v>89</v>
      </c>
      <c r="L10" s="58">
        <v>18189</v>
      </c>
      <c r="M10" s="56">
        <f t="shared" si="3"/>
        <v>93.9</v>
      </c>
      <c r="N10" s="58">
        <v>17869</v>
      </c>
      <c r="O10" s="56">
        <f t="shared" si="4"/>
        <v>92.3</v>
      </c>
      <c r="P10" s="58">
        <v>17222</v>
      </c>
      <c r="Q10" s="56">
        <f t="shared" si="5"/>
        <v>88.9</v>
      </c>
      <c r="R10" s="58">
        <v>17656</v>
      </c>
      <c r="S10" s="56">
        <f t="shared" si="6"/>
        <v>91.2</v>
      </c>
      <c r="T10" s="58">
        <v>17533</v>
      </c>
      <c r="U10" s="56">
        <f t="shared" si="7"/>
        <v>90.5</v>
      </c>
      <c r="V10" s="57">
        <v>14309</v>
      </c>
      <c r="W10" s="56">
        <f t="shared" si="19"/>
        <v>98.5</v>
      </c>
      <c r="X10" s="52">
        <v>11362</v>
      </c>
      <c r="Y10" s="56">
        <f t="shared" si="20"/>
        <v>78.2</v>
      </c>
      <c r="Z10" s="58">
        <v>17343</v>
      </c>
      <c r="AA10" s="56">
        <f t="shared" si="8"/>
        <v>89.5</v>
      </c>
      <c r="AB10" s="58">
        <v>16745</v>
      </c>
      <c r="AC10" s="59">
        <f t="shared" si="9"/>
        <v>86.5</v>
      </c>
      <c r="AD10" s="60">
        <v>19587</v>
      </c>
      <c r="AE10" s="55">
        <v>18020</v>
      </c>
      <c r="AF10" s="56">
        <f t="shared" si="10"/>
        <v>92</v>
      </c>
      <c r="AG10" s="57">
        <v>17600</v>
      </c>
      <c r="AH10" s="56">
        <f t="shared" si="21"/>
        <v>89.9</v>
      </c>
      <c r="AI10" s="61">
        <v>13487</v>
      </c>
      <c r="AJ10" s="56">
        <f t="shared" si="11"/>
        <v>68.900000000000006</v>
      </c>
      <c r="AK10" s="58">
        <v>16160</v>
      </c>
      <c r="AL10" s="56">
        <f t="shared" si="12"/>
        <v>82.5</v>
      </c>
      <c r="AM10" s="62">
        <v>56</v>
      </c>
      <c r="AN10" s="56">
        <v>0.28590391586256192</v>
      </c>
      <c r="AO10" s="62">
        <v>166</v>
      </c>
      <c r="AP10" s="62">
        <v>208</v>
      </c>
      <c r="AQ10" s="58">
        <v>18088</v>
      </c>
      <c r="AR10" s="56">
        <f t="shared" si="23"/>
        <v>92.3</v>
      </c>
      <c r="AS10" s="58">
        <v>15702</v>
      </c>
      <c r="AT10" s="56">
        <f t="shared" si="13"/>
        <v>80.2</v>
      </c>
      <c r="AU10" s="58">
        <v>15741</v>
      </c>
      <c r="AV10" s="59">
        <f t="shared" si="14"/>
        <v>80.400000000000006</v>
      </c>
      <c r="AW10" s="63">
        <v>18768</v>
      </c>
      <c r="AX10" s="58">
        <v>15267</v>
      </c>
      <c r="AY10" s="64">
        <f>ROUND(AX10/$AW10*100,1)</f>
        <v>81.3</v>
      </c>
      <c r="AZ10" s="58">
        <v>15258</v>
      </c>
      <c r="BA10" s="64">
        <f>ROUND(AZ10/$AW10*100,1)</f>
        <v>81.3</v>
      </c>
      <c r="BB10" s="58">
        <v>15479</v>
      </c>
      <c r="BC10" s="65">
        <f>ROUND(BB10/$AW10*100,1)</f>
        <v>82.5</v>
      </c>
      <c r="BD10" s="66">
        <v>4708</v>
      </c>
      <c r="BE10" s="58">
        <v>16252</v>
      </c>
      <c r="BF10" s="67">
        <v>15040</v>
      </c>
      <c r="BG10" s="66">
        <v>15013</v>
      </c>
      <c r="BH10" s="426">
        <f t="shared" si="18"/>
        <v>77.5</v>
      </c>
      <c r="BI10" s="428" t="s">
        <v>60</v>
      </c>
      <c r="BJ10" s="52">
        <f t="shared" si="22"/>
        <v>419100</v>
      </c>
    </row>
    <row r="11" spans="1:62" s="51" customFormat="1" ht="17.100000000000001" customHeight="1" x14ac:dyDescent="0.25">
      <c r="A11" s="32">
        <v>15</v>
      </c>
      <c r="B11" s="53" t="s">
        <v>66</v>
      </c>
      <c r="C11" s="54">
        <v>16432</v>
      </c>
      <c r="D11" s="55">
        <v>15612</v>
      </c>
      <c r="E11" s="56">
        <f t="shared" si="0"/>
        <v>95</v>
      </c>
      <c r="F11" s="57">
        <v>15461</v>
      </c>
      <c r="G11" s="56">
        <f t="shared" si="1"/>
        <v>94.1</v>
      </c>
      <c r="H11" s="58">
        <v>15677</v>
      </c>
      <c r="I11" s="56">
        <f t="shared" si="2"/>
        <v>95.4</v>
      </c>
      <c r="J11" s="58">
        <v>15359</v>
      </c>
      <c r="K11" s="56">
        <f t="shared" si="2"/>
        <v>93.5</v>
      </c>
      <c r="L11" s="58">
        <v>15720</v>
      </c>
      <c r="M11" s="56">
        <f t="shared" si="3"/>
        <v>95.7</v>
      </c>
      <c r="N11" s="58">
        <v>15354</v>
      </c>
      <c r="O11" s="56">
        <f t="shared" si="4"/>
        <v>93.4</v>
      </c>
      <c r="P11" s="58">
        <v>15370</v>
      </c>
      <c r="Q11" s="56">
        <f t="shared" si="5"/>
        <v>93.5</v>
      </c>
      <c r="R11" s="58">
        <v>15636</v>
      </c>
      <c r="S11" s="56">
        <f t="shared" si="6"/>
        <v>95.2</v>
      </c>
      <c r="T11" s="58">
        <v>15304</v>
      </c>
      <c r="U11" s="56">
        <f t="shared" si="7"/>
        <v>93.1</v>
      </c>
      <c r="V11" s="57">
        <v>14015</v>
      </c>
      <c r="W11" s="56">
        <f t="shared" si="19"/>
        <v>113.7</v>
      </c>
      <c r="X11" s="52">
        <v>11921</v>
      </c>
      <c r="Y11" s="56">
        <f t="shared" si="20"/>
        <v>96.7</v>
      </c>
      <c r="Z11" s="58">
        <v>15722</v>
      </c>
      <c r="AA11" s="56">
        <f t="shared" si="8"/>
        <v>95.7</v>
      </c>
      <c r="AB11" s="58">
        <v>15326</v>
      </c>
      <c r="AC11" s="59">
        <f t="shared" si="9"/>
        <v>93.3</v>
      </c>
      <c r="AD11" s="60">
        <v>16748</v>
      </c>
      <c r="AE11" s="55">
        <v>15724</v>
      </c>
      <c r="AF11" s="56">
        <f t="shared" si="10"/>
        <v>93.9</v>
      </c>
      <c r="AG11" s="57">
        <v>15596</v>
      </c>
      <c r="AH11" s="56">
        <f t="shared" si="21"/>
        <v>93.1</v>
      </c>
      <c r="AI11" s="61">
        <v>14089</v>
      </c>
      <c r="AJ11" s="56">
        <f t="shared" si="11"/>
        <v>84.1</v>
      </c>
      <c r="AK11" s="58">
        <v>15541</v>
      </c>
      <c r="AL11" s="56">
        <f t="shared" si="12"/>
        <v>92.8</v>
      </c>
      <c r="AM11" s="62">
        <v>66</v>
      </c>
      <c r="AN11" s="56">
        <v>0.39407690470503942</v>
      </c>
      <c r="AO11" s="62">
        <v>38</v>
      </c>
      <c r="AP11" s="62">
        <v>68</v>
      </c>
      <c r="AQ11" s="58">
        <v>15745</v>
      </c>
      <c r="AR11" s="56">
        <f t="shared" si="23"/>
        <v>94</v>
      </c>
      <c r="AS11" s="58">
        <v>15242</v>
      </c>
      <c r="AT11" s="56">
        <f t="shared" si="13"/>
        <v>91</v>
      </c>
      <c r="AU11" s="58">
        <v>15257</v>
      </c>
      <c r="AV11" s="59">
        <f t="shared" si="14"/>
        <v>91.1</v>
      </c>
      <c r="AW11" s="63">
        <v>18801</v>
      </c>
      <c r="AX11" s="58">
        <v>16846</v>
      </c>
      <c r="AY11" s="64">
        <f t="shared" si="15"/>
        <v>89.6</v>
      </c>
      <c r="AZ11" s="58">
        <v>16833</v>
      </c>
      <c r="BA11" s="64">
        <f t="shared" si="16"/>
        <v>89.5</v>
      </c>
      <c r="BB11" s="58">
        <v>16834</v>
      </c>
      <c r="BC11" s="65">
        <f t="shared" si="17"/>
        <v>89.5</v>
      </c>
      <c r="BD11" s="66">
        <v>5604</v>
      </c>
      <c r="BE11" s="58">
        <v>47547</v>
      </c>
      <c r="BF11" s="67">
        <v>12258</v>
      </c>
      <c r="BG11" s="66">
        <v>13626</v>
      </c>
      <c r="BH11" s="426">
        <f t="shared" si="18"/>
        <v>82.9</v>
      </c>
      <c r="BI11" s="428" t="s">
        <v>55</v>
      </c>
      <c r="BJ11" s="52">
        <f t="shared" si="22"/>
        <v>419765</v>
      </c>
    </row>
    <row r="12" spans="1:62" s="51" customFormat="1" ht="17.100000000000001" customHeight="1" x14ac:dyDescent="0.25">
      <c r="A12" s="32">
        <v>17</v>
      </c>
      <c r="B12" s="53" t="s">
        <v>67</v>
      </c>
      <c r="C12" s="54">
        <v>10276</v>
      </c>
      <c r="D12" s="55">
        <v>9876</v>
      </c>
      <c r="E12" s="56">
        <f t="shared" si="0"/>
        <v>96.1</v>
      </c>
      <c r="F12" s="57">
        <v>9726</v>
      </c>
      <c r="G12" s="56">
        <f t="shared" si="1"/>
        <v>94.6</v>
      </c>
      <c r="H12" s="58">
        <v>9719</v>
      </c>
      <c r="I12" s="56">
        <f t="shared" si="2"/>
        <v>94.6</v>
      </c>
      <c r="J12" s="58">
        <v>9794</v>
      </c>
      <c r="K12" s="56">
        <f t="shared" si="2"/>
        <v>95.3</v>
      </c>
      <c r="L12" s="58">
        <v>9733</v>
      </c>
      <c r="M12" s="56">
        <f t="shared" si="3"/>
        <v>94.7</v>
      </c>
      <c r="N12" s="58">
        <v>9658</v>
      </c>
      <c r="O12" s="56">
        <f t="shared" si="4"/>
        <v>94</v>
      </c>
      <c r="P12" s="58">
        <v>9779</v>
      </c>
      <c r="Q12" s="56">
        <f t="shared" si="5"/>
        <v>95.2</v>
      </c>
      <c r="R12" s="58">
        <v>9583</v>
      </c>
      <c r="S12" s="56">
        <f t="shared" si="6"/>
        <v>93.3</v>
      </c>
      <c r="T12" s="58">
        <v>9577</v>
      </c>
      <c r="U12" s="56">
        <f t="shared" si="7"/>
        <v>93.2</v>
      </c>
      <c r="V12" s="57">
        <v>8513</v>
      </c>
      <c r="W12" s="56">
        <f t="shared" si="19"/>
        <v>110.5</v>
      </c>
      <c r="X12" s="52">
        <v>6639</v>
      </c>
      <c r="Y12" s="56">
        <f t="shared" si="20"/>
        <v>86.1</v>
      </c>
      <c r="Z12" s="58">
        <v>9646</v>
      </c>
      <c r="AA12" s="56">
        <f t="shared" si="8"/>
        <v>93.9</v>
      </c>
      <c r="AB12" s="58">
        <v>9686</v>
      </c>
      <c r="AC12" s="59">
        <f t="shared" si="9"/>
        <v>94.3</v>
      </c>
      <c r="AD12" s="60">
        <v>10498</v>
      </c>
      <c r="AE12" s="55">
        <v>9863</v>
      </c>
      <c r="AF12" s="56">
        <f t="shared" si="10"/>
        <v>94</v>
      </c>
      <c r="AG12" s="57">
        <v>9835</v>
      </c>
      <c r="AH12" s="56">
        <f t="shared" si="21"/>
        <v>93.7</v>
      </c>
      <c r="AI12" s="61">
        <v>8182</v>
      </c>
      <c r="AJ12" s="56">
        <f t="shared" si="11"/>
        <v>77.900000000000006</v>
      </c>
      <c r="AK12" s="58">
        <v>9738</v>
      </c>
      <c r="AL12" s="56">
        <f t="shared" si="12"/>
        <v>92.8</v>
      </c>
      <c r="AM12" s="62">
        <v>177</v>
      </c>
      <c r="AN12" s="56">
        <v>1.6860354353210136</v>
      </c>
      <c r="AO12" s="62">
        <v>6</v>
      </c>
      <c r="AP12" s="62">
        <v>8</v>
      </c>
      <c r="AQ12" s="58">
        <v>9953</v>
      </c>
      <c r="AR12" s="56">
        <f t="shared" si="23"/>
        <v>94.8</v>
      </c>
      <c r="AS12" s="58">
        <v>9935</v>
      </c>
      <c r="AT12" s="56">
        <f t="shared" si="13"/>
        <v>94.6</v>
      </c>
      <c r="AU12" s="58">
        <v>9799</v>
      </c>
      <c r="AV12" s="59">
        <f t="shared" si="14"/>
        <v>93.3</v>
      </c>
      <c r="AW12" s="63">
        <v>11346</v>
      </c>
      <c r="AX12" s="58">
        <v>10361</v>
      </c>
      <c r="AY12" s="64">
        <f t="shared" si="15"/>
        <v>91.3</v>
      </c>
      <c r="AZ12" s="58">
        <v>10296</v>
      </c>
      <c r="BA12" s="64">
        <f t="shared" si="16"/>
        <v>90.7</v>
      </c>
      <c r="BB12" s="58">
        <v>10240</v>
      </c>
      <c r="BC12" s="65">
        <f t="shared" si="17"/>
        <v>90.3</v>
      </c>
      <c r="BD12" s="66">
        <v>3419</v>
      </c>
      <c r="BE12" s="58">
        <v>37002</v>
      </c>
      <c r="BF12" s="67">
        <v>7119</v>
      </c>
      <c r="BG12" s="66">
        <v>8611</v>
      </c>
      <c r="BH12" s="426">
        <f t="shared" si="18"/>
        <v>83.8</v>
      </c>
      <c r="BI12" s="428" t="s">
        <v>55</v>
      </c>
      <c r="BJ12" s="52">
        <f t="shared" si="22"/>
        <v>267862</v>
      </c>
    </row>
    <row r="13" spans="1:62" s="51" customFormat="1" ht="17.100000000000001" customHeight="1" x14ac:dyDescent="0.25">
      <c r="A13" s="32">
        <v>18</v>
      </c>
      <c r="B13" s="68" t="s">
        <v>68</v>
      </c>
      <c r="C13" s="54">
        <v>8825</v>
      </c>
      <c r="D13" s="55">
        <v>7261</v>
      </c>
      <c r="E13" s="56">
        <f t="shared" si="0"/>
        <v>82.3</v>
      </c>
      <c r="F13" s="57">
        <v>7004</v>
      </c>
      <c r="G13" s="56">
        <f t="shared" si="1"/>
        <v>79.400000000000006</v>
      </c>
      <c r="H13" s="58">
        <v>7153</v>
      </c>
      <c r="I13" s="56">
        <f t="shared" si="2"/>
        <v>81.099999999999994</v>
      </c>
      <c r="J13" s="58">
        <v>6679</v>
      </c>
      <c r="K13" s="56">
        <f t="shared" si="2"/>
        <v>75.7</v>
      </c>
      <c r="L13" s="58">
        <v>7155</v>
      </c>
      <c r="M13" s="56">
        <f t="shared" si="3"/>
        <v>81.099999999999994</v>
      </c>
      <c r="N13" s="58">
        <v>6986</v>
      </c>
      <c r="O13" s="56">
        <f t="shared" si="4"/>
        <v>79.2</v>
      </c>
      <c r="P13" s="58">
        <v>6679</v>
      </c>
      <c r="Q13" s="56">
        <f t="shared" si="5"/>
        <v>75.7</v>
      </c>
      <c r="R13" s="58">
        <v>6625</v>
      </c>
      <c r="S13" s="56">
        <f t="shared" si="6"/>
        <v>75.099999999999994</v>
      </c>
      <c r="T13" s="58">
        <v>6628</v>
      </c>
      <c r="U13" s="56">
        <f t="shared" si="7"/>
        <v>75.099999999999994</v>
      </c>
      <c r="V13" s="57">
        <v>6369</v>
      </c>
      <c r="W13" s="56">
        <f t="shared" si="19"/>
        <v>96.2</v>
      </c>
      <c r="X13" s="52">
        <v>4670</v>
      </c>
      <c r="Y13" s="56">
        <f t="shared" si="20"/>
        <v>70.599999999999994</v>
      </c>
      <c r="Z13" s="58">
        <v>7160</v>
      </c>
      <c r="AA13" s="56">
        <f t="shared" si="8"/>
        <v>81.099999999999994</v>
      </c>
      <c r="AB13" s="58">
        <v>6982</v>
      </c>
      <c r="AC13" s="59">
        <f t="shared" si="9"/>
        <v>79.099999999999994</v>
      </c>
      <c r="AD13" s="60">
        <v>9227</v>
      </c>
      <c r="AE13" s="55">
        <v>7257</v>
      </c>
      <c r="AF13" s="56">
        <f t="shared" si="10"/>
        <v>78.599999999999994</v>
      </c>
      <c r="AG13" s="57">
        <v>7201</v>
      </c>
      <c r="AH13" s="56">
        <f t="shared" si="21"/>
        <v>78</v>
      </c>
      <c r="AI13" s="61">
        <v>7609</v>
      </c>
      <c r="AJ13" s="56">
        <f t="shared" si="11"/>
        <v>82.5</v>
      </c>
      <c r="AK13" s="58">
        <v>7114</v>
      </c>
      <c r="AL13" s="56">
        <f t="shared" si="12"/>
        <v>77.099999999999994</v>
      </c>
      <c r="AM13" s="62">
        <v>115</v>
      </c>
      <c r="AN13" s="56">
        <v>1.2463422564213722</v>
      </c>
      <c r="AO13" s="62">
        <v>207</v>
      </c>
      <c r="AP13" s="62">
        <v>196</v>
      </c>
      <c r="AQ13" s="58">
        <v>7273</v>
      </c>
      <c r="AR13" s="56">
        <f t="shared" si="23"/>
        <v>78.8</v>
      </c>
      <c r="AS13" s="58">
        <v>6255</v>
      </c>
      <c r="AT13" s="56">
        <f t="shared" si="13"/>
        <v>67.8</v>
      </c>
      <c r="AU13" s="58">
        <v>6255</v>
      </c>
      <c r="AV13" s="59">
        <f t="shared" si="14"/>
        <v>67.8</v>
      </c>
      <c r="AW13" s="63">
        <v>9508</v>
      </c>
      <c r="AX13" s="58">
        <v>6997</v>
      </c>
      <c r="AY13" s="64">
        <f t="shared" si="15"/>
        <v>73.599999999999994</v>
      </c>
      <c r="AZ13" s="58">
        <v>6996</v>
      </c>
      <c r="BA13" s="64">
        <f t="shared" si="16"/>
        <v>73.599999999999994</v>
      </c>
      <c r="BB13" s="58">
        <v>7005</v>
      </c>
      <c r="BC13" s="65">
        <f t="shared" si="17"/>
        <v>73.7</v>
      </c>
      <c r="BD13" s="66">
        <v>4243</v>
      </c>
      <c r="BE13" s="58">
        <v>9873</v>
      </c>
      <c r="BF13" s="67">
        <v>5637</v>
      </c>
      <c r="BG13" s="66">
        <v>5884</v>
      </c>
      <c r="BH13" s="426">
        <f t="shared" si="18"/>
        <v>66.7</v>
      </c>
      <c r="BI13" s="428" t="s">
        <v>52</v>
      </c>
      <c r="BJ13" s="52">
        <f t="shared" si="22"/>
        <v>177584</v>
      </c>
    </row>
    <row r="14" spans="1:62" s="51" customFormat="1" ht="17.100000000000001" customHeight="1" x14ac:dyDescent="0.25">
      <c r="A14" s="32">
        <v>85</v>
      </c>
      <c r="B14" s="53" t="s">
        <v>69</v>
      </c>
      <c r="C14" s="54">
        <v>7580</v>
      </c>
      <c r="D14" s="55">
        <v>6420</v>
      </c>
      <c r="E14" s="56">
        <f t="shared" si="0"/>
        <v>84.7</v>
      </c>
      <c r="F14" s="57">
        <v>6278</v>
      </c>
      <c r="G14" s="56">
        <f t="shared" si="1"/>
        <v>82.8</v>
      </c>
      <c r="H14" s="58">
        <v>6836</v>
      </c>
      <c r="I14" s="56">
        <f t="shared" si="2"/>
        <v>90.2</v>
      </c>
      <c r="J14" s="58">
        <v>6917</v>
      </c>
      <c r="K14" s="56">
        <f t="shared" si="2"/>
        <v>91.3</v>
      </c>
      <c r="L14" s="58">
        <v>6836</v>
      </c>
      <c r="M14" s="56">
        <f t="shared" si="3"/>
        <v>90.2</v>
      </c>
      <c r="N14" s="58">
        <v>6885</v>
      </c>
      <c r="O14" s="56">
        <f t="shared" si="4"/>
        <v>90.8</v>
      </c>
      <c r="P14" s="58">
        <v>6928</v>
      </c>
      <c r="Q14" s="56">
        <f t="shared" si="5"/>
        <v>91.4</v>
      </c>
      <c r="R14" s="58">
        <v>6758</v>
      </c>
      <c r="S14" s="56">
        <f t="shared" si="6"/>
        <v>89.2</v>
      </c>
      <c r="T14" s="58">
        <v>6820</v>
      </c>
      <c r="U14" s="56">
        <f t="shared" si="7"/>
        <v>90</v>
      </c>
      <c r="V14" s="57">
        <v>6228</v>
      </c>
      <c r="W14" s="56">
        <f t="shared" si="19"/>
        <v>109.6</v>
      </c>
      <c r="X14" s="52">
        <v>4470</v>
      </c>
      <c r="Y14" s="56">
        <f t="shared" si="20"/>
        <v>78.599999999999994</v>
      </c>
      <c r="Z14" s="58">
        <v>6848</v>
      </c>
      <c r="AA14" s="56">
        <f t="shared" si="8"/>
        <v>90.3</v>
      </c>
      <c r="AB14" s="58">
        <v>6888</v>
      </c>
      <c r="AC14" s="59">
        <f t="shared" si="9"/>
        <v>90.9</v>
      </c>
      <c r="AD14" s="60">
        <v>7749</v>
      </c>
      <c r="AE14" s="55">
        <v>7149</v>
      </c>
      <c r="AF14" s="56">
        <f t="shared" si="10"/>
        <v>92.3</v>
      </c>
      <c r="AG14" s="57">
        <v>7111</v>
      </c>
      <c r="AH14" s="56">
        <f t="shared" si="21"/>
        <v>91.8</v>
      </c>
      <c r="AI14" s="61">
        <v>7242</v>
      </c>
      <c r="AJ14" s="56">
        <f t="shared" si="11"/>
        <v>93.5</v>
      </c>
      <c r="AK14" s="58">
        <v>7137</v>
      </c>
      <c r="AL14" s="56">
        <f t="shared" si="12"/>
        <v>92.1</v>
      </c>
      <c r="AM14" s="62">
        <v>1</v>
      </c>
      <c r="AN14" s="56">
        <v>1.2904890953671441E-2</v>
      </c>
      <c r="AO14" s="62">
        <v>9</v>
      </c>
      <c r="AP14" s="62">
        <v>21</v>
      </c>
      <c r="AQ14" s="58">
        <v>7146</v>
      </c>
      <c r="AR14" s="56">
        <f t="shared" si="23"/>
        <v>92.2</v>
      </c>
      <c r="AS14" s="58">
        <v>7163</v>
      </c>
      <c r="AT14" s="56">
        <f t="shared" si="13"/>
        <v>92.4</v>
      </c>
      <c r="AU14" s="58">
        <v>7163</v>
      </c>
      <c r="AV14" s="59">
        <f t="shared" si="14"/>
        <v>92.4</v>
      </c>
      <c r="AW14" s="63">
        <v>7660</v>
      </c>
      <c r="AX14" s="58">
        <v>7112</v>
      </c>
      <c r="AY14" s="64">
        <f t="shared" si="15"/>
        <v>92.8</v>
      </c>
      <c r="AZ14" s="58">
        <v>7108</v>
      </c>
      <c r="BA14" s="64">
        <f t="shared" si="16"/>
        <v>92.8</v>
      </c>
      <c r="BB14" s="58">
        <v>7115</v>
      </c>
      <c r="BC14" s="65">
        <f t="shared" si="17"/>
        <v>92.9</v>
      </c>
      <c r="BD14" s="66">
        <v>1782</v>
      </c>
      <c r="BE14" s="58">
        <v>7178</v>
      </c>
      <c r="BF14" s="67">
        <v>4649</v>
      </c>
      <c r="BG14" s="66">
        <v>5345</v>
      </c>
      <c r="BH14" s="426">
        <f t="shared" si="18"/>
        <v>70.5</v>
      </c>
      <c r="BI14" s="428" t="s">
        <v>57</v>
      </c>
      <c r="BJ14" s="52">
        <f t="shared" si="22"/>
        <v>170198</v>
      </c>
    </row>
    <row r="15" spans="1:62" s="51" customFormat="1" ht="17.100000000000001" customHeight="1" x14ac:dyDescent="0.25">
      <c r="A15" s="32">
        <v>19</v>
      </c>
      <c r="B15" s="68" t="s">
        <v>70</v>
      </c>
      <c r="C15" s="54">
        <v>22448</v>
      </c>
      <c r="D15" s="55">
        <v>17198</v>
      </c>
      <c r="E15" s="56">
        <f t="shared" si="0"/>
        <v>76.599999999999994</v>
      </c>
      <c r="F15" s="57">
        <v>16671</v>
      </c>
      <c r="G15" s="56">
        <f t="shared" si="1"/>
        <v>74.3</v>
      </c>
      <c r="H15" s="58">
        <v>20784</v>
      </c>
      <c r="I15" s="56">
        <f t="shared" si="2"/>
        <v>92.6</v>
      </c>
      <c r="J15" s="58">
        <v>20612</v>
      </c>
      <c r="K15" s="56">
        <f t="shared" si="2"/>
        <v>91.8</v>
      </c>
      <c r="L15" s="58">
        <v>20821</v>
      </c>
      <c r="M15" s="56">
        <f t="shared" si="3"/>
        <v>92.8</v>
      </c>
      <c r="N15" s="58">
        <v>20735</v>
      </c>
      <c r="O15" s="56">
        <f t="shared" si="4"/>
        <v>92.4</v>
      </c>
      <c r="P15" s="58">
        <v>20581</v>
      </c>
      <c r="Q15" s="56">
        <f t="shared" si="5"/>
        <v>91.7</v>
      </c>
      <c r="R15" s="58">
        <v>20184</v>
      </c>
      <c r="S15" s="56">
        <f t="shared" si="6"/>
        <v>89.9</v>
      </c>
      <c r="T15" s="58">
        <v>20205</v>
      </c>
      <c r="U15" s="56">
        <f t="shared" si="7"/>
        <v>90</v>
      </c>
      <c r="V15" s="57">
        <v>18715</v>
      </c>
      <c r="W15" s="56">
        <f t="shared" si="19"/>
        <v>111.2</v>
      </c>
      <c r="X15" s="52">
        <v>13471</v>
      </c>
      <c r="Y15" s="56">
        <f t="shared" si="20"/>
        <v>80</v>
      </c>
      <c r="Z15" s="58">
        <v>20478</v>
      </c>
      <c r="AA15" s="56">
        <f t="shared" si="8"/>
        <v>91.2</v>
      </c>
      <c r="AB15" s="58">
        <v>20026</v>
      </c>
      <c r="AC15" s="59">
        <f t="shared" si="9"/>
        <v>89.2</v>
      </c>
      <c r="AD15" s="60">
        <v>23092</v>
      </c>
      <c r="AE15" s="55">
        <v>21112</v>
      </c>
      <c r="AF15" s="56">
        <f t="shared" si="10"/>
        <v>91.4</v>
      </c>
      <c r="AG15" s="57">
        <v>20824</v>
      </c>
      <c r="AH15" s="56">
        <f t="shared" si="21"/>
        <v>90.2</v>
      </c>
      <c r="AI15" s="61">
        <v>17864</v>
      </c>
      <c r="AJ15" s="56">
        <f t="shared" si="11"/>
        <v>77.400000000000006</v>
      </c>
      <c r="AK15" s="58">
        <v>20381</v>
      </c>
      <c r="AL15" s="56">
        <f t="shared" si="12"/>
        <v>88.3</v>
      </c>
      <c r="AM15" s="62">
        <v>92</v>
      </c>
      <c r="AN15" s="56">
        <v>0.39840637450199201</v>
      </c>
      <c r="AO15" s="62">
        <v>158</v>
      </c>
      <c r="AP15" s="62">
        <v>158</v>
      </c>
      <c r="AQ15" s="58">
        <v>21078</v>
      </c>
      <c r="AR15" s="56">
        <f t="shared" si="23"/>
        <v>91.3</v>
      </c>
      <c r="AS15" s="58">
        <v>19067</v>
      </c>
      <c r="AT15" s="56">
        <f t="shared" si="13"/>
        <v>82.6</v>
      </c>
      <c r="AU15" s="58">
        <v>19073</v>
      </c>
      <c r="AV15" s="59">
        <f t="shared" si="14"/>
        <v>82.6</v>
      </c>
      <c r="AW15" s="63">
        <v>23455</v>
      </c>
      <c r="AX15" s="58">
        <v>20942</v>
      </c>
      <c r="AY15" s="64">
        <f t="shared" si="15"/>
        <v>89.3</v>
      </c>
      <c r="AZ15" s="58">
        <v>20795</v>
      </c>
      <c r="BA15" s="64">
        <f t="shared" si="16"/>
        <v>88.7</v>
      </c>
      <c r="BB15" s="58">
        <v>20820</v>
      </c>
      <c r="BC15" s="65">
        <f t="shared" si="17"/>
        <v>88.8</v>
      </c>
      <c r="BD15" s="66">
        <v>5642</v>
      </c>
      <c r="BE15" s="58">
        <v>44960</v>
      </c>
      <c r="BF15" s="67">
        <v>12834</v>
      </c>
      <c r="BG15" s="66">
        <v>15285</v>
      </c>
      <c r="BH15" s="426">
        <f t="shared" si="18"/>
        <v>68.099999999999994</v>
      </c>
      <c r="BI15" s="428" t="s">
        <v>71</v>
      </c>
      <c r="BJ15" s="52">
        <f t="shared" si="22"/>
        <v>516281</v>
      </c>
    </row>
    <row r="16" spans="1:62" s="51" customFormat="1" ht="17.100000000000001" customHeight="1" x14ac:dyDescent="0.25">
      <c r="A16" s="32">
        <v>20</v>
      </c>
      <c r="B16" s="68" t="s">
        <v>72</v>
      </c>
      <c r="C16" s="54">
        <v>23728</v>
      </c>
      <c r="D16" s="55">
        <v>20554</v>
      </c>
      <c r="E16" s="56">
        <f t="shared" si="0"/>
        <v>86.6</v>
      </c>
      <c r="F16" s="57">
        <v>20021</v>
      </c>
      <c r="G16" s="56">
        <f t="shared" si="1"/>
        <v>84.4</v>
      </c>
      <c r="H16" s="58">
        <v>22284</v>
      </c>
      <c r="I16" s="56">
        <f t="shared" si="2"/>
        <v>93.9</v>
      </c>
      <c r="J16" s="58">
        <v>21321</v>
      </c>
      <c r="K16" s="56">
        <f t="shared" si="2"/>
        <v>89.9</v>
      </c>
      <c r="L16" s="58">
        <v>22312</v>
      </c>
      <c r="M16" s="56">
        <f t="shared" si="3"/>
        <v>94</v>
      </c>
      <c r="N16" s="58">
        <v>22013</v>
      </c>
      <c r="O16" s="56">
        <f t="shared" si="4"/>
        <v>92.8</v>
      </c>
      <c r="P16" s="58">
        <v>21335</v>
      </c>
      <c r="Q16" s="56">
        <f t="shared" si="5"/>
        <v>89.9</v>
      </c>
      <c r="R16" s="58">
        <v>21522</v>
      </c>
      <c r="S16" s="56">
        <f t="shared" si="6"/>
        <v>90.7</v>
      </c>
      <c r="T16" s="58">
        <v>21374</v>
      </c>
      <c r="U16" s="56">
        <f t="shared" si="7"/>
        <v>90.1</v>
      </c>
      <c r="V16" s="57">
        <v>19157</v>
      </c>
      <c r="W16" s="56">
        <f t="shared" si="19"/>
        <v>107.6</v>
      </c>
      <c r="X16" s="52">
        <v>14164</v>
      </c>
      <c r="Y16" s="56">
        <f t="shared" si="20"/>
        <v>79.599999999999994</v>
      </c>
      <c r="Z16" s="58">
        <v>22447</v>
      </c>
      <c r="AA16" s="56">
        <f t="shared" si="8"/>
        <v>94.6</v>
      </c>
      <c r="AB16" s="58">
        <v>21914</v>
      </c>
      <c r="AC16" s="59">
        <f t="shared" si="9"/>
        <v>92.4</v>
      </c>
      <c r="AD16" s="60">
        <v>24015</v>
      </c>
      <c r="AE16" s="55">
        <v>22202</v>
      </c>
      <c r="AF16" s="56">
        <f t="shared" si="10"/>
        <v>92.5</v>
      </c>
      <c r="AG16" s="57">
        <v>21438</v>
      </c>
      <c r="AH16" s="56">
        <f t="shared" si="21"/>
        <v>89.3</v>
      </c>
      <c r="AI16" s="61">
        <v>17560</v>
      </c>
      <c r="AJ16" s="56">
        <f t="shared" si="11"/>
        <v>73.099999999999994</v>
      </c>
      <c r="AK16" s="58">
        <v>21924</v>
      </c>
      <c r="AL16" s="56">
        <f t="shared" si="12"/>
        <v>91.3</v>
      </c>
      <c r="AM16" s="62">
        <v>236</v>
      </c>
      <c r="AN16" s="56">
        <v>0.9827191338746617</v>
      </c>
      <c r="AO16" s="62">
        <v>318</v>
      </c>
      <c r="AP16" s="62">
        <v>450</v>
      </c>
      <c r="AQ16" s="58">
        <v>22265</v>
      </c>
      <c r="AR16" s="56">
        <f t="shared" si="23"/>
        <v>92.7</v>
      </c>
      <c r="AS16" s="58">
        <v>21443</v>
      </c>
      <c r="AT16" s="56">
        <f t="shared" si="13"/>
        <v>89.3</v>
      </c>
      <c r="AU16" s="58">
        <v>21445</v>
      </c>
      <c r="AV16" s="59">
        <f t="shared" si="14"/>
        <v>89.3</v>
      </c>
      <c r="AW16" s="63">
        <v>24168</v>
      </c>
      <c r="AX16" s="58">
        <v>22120</v>
      </c>
      <c r="AY16" s="64">
        <f t="shared" si="15"/>
        <v>91.5</v>
      </c>
      <c r="AZ16" s="58">
        <v>22177</v>
      </c>
      <c r="BA16" s="64">
        <f t="shared" si="16"/>
        <v>91.8</v>
      </c>
      <c r="BB16" s="58">
        <v>21997</v>
      </c>
      <c r="BC16" s="65">
        <f t="shared" si="17"/>
        <v>91</v>
      </c>
      <c r="BD16" s="66">
        <v>8200</v>
      </c>
      <c r="BE16" s="58">
        <v>30602</v>
      </c>
      <c r="BF16" s="67">
        <v>13968</v>
      </c>
      <c r="BG16" s="66">
        <v>18777</v>
      </c>
      <c r="BH16" s="426">
        <f t="shared" si="18"/>
        <v>79.099999999999994</v>
      </c>
      <c r="BI16" s="428" t="s">
        <v>60</v>
      </c>
      <c r="BJ16" s="52">
        <f t="shared" si="22"/>
        <v>538763</v>
      </c>
    </row>
    <row r="17" spans="1:62" s="51" customFormat="1" ht="17.100000000000001" customHeight="1" x14ac:dyDescent="0.25">
      <c r="A17" s="32" t="s">
        <v>73</v>
      </c>
      <c r="B17" s="68" t="s">
        <v>74</v>
      </c>
      <c r="C17" s="54">
        <v>10908</v>
      </c>
      <c r="D17" s="55">
        <v>9145</v>
      </c>
      <c r="E17" s="56">
        <f t="shared" si="0"/>
        <v>83.8</v>
      </c>
      <c r="F17" s="57">
        <v>6782</v>
      </c>
      <c r="G17" s="56">
        <f t="shared" si="1"/>
        <v>62.2</v>
      </c>
      <c r="H17" s="58">
        <v>10338</v>
      </c>
      <c r="I17" s="56">
        <f t="shared" si="2"/>
        <v>94.8</v>
      </c>
      <c r="J17" s="58">
        <v>8981</v>
      </c>
      <c r="K17" s="56">
        <f t="shared" si="2"/>
        <v>82.3</v>
      </c>
      <c r="L17" s="58">
        <v>10365</v>
      </c>
      <c r="M17" s="56">
        <f t="shared" si="3"/>
        <v>95</v>
      </c>
      <c r="N17" s="58">
        <v>9757</v>
      </c>
      <c r="O17" s="56">
        <f t="shared" si="4"/>
        <v>89.4</v>
      </c>
      <c r="P17" s="58">
        <v>8981</v>
      </c>
      <c r="Q17" s="56">
        <f t="shared" si="5"/>
        <v>82.3</v>
      </c>
      <c r="R17" s="58">
        <v>8111</v>
      </c>
      <c r="S17" s="56">
        <f t="shared" si="6"/>
        <v>74.400000000000006</v>
      </c>
      <c r="T17" s="58">
        <v>8148</v>
      </c>
      <c r="U17" s="56">
        <f t="shared" si="7"/>
        <v>74.7</v>
      </c>
      <c r="V17" s="57">
        <v>8545</v>
      </c>
      <c r="W17" s="56">
        <f t="shared" si="19"/>
        <v>104.4</v>
      </c>
      <c r="X17" s="52">
        <v>5264</v>
      </c>
      <c r="Y17" s="56">
        <f t="shared" si="20"/>
        <v>64.3</v>
      </c>
      <c r="Z17" s="58">
        <v>10254</v>
      </c>
      <c r="AA17" s="56">
        <f t="shared" si="8"/>
        <v>94</v>
      </c>
      <c r="AB17" s="58">
        <v>9636</v>
      </c>
      <c r="AC17" s="59">
        <f t="shared" si="9"/>
        <v>88.3</v>
      </c>
      <c r="AD17" s="60">
        <v>11728</v>
      </c>
      <c r="AE17" s="55">
        <v>10994</v>
      </c>
      <c r="AF17" s="56">
        <f t="shared" si="10"/>
        <v>93.7</v>
      </c>
      <c r="AG17" s="57">
        <v>10725</v>
      </c>
      <c r="AH17" s="56">
        <f t="shared" si="21"/>
        <v>91.4</v>
      </c>
      <c r="AI17" s="61">
        <v>10229</v>
      </c>
      <c r="AJ17" s="56">
        <f t="shared" si="11"/>
        <v>87.2</v>
      </c>
      <c r="AK17" s="58">
        <v>10346</v>
      </c>
      <c r="AL17" s="56">
        <f t="shared" si="12"/>
        <v>88.2</v>
      </c>
      <c r="AM17" s="62">
        <v>349</v>
      </c>
      <c r="AN17" s="56">
        <v>2.9757844474761255</v>
      </c>
      <c r="AO17" s="62">
        <v>842</v>
      </c>
      <c r="AP17" s="62">
        <v>181</v>
      </c>
      <c r="AQ17" s="58">
        <v>11005</v>
      </c>
      <c r="AR17" s="56">
        <f t="shared" si="23"/>
        <v>93.8</v>
      </c>
      <c r="AS17" s="58">
        <v>7240</v>
      </c>
      <c r="AT17" s="56">
        <f t="shared" si="13"/>
        <v>61.7</v>
      </c>
      <c r="AU17" s="58">
        <v>7218</v>
      </c>
      <c r="AV17" s="59">
        <f t="shared" si="14"/>
        <v>61.5</v>
      </c>
      <c r="AW17" s="63">
        <v>11104</v>
      </c>
      <c r="AX17" s="58">
        <v>9010</v>
      </c>
      <c r="AY17" s="64">
        <f t="shared" si="15"/>
        <v>81.099999999999994</v>
      </c>
      <c r="AZ17" s="58">
        <v>9010</v>
      </c>
      <c r="BA17" s="64">
        <f t="shared" si="16"/>
        <v>81.099999999999994</v>
      </c>
      <c r="BB17" s="58">
        <v>9028</v>
      </c>
      <c r="BC17" s="65">
        <f t="shared" si="17"/>
        <v>81.3</v>
      </c>
      <c r="BD17" s="66">
        <v>4397</v>
      </c>
      <c r="BE17" s="58">
        <v>7069</v>
      </c>
      <c r="BF17" s="67">
        <v>5324</v>
      </c>
      <c r="BG17" s="66">
        <v>6376</v>
      </c>
      <c r="BH17" s="426">
        <f t="shared" si="18"/>
        <v>58.5</v>
      </c>
      <c r="BI17" s="428" t="s">
        <v>71</v>
      </c>
      <c r="BJ17" s="52">
        <f t="shared" si="22"/>
        <v>227274</v>
      </c>
    </row>
    <row r="18" spans="1:62" s="51" customFormat="1" ht="17.100000000000001" customHeight="1" x14ac:dyDescent="0.25">
      <c r="A18" s="32">
        <v>23</v>
      </c>
      <c r="B18" s="68" t="s">
        <v>75</v>
      </c>
      <c r="C18" s="54">
        <v>32530</v>
      </c>
      <c r="D18" s="55">
        <v>23898</v>
      </c>
      <c r="E18" s="56">
        <f t="shared" si="0"/>
        <v>73.5</v>
      </c>
      <c r="F18" s="57">
        <v>23565</v>
      </c>
      <c r="G18" s="56">
        <f t="shared" si="1"/>
        <v>72.400000000000006</v>
      </c>
      <c r="H18" s="58">
        <v>28571</v>
      </c>
      <c r="I18" s="56">
        <f t="shared" si="2"/>
        <v>87.8</v>
      </c>
      <c r="J18" s="58">
        <v>29312</v>
      </c>
      <c r="K18" s="56">
        <f t="shared" si="2"/>
        <v>90.1</v>
      </c>
      <c r="L18" s="58">
        <v>28598</v>
      </c>
      <c r="M18" s="56">
        <f t="shared" si="3"/>
        <v>87.9</v>
      </c>
      <c r="N18" s="58">
        <v>28624</v>
      </c>
      <c r="O18" s="56">
        <f t="shared" si="4"/>
        <v>88</v>
      </c>
      <c r="P18" s="58">
        <v>29319</v>
      </c>
      <c r="Q18" s="56">
        <f t="shared" si="5"/>
        <v>90.1</v>
      </c>
      <c r="R18" s="58">
        <v>27920</v>
      </c>
      <c r="S18" s="56">
        <f t="shared" si="6"/>
        <v>85.8</v>
      </c>
      <c r="T18" s="58">
        <v>28068</v>
      </c>
      <c r="U18" s="56">
        <f t="shared" si="7"/>
        <v>86.3</v>
      </c>
      <c r="V18" s="57">
        <v>24953</v>
      </c>
      <c r="W18" s="56">
        <f t="shared" si="19"/>
        <v>102.3</v>
      </c>
      <c r="X18" s="52">
        <v>16550</v>
      </c>
      <c r="Y18" s="56">
        <f t="shared" si="20"/>
        <v>67.8</v>
      </c>
      <c r="Z18" s="58">
        <v>27894</v>
      </c>
      <c r="AA18" s="56">
        <f t="shared" si="8"/>
        <v>85.7</v>
      </c>
      <c r="AB18" s="58">
        <v>27781</v>
      </c>
      <c r="AC18" s="59">
        <f t="shared" si="9"/>
        <v>85.4</v>
      </c>
      <c r="AD18" s="60">
        <v>32371</v>
      </c>
      <c r="AE18" s="55">
        <v>28719</v>
      </c>
      <c r="AF18" s="56">
        <f t="shared" si="10"/>
        <v>88.7</v>
      </c>
      <c r="AG18" s="57">
        <v>28089</v>
      </c>
      <c r="AH18" s="56">
        <f t="shared" si="21"/>
        <v>86.8</v>
      </c>
      <c r="AI18" s="61">
        <v>23385</v>
      </c>
      <c r="AJ18" s="56">
        <f t="shared" si="11"/>
        <v>72.2</v>
      </c>
      <c r="AK18" s="58">
        <v>27489</v>
      </c>
      <c r="AL18" s="56">
        <f t="shared" si="12"/>
        <v>84.9</v>
      </c>
      <c r="AM18" s="62">
        <v>99</v>
      </c>
      <c r="AN18" s="56">
        <v>0.30582929164993361</v>
      </c>
      <c r="AO18" s="62">
        <v>117</v>
      </c>
      <c r="AP18" s="62">
        <v>202</v>
      </c>
      <c r="AQ18" s="58">
        <v>28614</v>
      </c>
      <c r="AR18" s="56">
        <f t="shared" si="23"/>
        <v>88.4</v>
      </c>
      <c r="AS18" s="58">
        <v>27060</v>
      </c>
      <c r="AT18" s="56">
        <f t="shared" si="13"/>
        <v>83.6</v>
      </c>
      <c r="AU18" s="58">
        <v>27005</v>
      </c>
      <c r="AV18" s="59">
        <f t="shared" si="14"/>
        <v>83.4</v>
      </c>
      <c r="AW18" s="63">
        <v>32246</v>
      </c>
      <c r="AX18" s="58">
        <v>29221</v>
      </c>
      <c r="AY18" s="64">
        <f t="shared" si="15"/>
        <v>90.6</v>
      </c>
      <c r="AZ18" s="58">
        <v>29134</v>
      </c>
      <c r="BA18" s="64">
        <f t="shared" si="16"/>
        <v>90.3</v>
      </c>
      <c r="BB18" s="58">
        <v>29089</v>
      </c>
      <c r="BC18" s="65">
        <f t="shared" si="17"/>
        <v>90.2</v>
      </c>
      <c r="BD18" s="66">
        <v>14154</v>
      </c>
      <c r="BE18" s="58">
        <v>19184</v>
      </c>
      <c r="BF18" s="67">
        <v>20746</v>
      </c>
      <c r="BG18" s="66">
        <v>22180</v>
      </c>
      <c r="BH18" s="426">
        <f t="shared" si="18"/>
        <v>68.2</v>
      </c>
      <c r="BI18" s="428" t="s">
        <v>60</v>
      </c>
      <c r="BJ18" s="52">
        <f t="shared" si="22"/>
        <v>677360</v>
      </c>
    </row>
    <row r="19" spans="1:62" s="51" customFormat="1" ht="17.100000000000001" customHeight="1" x14ac:dyDescent="0.25">
      <c r="A19" s="32">
        <v>25</v>
      </c>
      <c r="B19" s="68" t="s">
        <v>76</v>
      </c>
      <c r="C19" s="54">
        <v>37799</v>
      </c>
      <c r="D19" s="55">
        <v>18528</v>
      </c>
      <c r="E19" s="56">
        <f t="shared" si="0"/>
        <v>49</v>
      </c>
      <c r="F19" s="57">
        <v>18396</v>
      </c>
      <c r="G19" s="56">
        <f t="shared" si="1"/>
        <v>48.7</v>
      </c>
      <c r="H19" s="58">
        <v>31565</v>
      </c>
      <c r="I19" s="56">
        <f t="shared" si="2"/>
        <v>83.5</v>
      </c>
      <c r="J19" s="58">
        <v>32219</v>
      </c>
      <c r="K19" s="56">
        <f t="shared" si="2"/>
        <v>85.2</v>
      </c>
      <c r="L19" s="58">
        <v>31616</v>
      </c>
      <c r="M19" s="56">
        <f t="shared" si="3"/>
        <v>83.6</v>
      </c>
      <c r="N19" s="58">
        <v>32132</v>
      </c>
      <c r="O19" s="56">
        <f t="shared" si="4"/>
        <v>85</v>
      </c>
      <c r="P19" s="58">
        <v>32259</v>
      </c>
      <c r="Q19" s="56">
        <f t="shared" si="5"/>
        <v>85.3</v>
      </c>
      <c r="R19" s="58">
        <v>31325</v>
      </c>
      <c r="S19" s="56">
        <f t="shared" si="6"/>
        <v>82.9</v>
      </c>
      <c r="T19" s="58">
        <v>31911</v>
      </c>
      <c r="U19" s="56">
        <f t="shared" si="7"/>
        <v>84.4</v>
      </c>
      <c r="V19" s="57">
        <v>26665</v>
      </c>
      <c r="W19" s="56">
        <f t="shared" si="19"/>
        <v>94.1</v>
      </c>
      <c r="X19" s="52">
        <v>18229</v>
      </c>
      <c r="Y19" s="56">
        <f t="shared" si="20"/>
        <v>64.3</v>
      </c>
      <c r="Z19" s="58">
        <v>31468</v>
      </c>
      <c r="AA19" s="56">
        <f t="shared" si="8"/>
        <v>83.3</v>
      </c>
      <c r="AB19" s="58">
        <v>32012</v>
      </c>
      <c r="AC19" s="59">
        <f t="shared" si="9"/>
        <v>84.7</v>
      </c>
      <c r="AD19" s="60">
        <v>39124</v>
      </c>
      <c r="AE19" s="55">
        <v>32740</v>
      </c>
      <c r="AF19" s="56">
        <f t="shared" si="10"/>
        <v>83.7</v>
      </c>
      <c r="AG19" s="57">
        <v>32366</v>
      </c>
      <c r="AH19" s="56">
        <f t="shared" si="21"/>
        <v>82.7</v>
      </c>
      <c r="AI19" s="61">
        <v>27313</v>
      </c>
      <c r="AJ19" s="56">
        <f t="shared" si="11"/>
        <v>69.8</v>
      </c>
      <c r="AK19" s="58">
        <v>32469</v>
      </c>
      <c r="AL19" s="56">
        <f t="shared" si="12"/>
        <v>83</v>
      </c>
      <c r="AM19" s="62">
        <v>123</v>
      </c>
      <c r="AN19" s="56">
        <v>0.31438503220529601</v>
      </c>
      <c r="AO19" s="62">
        <v>50</v>
      </c>
      <c r="AP19" s="62">
        <v>185</v>
      </c>
      <c r="AQ19" s="58">
        <v>32747</v>
      </c>
      <c r="AR19" s="56">
        <f t="shared" si="23"/>
        <v>83.7</v>
      </c>
      <c r="AS19" s="58">
        <v>32011</v>
      </c>
      <c r="AT19" s="56">
        <f t="shared" si="13"/>
        <v>81.8</v>
      </c>
      <c r="AU19" s="58">
        <v>32009</v>
      </c>
      <c r="AV19" s="59">
        <f t="shared" si="14"/>
        <v>81.8</v>
      </c>
      <c r="AW19" s="63">
        <v>41481</v>
      </c>
      <c r="AX19" s="58">
        <v>32926</v>
      </c>
      <c r="AY19" s="64">
        <f t="shared" si="15"/>
        <v>79.400000000000006</v>
      </c>
      <c r="AZ19" s="58">
        <v>32896</v>
      </c>
      <c r="BA19" s="64">
        <f t="shared" si="16"/>
        <v>79.3</v>
      </c>
      <c r="BB19" s="58">
        <v>32655</v>
      </c>
      <c r="BC19" s="65">
        <f t="shared" si="17"/>
        <v>78.7</v>
      </c>
      <c r="BD19" s="66">
        <v>18400</v>
      </c>
      <c r="BE19" s="58">
        <v>74004</v>
      </c>
      <c r="BF19" s="67">
        <v>15386</v>
      </c>
      <c r="BG19" s="66">
        <v>24111</v>
      </c>
      <c r="BH19" s="426">
        <f t="shared" si="18"/>
        <v>63.8</v>
      </c>
      <c r="BI19" s="428" t="s">
        <v>55</v>
      </c>
      <c r="BJ19" s="52">
        <f t="shared" si="22"/>
        <v>796605</v>
      </c>
    </row>
    <row r="20" spans="1:62" s="51" customFormat="1" ht="17.100000000000001" customHeight="1" x14ac:dyDescent="0.25">
      <c r="A20" s="32">
        <v>94</v>
      </c>
      <c r="B20" s="68" t="s">
        <v>77</v>
      </c>
      <c r="C20" s="54">
        <v>781</v>
      </c>
      <c r="D20" s="55">
        <v>960</v>
      </c>
      <c r="E20" s="56">
        <f t="shared" si="0"/>
        <v>122.9</v>
      </c>
      <c r="F20" s="57">
        <v>776</v>
      </c>
      <c r="G20" s="56">
        <f t="shared" si="1"/>
        <v>99.4</v>
      </c>
      <c r="H20" s="58">
        <v>942</v>
      </c>
      <c r="I20" s="56">
        <f t="shared" si="2"/>
        <v>120.6</v>
      </c>
      <c r="J20" s="58">
        <v>718</v>
      </c>
      <c r="K20" s="56">
        <f t="shared" si="2"/>
        <v>91.9</v>
      </c>
      <c r="L20" s="58">
        <v>940</v>
      </c>
      <c r="M20" s="56">
        <f t="shared" si="3"/>
        <v>120.4</v>
      </c>
      <c r="N20" s="58">
        <v>824</v>
      </c>
      <c r="O20" s="56">
        <f t="shared" si="4"/>
        <v>105.5</v>
      </c>
      <c r="P20" s="58">
        <v>712</v>
      </c>
      <c r="Q20" s="56">
        <f t="shared" si="5"/>
        <v>91.2</v>
      </c>
      <c r="R20" s="58">
        <v>748</v>
      </c>
      <c r="S20" s="56">
        <f t="shared" si="6"/>
        <v>95.8</v>
      </c>
      <c r="T20" s="58">
        <v>652</v>
      </c>
      <c r="U20" s="56">
        <f t="shared" si="7"/>
        <v>83.5</v>
      </c>
      <c r="V20" s="57">
        <v>409</v>
      </c>
      <c r="W20" s="56">
        <f t="shared" si="19"/>
        <v>69.8</v>
      </c>
      <c r="X20" s="52">
        <v>292</v>
      </c>
      <c r="Y20" s="56">
        <f t="shared" si="20"/>
        <v>49.9</v>
      </c>
      <c r="Z20" s="58">
        <v>951</v>
      </c>
      <c r="AA20" s="56">
        <f t="shared" si="8"/>
        <v>121.8</v>
      </c>
      <c r="AB20" s="58">
        <v>811</v>
      </c>
      <c r="AC20" s="59">
        <f t="shared" si="9"/>
        <v>103.8</v>
      </c>
      <c r="AD20" s="60">
        <v>853</v>
      </c>
      <c r="AE20" s="55">
        <v>866</v>
      </c>
      <c r="AF20" s="56">
        <f t="shared" si="10"/>
        <v>101.5</v>
      </c>
      <c r="AG20" s="57">
        <v>836</v>
      </c>
      <c r="AH20" s="56">
        <f t="shared" si="21"/>
        <v>98</v>
      </c>
      <c r="AI20" s="61">
        <v>933</v>
      </c>
      <c r="AJ20" s="56">
        <f t="shared" si="11"/>
        <v>109.4</v>
      </c>
      <c r="AK20" s="58">
        <v>821</v>
      </c>
      <c r="AL20" s="56">
        <f t="shared" si="12"/>
        <v>96.2</v>
      </c>
      <c r="AM20" s="62">
        <v>42</v>
      </c>
      <c r="AN20" s="56">
        <v>4.9237983587338805</v>
      </c>
      <c r="AO20" s="62">
        <v>58</v>
      </c>
      <c r="AP20" s="62">
        <v>54</v>
      </c>
      <c r="AQ20" s="58">
        <v>866</v>
      </c>
      <c r="AR20" s="56">
        <f t="shared" si="23"/>
        <v>101.5</v>
      </c>
      <c r="AS20" s="58">
        <v>533</v>
      </c>
      <c r="AT20" s="56">
        <f t="shared" si="13"/>
        <v>62.5</v>
      </c>
      <c r="AU20" s="58">
        <v>533</v>
      </c>
      <c r="AV20" s="59">
        <f t="shared" si="14"/>
        <v>62.5</v>
      </c>
      <c r="AW20" s="63">
        <v>896</v>
      </c>
      <c r="AX20" s="58">
        <v>816</v>
      </c>
      <c r="AY20" s="64">
        <f t="shared" si="15"/>
        <v>91.1</v>
      </c>
      <c r="AZ20" s="58">
        <v>820</v>
      </c>
      <c r="BA20" s="64">
        <f t="shared" si="16"/>
        <v>91.5</v>
      </c>
      <c r="BB20" s="58">
        <v>834</v>
      </c>
      <c r="BC20" s="65">
        <f t="shared" si="17"/>
        <v>93.1</v>
      </c>
      <c r="BD20" s="66">
        <v>624</v>
      </c>
      <c r="BE20" s="58">
        <v>1371</v>
      </c>
      <c r="BF20" s="67">
        <v>395</v>
      </c>
      <c r="BG20" s="66">
        <v>501</v>
      </c>
      <c r="BH20" s="426">
        <f t="shared" si="18"/>
        <v>64.099999999999994</v>
      </c>
      <c r="BI20" s="428" t="s">
        <v>52</v>
      </c>
      <c r="BJ20" s="52">
        <f t="shared" si="22"/>
        <v>20137</v>
      </c>
    </row>
    <row r="21" spans="1:62" s="51" customFormat="1" ht="17.100000000000001" customHeight="1" x14ac:dyDescent="0.25">
      <c r="A21" s="32">
        <v>95</v>
      </c>
      <c r="B21" s="53" t="s">
        <v>78</v>
      </c>
      <c r="C21" s="54">
        <v>1398</v>
      </c>
      <c r="D21" s="55">
        <v>1215</v>
      </c>
      <c r="E21" s="56">
        <f t="shared" si="0"/>
        <v>86.9</v>
      </c>
      <c r="F21" s="57">
        <v>1181</v>
      </c>
      <c r="G21" s="56">
        <f t="shared" si="1"/>
        <v>84.5</v>
      </c>
      <c r="H21" s="58">
        <v>1233</v>
      </c>
      <c r="I21" s="56">
        <f t="shared" si="2"/>
        <v>88.2</v>
      </c>
      <c r="J21" s="58">
        <v>1213</v>
      </c>
      <c r="K21" s="56">
        <f t="shared" si="2"/>
        <v>86.8</v>
      </c>
      <c r="L21" s="58">
        <v>1233</v>
      </c>
      <c r="M21" s="56">
        <f t="shared" si="3"/>
        <v>88.2</v>
      </c>
      <c r="N21" s="58">
        <v>1263</v>
      </c>
      <c r="O21" s="56">
        <f t="shared" si="4"/>
        <v>90.3</v>
      </c>
      <c r="P21" s="58">
        <v>1214</v>
      </c>
      <c r="Q21" s="56">
        <f t="shared" si="5"/>
        <v>86.8</v>
      </c>
      <c r="R21" s="58">
        <v>1182</v>
      </c>
      <c r="S21" s="56">
        <f t="shared" si="6"/>
        <v>84.5</v>
      </c>
      <c r="T21" s="58">
        <v>1225</v>
      </c>
      <c r="U21" s="56">
        <f t="shared" si="7"/>
        <v>87.6</v>
      </c>
      <c r="V21" s="57">
        <v>697</v>
      </c>
      <c r="W21" s="56">
        <f t="shared" si="19"/>
        <v>66.5</v>
      </c>
      <c r="X21" s="52">
        <v>520</v>
      </c>
      <c r="Y21" s="56">
        <f t="shared" si="20"/>
        <v>49.6</v>
      </c>
      <c r="Z21" s="58">
        <v>1237</v>
      </c>
      <c r="AA21" s="56">
        <f t="shared" si="8"/>
        <v>88.5</v>
      </c>
      <c r="AB21" s="58">
        <v>1269</v>
      </c>
      <c r="AC21" s="59">
        <f t="shared" si="9"/>
        <v>90.8</v>
      </c>
      <c r="AD21" s="60">
        <v>1516</v>
      </c>
      <c r="AE21" s="55">
        <v>1319</v>
      </c>
      <c r="AF21" s="56">
        <f t="shared" si="10"/>
        <v>87</v>
      </c>
      <c r="AG21" s="57">
        <v>1300</v>
      </c>
      <c r="AH21" s="56">
        <f t="shared" si="21"/>
        <v>85.8</v>
      </c>
      <c r="AI21" s="61">
        <v>1683</v>
      </c>
      <c r="AJ21" s="56">
        <f t="shared" si="11"/>
        <v>111</v>
      </c>
      <c r="AK21" s="58">
        <v>1318</v>
      </c>
      <c r="AL21" s="56">
        <f t="shared" si="12"/>
        <v>86.9</v>
      </c>
      <c r="AM21" s="62">
        <v>5</v>
      </c>
      <c r="AN21" s="56">
        <v>0.32981530343007914</v>
      </c>
      <c r="AO21" s="62">
        <v>4</v>
      </c>
      <c r="AP21" s="62">
        <v>6</v>
      </c>
      <c r="AQ21" s="58">
        <v>1319</v>
      </c>
      <c r="AR21" s="56">
        <f t="shared" si="23"/>
        <v>87</v>
      </c>
      <c r="AS21" s="58">
        <v>1227</v>
      </c>
      <c r="AT21" s="56">
        <f t="shared" si="13"/>
        <v>80.900000000000006</v>
      </c>
      <c r="AU21" s="58">
        <v>1227</v>
      </c>
      <c r="AV21" s="59">
        <f t="shared" si="14"/>
        <v>80.900000000000006</v>
      </c>
      <c r="AW21" s="63">
        <v>1699</v>
      </c>
      <c r="AX21" s="58">
        <v>1479</v>
      </c>
      <c r="AY21" s="64">
        <f t="shared" si="15"/>
        <v>87.1</v>
      </c>
      <c r="AZ21" s="58">
        <v>1479</v>
      </c>
      <c r="BA21" s="64">
        <f t="shared" si="16"/>
        <v>87.1</v>
      </c>
      <c r="BB21" s="58">
        <v>1481</v>
      </c>
      <c r="BC21" s="65">
        <f t="shared" si="17"/>
        <v>87.2</v>
      </c>
      <c r="BD21" s="66">
        <v>501</v>
      </c>
      <c r="BE21" s="58">
        <v>1756</v>
      </c>
      <c r="BF21" s="67">
        <v>721</v>
      </c>
      <c r="BG21" s="66">
        <v>1004</v>
      </c>
      <c r="BH21" s="426">
        <f t="shared" si="18"/>
        <v>71.8</v>
      </c>
      <c r="BI21" s="428" t="s">
        <v>52</v>
      </c>
      <c r="BJ21" s="52">
        <f t="shared" si="22"/>
        <v>31507</v>
      </c>
    </row>
    <row r="22" spans="1:62" s="51" customFormat="1" ht="17.100000000000001" customHeight="1" x14ac:dyDescent="0.25">
      <c r="A22" s="32">
        <v>41</v>
      </c>
      <c r="B22" s="53" t="s">
        <v>79</v>
      </c>
      <c r="C22" s="54">
        <v>20719</v>
      </c>
      <c r="D22" s="55">
        <v>19950</v>
      </c>
      <c r="E22" s="56">
        <f t="shared" si="0"/>
        <v>96.3</v>
      </c>
      <c r="F22" s="57">
        <v>19905</v>
      </c>
      <c r="G22" s="56">
        <f t="shared" si="1"/>
        <v>96.1</v>
      </c>
      <c r="H22" s="58">
        <v>19374</v>
      </c>
      <c r="I22" s="56">
        <f t="shared" si="2"/>
        <v>93.5</v>
      </c>
      <c r="J22" s="58">
        <v>18940</v>
      </c>
      <c r="K22" s="56">
        <f t="shared" si="2"/>
        <v>91.4</v>
      </c>
      <c r="L22" s="58">
        <v>19432</v>
      </c>
      <c r="M22" s="56">
        <f t="shared" si="3"/>
        <v>93.8</v>
      </c>
      <c r="N22" s="58">
        <v>19192</v>
      </c>
      <c r="O22" s="56">
        <f t="shared" si="4"/>
        <v>92.6</v>
      </c>
      <c r="P22" s="58">
        <v>18933</v>
      </c>
      <c r="Q22" s="56">
        <f t="shared" si="5"/>
        <v>91.4</v>
      </c>
      <c r="R22" s="58">
        <v>19199</v>
      </c>
      <c r="S22" s="56">
        <f t="shared" si="6"/>
        <v>92.7</v>
      </c>
      <c r="T22" s="58">
        <v>19015</v>
      </c>
      <c r="U22" s="56">
        <f t="shared" si="7"/>
        <v>91.8</v>
      </c>
      <c r="V22" s="57">
        <v>15960</v>
      </c>
      <c r="W22" s="56">
        <f t="shared" si="19"/>
        <v>102.7</v>
      </c>
      <c r="X22" s="52">
        <v>11921</v>
      </c>
      <c r="Y22" s="56">
        <f t="shared" si="20"/>
        <v>76.7</v>
      </c>
      <c r="Z22" s="58">
        <v>19427</v>
      </c>
      <c r="AA22" s="56">
        <f t="shared" si="8"/>
        <v>93.8</v>
      </c>
      <c r="AB22" s="58">
        <v>19187</v>
      </c>
      <c r="AC22" s="59">
        <f t="shared" si="9"/>
        <v>92.6</v>
      </c>
      <c r="AD22" s="60">
        <v>21071</v>
      </c>
      <c r="AE22" s="55">
        <v>19174</v>
      </c>
      <c r="AF22" s="56">
        <f t="shared" si="10"/>
        <v>91</v>
      </c>
      <c r="AG22" s="57">
        <v>18817</v>
      </c>
      <c r="AH22" s="56">
        <f t="shared" si="21"/>
        <v>89.3</v>
      </c>
      <c r="AI22" s="61">
        <v>16513</v>
      </c>
      <c r="AJ22" s="56">
        <f t="shared" si="11"/>
        <v>78.400000000000006</v>
      </c>
      <c r="AK22" s="58">
        <v>19081</v>
      </c>
      <c r="AL22" s="56">
        <f t="shared" si="12"/>
        <v>90.6</v>
      </c>
      <c r="AM22" s="62">
        <v>19</v>
      </c>
      <c r="AN22" s="56">
        <v>9.0171325518485113E-2</v>
      </c>
      <c r="AO22" s="62">
        <v>76</v>
      </c>
      <c r="AP22" s="62">
        <v>77</v>
      </c>
      <c r="AQ22" s="58">
        <v>19178</v>
      </c>
      <c r="AR22" s="56">
        <f t="shared" si="23"/>
        <v>91</v>
      </c>
      <c r="AS22" s="58">
        <v>18290</v>
      </c>
      <c r="AT22" s="56">
        <f t="shared" si="13"/>
        <v>86.8</v>
      </c>
      <c r="AU22" s="58">
        <v>18287</v>
      </c>
      <c r="AV22" s="59">
        <f t="shared" si="14"/>
        <v>86.8</v>
      </c>
      <c r="AW22" s="63">
        <v>20510</v>
      </c>
      <c r="AX22" s="58">
        <v>18909</v>
      </c>
      <c r="AY22" s="64">
        <f t="shared" si="15"/>
        <v>92.2</v>
      </c>
      <c r="AZ22" s="58">
        <v>18899</v>
      </c>
      <c r="BA22" s="64">
        <f t="shared" si="16"/>
        <v>92.1</v>
      </c>
      <c r="BB22" s="58">
        <v>18914</v>
      </c>
      <c r="BC22" s="65">
        <f t="shared" si="17"/>
        <v>92.2</v>
      </c>
      <c r="BD22" s="66">
        <v>5344</v>
      </c>
      <c r="BE22" s="58">
        <v>33419</v>
      </c>
      <c r="BF22" s="67">
        <v>13513</v>
      </c>
      <c r="BG22" s="66">
        <v>16957</v>
      </c>
      <c r="BH22" s="426">
        <f t="shared" si="18"/>
        <v>81.8</v>
      </c>
      <c r="BI22" s="428" t="s">
        <v>55</v>
      </c>
      <c r="BJ22" s="52">
        <f t="shared" si="22"/>
        <v>478945</v>
      </c>
    </row>
    <row r="23" spans="1:62" s="51" customFormat="1" ht="17.100000000000001" customHeight="1" x14ac:dyDescent="0.25">
      <c r="A23" s="32">
        <v>44</v>
      </c>
      <c r="B23" s="53" t="s">
        <v>80</v>
      </c>
      <c r="C23" s="54">
        <v>20984</v>
      </c>
      <c r="D23" s="55">
        <v>18344</v>
      </c>
      <c r="E23" s="56">
        <f t="shared" si="0"/>
        <v>87.4</v>
      </c>
      <c r="F23" s="57">
        <v>16498</v>
      </c>
      <c r="G23" s="56">
        <f t="shared" si="1"/>
        <v>78.599999999999994</v>
      </c>
      <c r="H23" s="58">
        <v>19252</v>
      </c>
      <c r="I23" s="56">
        <f t="shared" si="2"/>
        <v>91.7</v>
      </c>
      <c r="J23" s="58">
        <v>16827</v>
      </c>
      <c r="K23" s="56">
        <f t="shared" si="2"/>
        <v>80.2</v>
      </c>
      <c r="L23" s="58">
        <v>19322</v>
      </c>
      <c r="M23" s="56">
        <f t="shared" si="3"/>
        <v>92.1</v>
      </c>
      <c r="N23" s="58">
        <v>17577</v>
      </c>
      <c r="O23" s="56">
        <f t="shared" si="4"/>
        <v>83.8</v>
      </c>
      <c r="P23" s="58">
        <v>16830</v>
      </c>
      <c r="Q23" s="56">
        <f t="shared" si="5"/>
        <v>80.2</v>
      </c>
      <c r="R23" s="58">
        <v>16601</v>
      </c>
      <c r="S23" s="56">
        <f t="shared" si="6"/>
        <v>79.099999999999994</v>
      </c>
      <c r="T23" s="58">
        <v>15802</v>
      </c>
      <c r="U23" s="56">
        <f t="shared" si="7"/>
        <v>75.3</v>
      </c>
      <c r="V23" s="57">
        <v>14935</v>
      </c>
      <c r="W23" s="56">
        <f t="shared" si="19"/>
        <v>94.9</v>
      </c>
      <c r="X23" s="52">
        <v>9322</v>
      </c>
      <c r="Y23" s="56">
        <f t="shared" si="20"/>
        <v>59.2</v>
      </c>
      <c r="Z23" s="58">
        <v>18364</v>
      </c>
      <c r="AA23" s="56">
        <f t="shared" si="8"/>
        <v>87.5</v>
      </c>
      <c r="AB23" s="58">
        <v>16448</v>
      </c>
      <c r="AC23" s="59">
        <f t="shared" si="9"/>
        <v>78.400000000000006</v>
      </c>
      <c r="AD23" s="60">
        <v>21108</v>
      </c>
      <c r="AE23" s="55">
        <v>18825</v>
      </c>
      <c r="AF23" s="56">
        <f t="shared" si="10"/>
        <v>89.2</v>
      </c>
      <c r="AG23" s="57">
        <v>18589</v>
      </c>
      <c r="AH23" s="56">
        <f t="shared" si="21"/>
        <v>88.1</v>
      </c>
      <c r="AI23" s="61">
        <v>11865</v>
      </c>
      <c r="AJ23" s="56">
        <f t="shared" si="11"/>
        <v>56.2</v>
      </c>
      <c r="AK23" s="58">
        <v>17216</v>
      </c>
      <c r="AL23" s="56">
        <f t="shared" si="12"/>
        <v>81.599999999999994</v>
      </c>
      <c r="AM23" s="62">
        <v>527</v>
      </c>
      <c r="AN23" s="56">
        <v>2.4966837218116353</v>
      </c>
      <c r="AO23" s="62">
        <v>685</v>
      </c>
      <c r="AP23" s="62">
        <v>1329</v>
      </c>
      <c r="AQ23" s="58">
        <v>18874</v>
      </c>
      <c r="AR23" s="56">
        <f t="shared" si="23"/>
        <v>89.4</v>
      </c>
      <c r="AS23" s="58">
        <v>14016</v>
      </c>
      <c r="AT23" s="56">
        <f t="shared" si="13"/>
        <v>66.400000000000006</v>
      </c>
      <c r="AU23" s="58">
        <v>14004</v>
      </c>
      <c r="AV23" s="59">
        <f t="shared" si="14"/>
        <v>66.3</v>
      </c>
      <c r="AW23" s="63">
        <v>20623</v>
      </c>
      <c r="AX23" s="58">
        <v>16384</v>
      </c>
      <c r="AY23" s="64">
        <f t="shared" si="15"/>
        <v>79.400000000000006</v>
      </c>
      <c r="AZ23" s="58">
        <v>16379</v>
      </c>
      <c r="BA23" s="64">
        <f t="shared" si="16"/>
        <v>79.400000000000006</v>
      </c>
      <c r="BB23" s="58">
        <v>16367</v>
      </c>
      <c r="BC23" s="65">
        <f t="shared" si="17"/>
        <v>79.400000000000006</v>
      </c>
      <c r="BD23" s="66">
        <v>1476</v>
      </c>
      <c r="BE23" s="58">
        <v>8539</v>
      </c>
      <c r="BF23" s="67">
        <v>10849</v>
      </c>
      <c r="BG23" s="66">
        <v>12975</v>
      </c>
      <c r="BH23" s="426">
        <f t="shared" si="18"/>
        <v>61.8</v>
      </c>
      <c r="BI23" s="428" t="s">
        <v>60</v>
      </c>
      <c r="BJ23" s="52">
        <f t="shared" si="22"/>
        <v>402046</v>
      </c>
    </row>
    <row r="24" spans="1:62" s="51" customFormat="1" ht="17.100000000000001" customHeight="1" x14ac:dyDescent="0.25">
      <c r="A24" s="32">
        <v>47</v>
      </c>
      <c r="B24" s="53" t="s">
        <v>81</v>
      </c>
      <c r="C24" s="54">
        <v>17776</v>
      </c>
      <c r="D24" s="55">
        <v>13323</v>
      </c>
      <c r="E24" s="56">
        <f t="shared" si="0"/>
        <v>74.900000000000006</v>
      </c>
      <c r="F24" s="57">
        <v>13076</v>
      </c>
      <c r="G24" s="56">
        <f t="shared" si="1"/>
        <v>73.599999999999994</v>
      </c>
      <c r="H24" s="58">
        <v>16325</v>
      </c>
      <c r="I24" s="56">
        <f t="shared" si="2"/>
        <v>91.8</v>
      </c>
      <c r="J24" s="58">
        <v>16259</v>
      </c>
      <c r="K24" s="56">
        <f t="shared" si="2"/>
        <v>91.5</v>
      </c>
      <c r="L24" s="58">
        <v>16327</v>
      </c>
      <c r="M24" s="56">
        <f t="shared" si="3"/>
        <v>91.8</v>
      </c>
      <c r="N24" s="58">
        <v>16408</v>
      </c>
      <c r="O24" s="56">
        <f t="shared" si="4"/>
        <v>92.3</v>
      </c>
      <c r="P24" s="58">
        <v>16288</v>
      </c>
      <c r="Q24" s="56">
        <f t="shared" si="5"/>
        <v>91.6</v>
      </c>
      <c r="R24" s="58">
        <v>15876</v>
      </c>
      <c r="S24" s="56">
        <f t="shared" si="6"/>
        <v>89.3</v>
      </c>
      <c r="T24" s="58">
        <v>16135</v>
      </c>
      <c r="U24" s="56">
        <f t="shared" si="7"/>
        <v>90.8</v>
      </c>
      <c r="V24" s="57">
        <v>12201</v>
      </c>
      <c r="W24" s="56">
        <f t="shared" si="19"/>
        <v>91.5</v>
      </c>
      <c r="X24" s="52">
        <v>8473</v>
      </c>
      <c r="Y24" s="56">
        <f t="shared" si="20"/>
        <v>63.6</v>
      </c>
      <c r="Z24" s="58">
        <v>16353</v>
      </c>
      <c r="AA24" s="56">
        <f t="shared" si="8"/>
        <v>92</v>
      </c>
      <c r="AB24" s="58">
        <v>16408</v>
      </c>
      <c r="AC24" s="59">
        <f t="shared" si="9"/>
        <v>92.3</v>
      </c>
      <c r="AD24" s="60">
        <v>18085</v>
      </c>
      <c r="AE24" s="55">
        <v>17109</v>
      </c>
      <c r="AF24" s="56">
        <f t="shared" si="10"/>
        <v>94.6</v>
      </c>
      <c r="AG24" s="57">
        <v>16799</v>
      </c>
      <c r="AH24" s="56">
        <f t="shared" si="21"/>
        <v>92.9</v>
      </c>
      <c r="AI24" s="61">
        <v>14574</v>
      </c>
      <c r="AJ24" s="56">
        <f t="shared" si="11"/>
        <v>80.599999999999994</v>
      </c>
      <c r="AK24" s="58">
        <v>17010</v>
      </c>
      <c r="AL24" s="56">
        <f t="shared" si="12"/>
        <v>94.1</v>
      </c>
      <c r="AM24" s="62">
        <v>106</v>
      </c>
      <c r="AN24" s="56">
        <v>0.58612109482996966</v>
      </c>
      <c r="AO24" s="62">
        <v>151</v>
      </c>
      <c r="AP24" s="62">
        <v>230</v>
      </c>
      <c r="AQ24" s="58">
        <v>17118</v>
      </c>
      <c r="AR24" s="56">
        <f t="shared" si="23"/>
        <v>94.7</v>
      </c>
      <c r="AS24" s="58">
        <v>16884</v>
      </c>
      <c r="AT24" s="56">
        <f t="shared" si="13"/>
        <v>93.4</v>
      </c>
      <c r="AU24" s="58">
        <v>16891</v>
      </c>
      <c r="AV24" s="59">
        <f t="shared" si="14"/>
        <v>93.4</v>
      </c>
      <c r="AW24" s="63">
        <v>18541</v>
      </c>
      <c r="AX24" s="58">
        <v>17398</v>
      </c>
      <c r="AY24" s="64">
        <f t="shared" si="15"/>
        <v>93.8</v>
      </c>
      <c r="AZ24" s="58">
        <v>17402</v>
      </c>
      <c r="BA24" s="64">
        <f t="shared" si="16"/>
        <v>93.9</v>
      </c>
      <c r="BB24" s="58">
        <v>17458</v>
      </c>
      <c r="BC24" s="65">
        <f t="shared" si="17"/>
        <v>94.2</v>
      </c>
      <c r="BD24" s="66">
        <v>3598</v>
      </c>
      <c r="BE24" s="58">
        <v>17864</v>
      </c>
      <c r="BF24" s="67">
        <v>9776</v>
      </c>
      <c r="BG24" s="66">
        <v>12245</v>
      </c>
      <c r="BH24" s="426">
        <f t="shared" si="18"/>
        <v>68.900000000000006</v>
      </c>
      <c r="BI24" s="428" t="s">
        <v>60</v>
      </c>
      <c r="BJ24" s="52">
        <f t="shared" si="22"/>
        <v>393820</v>
      </c>
    </row>
    <row r="25" spans="1:62" s="51" customFormat="1" ht="17.100000000000001" customHeight="1" x14ac:dyDescent="0.25">
      <c r="A25" s="32">
        <v>47001</v>
      </c>
      <c r="B25" s="69" t="s">
        <v>82</v>
      </c>
      <c r="C25" s="54">
        <v>9061</v>
      </c>
      <c r="D25" s="55">
        <v>9296</v>
      </c>
      <c r="E25" s="56">
        <f t="shared" si="0"/>
        <v>102.6</v>
      </c>
      <c r="F25" s="57">
        <v>9224</v>
      </c>
      <c r="G25" s="56">
        <f t="shared" si="1"/>
        <v>101.8</v>
      </c>
      <c r="H25" s="58">
        <v>8676</v>
      </c>
      <c r="I25" s="56">
        <f t="shared" si="2"/>
        <v>95.8</v>
      </c>
      <c r="J25" s="58">
        <v>7895</v>
      </c>
      <c r="K25" s="56">
        <f t="shared" si="2"/>
        <v>87.1</v>
      </c>
      <c r="L25" s="58">
        <v>8685</v>
      </c>
      <c r="M25" s="56">
        <f t="shared" si="3"/>
        <v>95.9</v>
      </c>
      <c r="N25" s="58">
        <v>8362</v>
      </c>
      <c r="O25" s="56">
        <f t="shared" si="4"/>
        <v>92.3</v>
      </c>
      <c r="P25" s="58">
        <v>7902</v>
      </c>
      <c r="Q25" s="56">
        <f t="shared" si="5"/>
        <v>87.2</v>
      </c>
      <c r="R25" s="58">
        <v>8201</v>
      </c>
      <c r="S25" s="56">
        <f t="shared" si="6"/>
        <v>90.5</v>
      </c>
      <c r="T25" s="58">
        <v>8019</v>
      </c>
      <c r="U25" s="56">
        <f t="shared" si="7"/>
        <v>88.5</v>
      </c>
      <c r="V25" s="57">
        <v>7418</v>
      </c>
      <c r="W25" s="56">
        <f t="shared" si="19"/>
        <v>109.2</v>
      </c>
      <c r="X25" s="52">
        <v>4951</v>
      </c>
      <c r="Y25" s="56">
        <f t="shared" si="20"/>
        <v>72.900000000000006</v>
      </c>
      <c r="Z25" s="58">
        <v>8579</v>
      </c>
      <c r="AA25" s="56">
        <f t="shared" si="8"/>
        <v>94.7</v>
      </c>
      <c r="AB25" s="58">
        <v>8237</v>
      </c>
      <c r="AC25" s="59">
        <f t="shared" si="9"/>
        <v>90.9</v>
      </c>
      <c r="AD25" s="60">
        <v>9036</v>
      </c>
      <c r="AE25" s="55">
        <v>8413</v>
      </c>
      <c r="AF25" s="56">
        <f t="shared" si="10"/>
        <v>93.1</v>
      </c>
      <c r="AG25" s="57">
        <v>8027</v>
      </c>
      <c r="AH25" s="56">
        <f t="shared" si="21"/>
        <v>88.8</v>
      </c>
      <c r="AI25" s="61">
        <v>5599</v>
      </c>
      <c r="AJ25" s="56">
        <f t="shared" si="11"/>
        <v>62</v>
      </c>
      <c r="AK25" s="58">
        <v>8037</v>
      </c>
      <c r="AL25" s="56">
        <f t="shared" si="12"/>
        <v>88.9</v>
      </c>
      <c r="AM25" s="62">
        <v>94</v>
      </c>
      <c r="AN25" s="56">
        <v>1.0402833111996459</v>
      </c>
      <c r="AO25" s="62">
        <v>121</v>
      </c>
      <c r="AP25" s="62">
        <v>190</v>
      </c>
      <c r="AQ25" s="58">
        <v>8410</v>
      </c>
      <c r="AR25" s="56">
        <f t="shared" si="23"/>
        <v>93.1</v>
      </c>
      <c r="AS25" s="58">
        <v>7541</v>
      </c>
      <c r="AT25" s="56">
        <f t="shared" si="13"/>
        <v>83.5</v>
      </c>
      <c r="AU25" s="58">
        <v>7546</v>
      </c>
      <c r="AV25" s="59">
        <f t="shared" si="14"/>
        <v>83.5</v>
      </c>
      <c r="AW25" s="63">
        <v>9209</v>
      </c>
      <c r="AX25" s="58">
        <v>7322</v>
      </c>
      <c r="AY25" s="64">
        <f>ROUND(AX25/$AW25*100,1)</f>
        <v>79.5</v>
      </c>
      <c r="AZ25" s="58">
        <v>7317</v>
      </c>
      <c r="BA25" s="64">
        <f>ROUND(AZ25/$AW25*100,1)</f>
        <v>79.5</v>
      </c>
      <c r="BB25" s="58">
        <v>7334</v>
      </c>
      <c r="BC25" s="65">
        <f>ROUND(BB25/$AW25*100,1)</f>
        <v>79.599999999999994</v>
      </c>
      <c r="BD25" s="66">
        <v>2441</v>
      </c>
      <c r="BE25" s="58">
        <v>8143</v>
      </c>
      <c r="BF25" s="67">
        <v>5774</v>
      </c>
      <c r="BG25" s="66">
        <v>6628</v>
      </c>
      <c r="BH25" s="426">
        <f t="shared" si="18"/>
        <v>73.099999999999994</v>
      </c>
      <c r="BI25" s="428" t="s">
        <v>60</v>
      </c>
      <c r="BJ25" s="52">
        <f t="shared" si="22"/>
        <v>197754</v>
      </c>
    </row>
    <row r="26" spans="1:62" s="51" customFormat="1" ht="17.100000000000001" customHeight="1" x14ac:dyDescent="0.25">
      <c r="A26" s="32">
        <v>50</v>
      </c>
      <c r="B26" s="68" t="s">
        <v>83</v>
      </c>
      <c r="C26" s="54">
        <v>16745</v>
      </c>
      <c r="D26" s="55">
        <v>15762</v>
      </c>
      <c r="E26" s="56">
        <f t="shared" si="0"/>
        <v>94.1</v>
      </c>
      <c r="F26" s="57">
        <v>15328</v>
      </c>
      <c r="G26" s="56">
        <f t="shared" si="1"/>
        <v>91.5</v>
      </c>
      <c r="H26" s="58">
        <v>15458</v>
      </c>
      <c r="I26" s="56">
        <f t="shared" si="2"/>
        <v>92.3</v>
      </c>
      <c r="J26" s="58">
        <v>14953</v>
      </c>
      <c r="K26" s="56">
        <f t="shared" si="2"/>
        <v>89.3</v>
      </c>
      <c r="L26" s="58">
        <v>15483</v>
      </c>
      <c r="M26" s="56">
        <f t="shared" si="3"/>
        <v>92.5</v>
      </c>
      <c r="N26" s="58">
        <v>15263</v>
      </c>
      <c r="O26" s="56">
        <f t="shared" si="4"/>
        <v>91.1</v>
      </c>
      <c r="P26" s="58">
        <v>14910</v>
      </c>
      <c r="Q26" s="56">
        <f t="shared" si="5"/>
        <v>89</v>
      </c>
      <c r="R26" s="58">
        <v>14833</v>
      </c>
      <c r="S26" s="56">
        <f t="shared" si="6"/>
        <v>88.6</v>
      </c>
      <c r="T26" s="58">
        <v>14803</v>
      </c>
      <c r="U26" s="56">
        <f t="shared" si="7"/>
        <v>88.4</v>
      </c>
      <c r="V26" s="57">
        <v>10773</v>
      </c>
      <c r="W26" s="56">
        <f t="shared" si="19"/>
        <v>85.8</v>
      </c>
      <c r="X26" s="52">
        <v>8137</v>
      </c>
      <c r="Y26" s="56">
        <f t="shared" si="20"/>
        <v>64.8</v>
      </c>
      <c r="Z26" s="58">
        <v>14815</v>
      </c>
      <c r="AA26" s="56">
        <f t="shared" si="8"/>
        <v>88.5</v>
      </c>
      <c r="AB26" s="58">
        <v>14238</v>
      </c>
      <c r="AC26" s="59">
        <f t="shared" si="9"/>
        <v>85</v>
      </c>
      <c r="AD26" s="60">
        <v>16994</v>
      </c>
      <c r="AE26" s="55">
        <v>15788</v>
      </c>
      <c r="AF26" s="56">
        <f t="shared" si="10"/>
        <v>92.9</v>
      </c>
      <c r="AG26" s="57">
        <v>15360</v>
      </c>
      <c r="AH26" s="56">
        <f t="shared" si="21"/>
        <v>90.4</v>
      </c>
      <c r="AI26" s="61">
        <v>19030</v>
      </c>
      <c r="AJ26" s="56">
        <f t="shared" si="11"/>
        <v>112</v>
      </c>
      <c r="AK26" s="58">
        <v>13824</v>
      </c>
      <c r="AL26" s="56">
        <f t="shared" si="12"/>
        <v>81.3</v>
      </c>
      <c r="AM26" s="62">
        <v>68</v>
      </c>
      <c r="AN26" s="56">
        <v>0.40014122631517002</v>
      </c>
      <c r="AO26" s="62">
        <v>118</v>
      </c>
      <c r="AP26" s="62">
        <v>65</v>
      </c>
      <c r="AQ26" s="58">
        <v>15734</v>
      </c>
      <c r="AR26" s="56">
        <f t="shared" si="23"/>
        <v>92.6</v>
      </c>
      <c r="AS26" s="58">
        <v>14458</v>
      </c>
      <c r="AT26" s="56">
        <f t="shared" si="13"/>
        <v>85.1</v>
      </c>
      <c r="AU26" s="58">
        <v>14479</v>
      </c>
      <c r="AV26" s="59">
        <f t="shared" si="14"/>
        <v>85.2</v>
      </c>
      <c r="AW26" s="63">
        <v>17324</v>
      </c>
      <c r="AX26" s="58">
        <v>14241</v>
      </c>
      <c r="AY26" s="64">
        <f t="shared" si="15"/>
        <v>82.2</v>
      </c>
      <c r="AZ26" s="58">
        <v>14221</v>
      </c>
      <c r="BA26" s="64">
        <f t="shared" si="16"/>
        <v>82.1</v>
      </c>
      <c r="BB26" s="58">
        <v>14099</v>
      </c>
      <c r="BC26" s="65">
        <f t="shared" si="17"/>
        <v>81.400000000000006</v>
      </c>
      <c r="BD26" s="66">
        <v>5566</v>
      </c>
      <c r="BE26" s="58">
        <v>16496</v>
      </c>
      <c r="BF26" s="67">
        <v>8756</v>
      </c>
      <c r="BG26" s="66">
        <v>11810</v>
      </c>
      <c r="BH26" s="426">
        <f t="shared" si="18"/>
        <v>70.5</v>
      </c>
      <c r="BI26" s="428" t="s">
        <v>57</v>
      </c>
      <c r="BJ26" s="52">
        <f t="shared" si="22"/>
        <v>367059</v>
      </c>
    </row>
    <row r="27" spans="1:62" s="51" customFormat="1" ht="17.100000000000001" customHeight="1" x14ac:dyDescent="0.25">
      <c r="A27" s="32">
        <v>52</v>
      </c>
      <c r="B27" s="53" t="s">
        <v>84</v>
      </c>
      <c r="C27" s="54">
        <v>21219</v>
      </c>
      <c r="D27" s="55">
        <v>19170</v>
      </c>
      <c r="E27" s="56">
        <f t="shared" si="0"/>
        <v>90.3</v>
      </c>
      <c r="F27" s="57">
        <v>18709</v>
      </c>
      <c r="G27" s="56">
        <f t="shared" si="1"/>
        <v>88.2</v>
      </c>
      <c r="H27" s="58">
        <v>19403</v>
      </c>
      <c r="I27" s="56">
        <f t="shared" si="2"/>
        <v>91.4</v>
      </c>
      <c r="J27" s="58">
        <v>19156</v>
      </c>
      <c r="K27" s="56">
        <f t="shared" si="2"/>
        <v>90.3</v>
      </c>
      <c r="L27" s="58">
        <v>19397</v>
      </c>
      <c r="M27" s="56">
        <f t="shared" si="3"/>
        <v>91.4</v>
      </c>
      <c r="N27" s="58">
        <v>19258</v>
      </c>
      <c r="O27" s="56">
        <f t="shared" si="4"/>
        <v>90.8</v>
      </c>
      <c r="P27" s="58">
        <v>19167</v>
      </c>
      <c r="Q27" s="56">
        <f t="shared" si="5"/>
        <v>90.3</v>
      </c>
      <c r="R27" s="58">
        <v>18914</v>
      </c>
      <c r="S27" s="56">
        <f t="shared" si="6"/>
        <v>89.1</v>
      </c>
      <c r="T27" s="58">
        <v>18928</v>
      </c>
      <c r="U27" s="56">
        <f t="shared" si="7"/>
        <v>89.2</v>
      </c>
      <c r="V27" s="57">
        <v>11664</v>
      </c>
      <c r="W27" s="56">
        <f t="shared" si="19"/>
        <v>73.3</v>
      </c>
      <c r="X27" s="52">
        <v>9500</v>
      </c>
      <c r="Y27" s="56">
        <f t="shared" si="20"/>
        <v>59.7</v>
      </c>
      <c r="Z27" s="58">
        <v>19264</v>
      </c>
      <c r="AA27" s="56">
        <f t="shared" si="8"/>
        <v>90.8</v>
      </c>
      <c r="AB27" s="58">
        <v>19064</v>
      </c>
      <c r="AC27" s="59">
        <f t="shared" si="9"/>
        <v>89.8</v>
      </c>
      <c r="AD27" s="60">
        <v>21816</v>
      </c>
      <c r="AE27" s="55">
        <v>20010</v>
      </c>
      <c r="AF27" s="56">
        <f t="shared" si="10"/>
        <v>91.7</v>
      </c>
      <c r="AG27" s="57">
        <v>19900</v>
      </c>
      <c r="AH27" s="56">
        <f t="shared" si="21"/>
        <v>91.2</v>
      </c>
      <c r="AI27" s="61">
        <v>16617</v>
      </c>
      <c r="AJ27" s="56">
        <f t="shared" si="11"/>
        <v>76.2</v>
      </c>
      <c r="AK27" s="58">
        <v>19562</v>
      </c>
      <c r="AL27" s="56">
        <f t="shared" si="12"/>
        <v>89.7</v>
      </c>
      <c r="AM27" s="62">
        <v>74</v>
      </c>
      <c r="AN27" s="56">
        <v>0.3392005867253392</v>
      </c>
      <c r="AO27" s="62">
        <v>162</v>
      </c>
      <c r="AP27" s="62">
        <v>165</v>
      </c>
      <c r="AQ27" s="58">
        <v>20109</v>
      </c>
      <c r="AR27" s="56">
        <f t="shared" si="23"/>
        <v>92.2</v>
      </c>
      <c r="AS27" s="58">
        <v>18613</v>
      </c>
      <c r="AT27" s="56">
        <f t="shared" si="13"/>
        <v>85.3</v>
      </c>
      <c r="AU27" s="58">
        <v>18604</v>
      </c>
      <c r="AV27" s="59">
        <f t="shared" si="14"/>
        <v>85.3</v>
      </c>
      <c r="AW27" s="63">
        <v>23415</v>
      </c>
      <c r="AX27" s="58">
        <v>20453</v>
      </c>
      <c r="AY27" s="64">
        <f t="shared" si="15"/>
        <v>87.3</v>
      </c>
      <c r="AZ27" s="58">
        <v>20439</v>
      </c>
      <c r="BA27" s="64">
        <f t="shared" si="16"/>
        <v>87.3</v>
      </c>
      <c r="BB27" s="58">
        <v>20499</v>
      </c>
      <c r="BC27" s="65">
        <f t="shared" si="17"/>
        <v>87.5</v>
      </c>
      <c r="BD27" s="66">
        <v>2751</v>
      </c>
      <c r="BE27" s="58">
        <v>69054</v>
      </c>
      <c r="BF27" s="67">
        <v>11690</v>
      </c>
      <c r="BG27" s="66">
        <v>15889</v>
      </c>
      <c r="BH27" s="426">
        <f t="shared" si="18"/>
        <v>74.900000000000006</v>
      </c>
      <c r="BI27" s="428" t="s">
        <v>71</v>
      </c>
      <c r="BJ27" s="52">
        <f t="shared" si="22"/>
        <v>510296</v>
      </c>
    </row>
    <row r="28" spans="1:62" s="51" customFormat="1" ht="17.100000000000001" customHeight="1" x14ac:dyDescent="0.25">
      <c r="A28" s="32">
        <v>54</v>
      </c>
      <c r="B28" s="70" t="s">
        <v>85</v>
      </c>
      <c r="C28" s="54">
        <v>23877</v>
      </c>
      <c r="D28" s="55">
        <v>21100</v>
      </c>
      <c r="E28" s="56">
        <f t="shared" si="0"/>
        <v>88.4</v>
      </c>
      <c r="F28" s="57">
        <v>20706</v>
      </c>
      <c r="G28" s="56">
        <f t="shared" si="1"/>
        <v>86.7</v>
      </c>
      <c r="H28" s="58">
        <v>21869</v>
      </c>
      <c r="I28" s="56">
        <f t="shared" si="2"/>
        <v>91.6</v>
      </c>
      <c r="J28" s="58">
        <v>22384</v>
      </c>
      <c r="K28" s="56">
        <f t="shared" si="2"/>
        <v>93.7</v>
      </c>
      <c r="L28" s="58">
        <v>21846</v>
      </c>
      <c r="M28" s="56">
        <f t="shared" si="3"/>
        <v>91.5</v>
      </c>
      <c r="N28" s="58">
        <v>21831</v>
      </c>
      <c r="O28" s="56">
        <f t="shared" si="4"/>
        <v>91.4</v>
      </c>
      <c r="P28" s="58">
        <v>22457</v>
      </c>
      <c r="Q28" s="56">
        <f t="shared" si="5"/>
        <v>94.1</v>
      </c>
      <c r="R28" s="58">
        <v>21193</v>
      </c>
      <c r="S28" s="56">
        <f t="shared" si="6"/>
        <v>88.8</v>
      </c>
      <c r="T28" s="58">
        <v>21332</v>
      </c>
      <c r="U28" s="56">
        <f t="shared" si="7"/>
        <v>89.3</v>
      </c>
      <c r="V28" s="57">
        <v>19312</v>
      </c>
      <c r="W28" s="56">
        <f t="shared" si="19"/>
        <v>107.8</v>
      </c>
      <c r="X28" s="52">
        <v>12809</v>
      </c>
      <c r="Y28" s="56">
        <f t="shared" si="20"/>
        <v>71.5</v>
      </c>
      <c r="Z28" s="58">
        <v>22179</v>
      </c>
      <c r="AA28" s="56">
        <f t="shared" si="8"/>
        <v>92.9</v>
      </c>
      <c r="AB28" s="58">
        <v>21010</v>
      </c>
      <c r="AC28" s="59">
        <f t="shared" si="9"/>
        <v>88</v>
      </c>
      <c r="AD28" s="60">
        <v>23929</v>
      </c>
      <c r="AE28" s="55">
        <v>22742</v>
      </c>
      <c r="AF28" s="56">
        <f t="shared" si="10"/>
        <v>95</v>
      </c>
      <c r="AG28" s="57">
        <v>22800</v>
      </c>
      <c r="AH28" s="56">
        <f t="shared" si="21"/>
        <v>95.3</v>
      </c>
      <c r="AI28" s="61">
        <v>16845</v>
      </c>
      <c r="AJ28" s="56">
        <f t="shared" si="11"/>
        <v>70.400000000000006</v>
      </c>
      <c r="AK28" s="58">
        <v>21771</v>
      </c>
      <c r="AL28" s="56">
        <f t="shared" si="12"/>
        <v>91</v>
      </c>
      <c r="AM28" s="62">
        <v>168</v>
      </c>
      <c r="AN28" s="56">
        <v>0.70207697772577204</v>
      </c>
      <c r="AO28" s="62">
        <v>389</v>
      </c>
      <c r="AP28" s="62">
        <v>289</v>
      </c>
      <c r="AQ28" s="58">
        <v>23165</v>
      </c>
      <c r="AR28" s="56">
        <f t="shared" si="23"/>
        <v>96.8</v>
      </c>
      <c r="AS28" s="58">
        <v>19466</v>
      </c>
      <c r="AT28" s="56">
        <f t="shared" si="13"/>
        <v>81.3</v>
      </c>
      <c r="AU28" s="58">
        <v>19577</v>
      </c>
      <c r="AV28" s="59">
        <f t="shared" si="14"/>
        <v>81.8</v>
      </c>
      <c r="AW28" s="63">
        <v>24257</v>
      </c>
      <c r="AX28" s="58">
        <v>21212</v>
      </c>
      <c r="AY28" s="64">
        <f t="shared" si="15"/>
        <v>87.4</v>
      </c>
      <c r="AZ28" s="58">
        <v>21408</v>
      </c>
      <c r="BA28" s="64">
        <f t="shared" si="16"/>
        <v>88.3</v>
      </c>
      <c r="BB28" s="58">
        <v>21362</v>
      </c>
      <c r="BC28" s="65">
        <f t="shared" si="17"/>
        <v>88.1</v>
      </c>
      <c r="BD28" s="66">
        <v>19124</v>
      </c>
      <c r="BE28" s="58">
        <v>35904</v>
      </c>
      <c r="BF28" s="67">
        <v>13018</v>
      </c>
      <c r="BG28" s="66">
        <v>17543</v>
      </c>
      <c r="BH28" s="426">
        <f t="shared" si="18"/>
        <v>73.5</v>
      </c>
      <c r="BI28" s="428" t="s">
        <v>55</v>
      </c>
      <c r="BJ28" s="52">
        <f t="shared" si="22"/>
        <v>549268</v>
      </c>
    </row>
    <row r="29" spans="1:62" s="51" customFormat="1" ht="17.100000000000001" customHeight="1" x14ac:dyDescent="0.25">
      <c r="A29" s="32">
        <v>86</v>
      </c>
      <c r="B29" s="53" t="s">
        <v>86</v>
      </c>
      <c r="C29" s="54">
        <v>5310</v>
      </c>
      <c r="D29" s="55">
        <v>4139</v>
      </c>
      <c r="E29" s="56">
        <f t="shared" si="0"/>
        <v>77.900000000000006</v>
      </c>
      <c r="F29" s="57">
        <v>4009</v>
      </c>
      <c r="G29" s="56">
        <f t="shared" si="1"/>
        <v>75.5</v>
      </c>
      <c r="H29" s="58">
        <v>4614</v>
      </c>
      <c r="I29" s="56">
        <f t="shared" si="2"/>
        <v>86.9</v>
      </c>
      <c r="J29" s="58">
        <v>4692</v>
      </c>
      <c r="K29" s="56">
        <f t="shared" si="2"/>
        <v>88.4</v>
      </c>
      <c r="L29" s="58">
        <v>4615</v>
      </c>
      <c r="M29" s="56">
        <f t="shared" si="3"/>
        <v>86.9</v>
      </c>
      <c r="N29" s="58">
        <v>4657</v>
      </c>
      <c r="O29" s="56">
        <f t="shared" si="4"/>
        <v>87.7</v>
      </c>
      <c r="P29" s="58">
        <v>4691</v>
      </c>
      <c r="Q29" s="56">
        <f t="shared" si="5"/>
        <v>88.3</v>
      </c>
      <c r="R29" s="58">
        <v>4459</v>
      </c>
      <c r="S29" s="56">
        <f t="shared" si="6"/>
        <v>84</v>
      </c>
      <c r="T29" s="58">
        <v>4553</v>
      </c>
      <c r="U29" s="56">
        <f t="shared" si="7"/>
        <v>85.7</v>
      </c>
      <c r="V29" s="57">
        <v>3344</v>
      </c>
      <c r="W29" s="56">
        <f t="shared" si="19"/>
        <v>84</v>
      </c>
      <c r="X29" s="52">
        <v>2735</v>
      </c>
      <c r="Y29" s="56">
        <f t="shared" si="20"/>
        <v>68.7</v>
      </c>
      <c r="Z29" s="58">
        <v>4612</v>
      </c>
      <c r="AA29" s="56">
        <f t="shared" si="8"/>
        <v>86.9</v>
      </c>
      <c r="AB29" s="58">
        <v>4663</v>
      </c>
      <c r="AC29" s="59">
        <f t="shared" si="9"/>
        <v>87.8</v>
      </c>
      <c r="AD29" s="60">
        <v>5544</v>
      </c>
      <c r="AE29" s="55">
        <v>4918</v>
      </c>
      <c r="AF29" s="56">
        <f t="shared" si="10"/>
        <v>88.7</v>
      </c>
      <c r="AG29" s="57">
        <v>4834</v>
      </c>
      <c r="AH29" s="56">
        <f t="shared" si="21"/>
        <v>87.2</v>
      </c>
      <c r="AI29" s="61">
        <v>4248</v>
      </c>
      <c r="AJ29" s="56">
        <f t="shared" si="11"/>
        <v>76.599999999999994</v>
      </c>
      <c r="AK29" s="58">
        <v>4831</v>
      </c>
      <c r="AL29" s="56">
        <f t="shared" si="12"/>
        <v>87.1</v>
      </c>
      <c r="AM29" s="62">
        <v>34</v>
      </c>
      <c r="AN29" s="56">
        <v>0.61327561327561331</v>
      </c>
      <c r="AO29" s="62">
        <v>74</v>
      </c>
      <c r="AP29" s="62">
        <v>63</v>
      </c>
      <c r="AQ29" s="58">
        <v>4960</v>
      </c>
      <c r="AR29" s="56">
        <f t="shared" si="23"/>
        <v>89.5</v>
      </c>
      <c r="AS29" s="58">
        <v>4573</v>
      </c>
      <c r="AT29" s="56">
        <f t="shared" si="13"/>
        <v>82.5</v>
      </c>
      <c r="AU29" s="58">
        <v>4577</v>
      </c>
      <c r="AV29" s="59">
        <f t="shared" si="14"/>
        <v>82.6</v>
      </c>
      <c r="AW29" s="63">
        <v>5927</v>
      </c>
      <c r="AX29" s="58">
        <v>4933</v>
      </c>
      <c r="AY29" s="64">
        <f t="shared" si="15"/>
        <v>83.2</v>
      </c>
      <c r="AZ29" s="58">
        <v>4931</v>
      </c>
      <c r="BA29" s="64">
        <f t="shared" si="16"/>
        <v>83.2</v>
      </c>
      <c r="BB29" s="58">
        <v>4945</v>
      </c>
      <c r="BC29" s="65">
        <f t="shared" si="17"/>
        <v>83.4</v>
      </c>
      <c r="BD29" s="66">
        <v>1098</v>
      </c>
      <c r="BE29" s="58">
        <v>10339</v>
      </c>
      <c r="BF29" s="67">
        <v>3172</v>
      </c>
      <c r="BG29" s="66">
        <v>3611</v>
      </c>
      <c r="BH29" s="426">
        <f t="shared" si="18"/>
        <v>68</v>
      </c>
      <c r="BI29" s="428" t="s">
        <v>52</v>
      </c>
      <c r="BJ29" s="52">
        <f t="shared" si="22"/>
        <v>118313</v>
      </c>
    </row>
    <row r="30" spans="1:62" s="51" customFormat="1" ht="17.100000000000001" customHeight="1" x14ac:dyDescent="0.25">
      <c r="A30" s="32">
        <v>63</v>
      </c>
      <c r="B30" s="68" t="s">
        <v>87</v>
      </c>
      <c r="C30" s="54">
        <v>5813</v>
      </c>
      <c r="D30" s="55">
        <v>6086</v>
      </c>
      <c r="E30" s="56">
        <f t="shared" si="0"/>
        <v>104.7</v>
      </c>
      <c r="F30" s="57">
        <v>6051</v>
      </c>
      <c r="G30" s="56">
        <f t="shared" si="1"/>
        <v>104.1</v>
      </c>
      <c r="H30" s="58">
        <v>5777</v>
      </c>
      <c r="I30" s="56">
        <f t="shared" si="2"/>
        <v>99.4</v>
      </c>
      <c r="J30" s="58">
        <v>5720</v>
      </c>
      <c r="K30" s="56">
        <f t="shared" si="2"/>
        <v>98.4</v>
      </c>
      <c r="L30" s="58">
        <v>5779</v>
      </c>
      <c r="M30" s="56">
        <f t="shared" si="3"/>
        <v>99.4</v>
      </c>
      <c r="N30" s="58">
        <v>5785</v>
      </c>
      <c r="O30" s="56">
        <f t="shared" si="4"/>
        <v>99.5</v>
      </c>
      <c r="P30" s="58">
        <v>5715</v>
      </c>
      <c r="Q30" s="56">
        <f t="shared" si="5"/>
        <v>98.3</v>
      </c>
      <c r="R30" s="58">
        <v>5767</v>
      </c>
      <c r="S30" s="56">
        <f t="shared" si="6"/>
        <v>99.2</v>
      </c>
      <c r="T30" s="58">
        <v>5766</v>
      </c>
      <c r="U30" s="56">
        <f t="shared" si="7"/>
        <v>99.2</v>
      </c>
      <c r="V30" s="57">
        <v>5051</v>
      </c>
      <c r="W30" s="56">
        <f t="shared" si="19"/>
        <v>115.9</v>
      </c>
      <c r="X30" s="52">
        <v>3760</v>
      </c>
      <c r="Y30" s="56">
        <f t="shared" si="20"/>
        <v>86.2</v>
      </c>
      <c r="Z30" s="58">
        <v>5837</v>
      </c>
      <c r="AA30" s="56">
        <f t="shared" si="8"/>
        <v>100.4</v>
      </c>
      <c r="AB30" s="58">
        <v>5823</v>
      </c>
      <c r="AC30" s="59">
        <f t="shared" si="9"/>
        <v>100.2</v>
      </c>
      <c r="AD30" s="60">
        <v>5981</v>
      </c>
      <c r="AE30" s="55">
        <v>5942</v>
      </c>
      <c r="AF30" s="56">
        <f t="shared" si="10"/>
        <v>99.3</v>
      </c>
      <c r="AG30" s="57">
        <v>5906</v>
      </c>
      <c r="AH30" s="56">
        <f t="shared" si="21"/>
        <v>98.7</v>
      </c>
      <c r="AI30" s="61">
        <v>5313</v>
      </c>
      <c r="AJ30" s="56">
        <f t="shared" si="11"/>
        <v>88.8</v>
      </c>
      <c r="AK30" s="58">
        <v>5954</v>
      </c>
      <c r="AL30" s="56">
        <f t="shared" si="12"/>
        <v>99.5</v>
      </c>
      <c r="AM30" s="62">
        <v>18</v>
      </c>
      <c r="AN30" s="56">
        <v>0.30095301788998496</v>
      </c>
      <c r="AO30" s="62">
        <v>20</v>
      </c>
      <c r="AP30" s="62">
        <v>32</v>
      </c>
      <c r="AQ30" s="58">
        <v>5988</v>
      </c>
      <c r="AR30" s="56">
        <f t="shared" si="23"/>
        <v>100.1</v>
      </c>
      <c r="AS30" s="58">
        <v>5853</v>
      </c>
      <c r="AT30" s="56">
        <f t="shared" si="13"/>
        <v>97.9</v>
      </c>
      <c r="AU30" s="58">
        <v>5864</v>
      </c>
      <c r="AV30" s="59">
        <f t="shared" si="14"/>
        <v>98</v>
      </c>
      <c r="AW30" s="63">
        <v>6479</v>
      </c>
      <c r="AX30" s="58">
        <v>5988</v>
      </c>
      <c r="AY30" s="64">
        <f t="shared" si="15"/>
        <v>92.4</v>
      </c>
      <c r="AZ30" s="58">
        <v>5973</v>
      </c>
      <c r="BA30" s="64">
        <f t="shared" si="16"/>
        <v>92.2</v>
      </c>
      <c r="BB30" s="58">
        <v>5884</v>
      </c>
      <c r="BC30" s="65">
        <f t="shared" si="17"/>
        <v>90.8</v>
      </c>
      <c r="BD30" s="66">
        <v>3487</v>
      </c>
      <c r="BE30" s="58">
        <v>23271</v>
      </c>
      <c r="BF30" s="67">
        <v>4374</v>
      </c>
      <c r="BG30" s="66">
        <v>5100</v>
      </c>
      <c r="BH30" s="426">
        <f t="shared" si="18"/>
        <v>87.7</v>
      </c>
      <c r="BI30" s="428" t="s">
        <v>55</v>
      </c>
      <c r="BJ30" s="52">
        <f t="shared" si="22"/>
        <v>162784</v>
      </c>
    </row>
    <row r="31" spans="1:62" s="51" customFormat="1" ht="17.100000000000001" customHeight="1" x14ac:dyDescent="0.25">
      <c r="A31" s="32">
        <v>66</v>
      </c>
      <c r="B31" s="68" t="s">
        <v>88</v>
      </c>
      <c r="C31" s="54">
        <v>11180</v>
      </c>
      <c r="D31" s="55">
        <v>11320</v>
      </c>
      <c r="E31" s="56">
        <f t="shared" si="0"/>
        <v>101.3</v>
      </c>
      <c r="F31" s="57">
        <v>11208</v>
      </c>
      <c r="G31" s="56">
        <f t="shared" si="1"/>
        <v>100.3</v>
      </c>
      <c r="H31" s="58">
        <v>10724</v>
      </c>
      <c r="I31" s="56">
        <f t="shared" si="2"/>
        <v>95.9</v>
      </c>
      <c r="J31" s="58">
        <v>10715</v>
      </c>
      <c r="K31" s="56">
        <f t="shared" si="2"/>
        <v>95.8</v>
      </c>
      <c r="L31" s="58">
        <v>10797</v>
      </c>
      <c r="M31" s="56">
        <f t="shared" si="3"/>
        <v>96.6</v>
      </c>
      <c r="N31" s="58">
        <v>10667</v>
      </c>
      <c r="O31" s="56">
        <f t="shared" si="4"/>
        <v>95.4</v>
      </c>
      <c r="P31" s="58">
        <v>10717</v>
      </c>
      <c r="Q31" s="56">
        <f t="shared" si="5"/>
        <v>95.9</v>
      </c>
      <c r="R31" s="58">
        <v>10649</v>
      </c>
      <c r="S31" s="56">
        <f t="shared" si="6"/>
        <v>95.3</v>
      </c>
      <c r="T31" s="58">
        <v>10583</v>
      </c>
      <c r="U31" s="56">
        <f t="shared" si="7"/>
        <v>94.7</v>
      </c>
      <c r="V31" s="57">
        <v>8354</v>
      </c>
      <c r="W31" s="56">
        <f t="shared" si="19"/>
        <v>99.6</v>
      </c>
      <c r="X31" s="52">
        <v>6714</v>
      </c>
      <c r="Y31" s="56">
        <f t="shared" si="20"/>
        <v>80.099999999999994</v>
      </c>
      <c r="Z31" s="58">
        <v>10707</v>
      </c>
      <c r="AA31" s="56">
        <f t="shared" si="8"/>
        <v>95.8</v>
      </c>
      <c r="AB31" s="58">
        <v>10418</v>
      </c>
      <c r="AC31" s="59">
        <f t="shared" si="9"/>
        <v>93.2</v>
      </c>
      <c r="AD31" s="60">
        <v>11369</v>
      </c>
      <c r="AE31" s="55">
        <v>10903</v>
      </c>
      <c r="AF31" s="56">
        <f t="shared" si="10"/>
        <v>95.9</v>
      </c>
      <c r="AG31" s="57">
        <v>10774</v>
      </c>
      <c r="AH31" s="56">
        <f t="shared" si="21"/>
        <v>94.8</v>
      </c>
      <c r="AI31" s="61">
        <v>7988</v>
      </c>
      <c r="AJ31" s="56">
        <f t="shared" si="11"/>
        <v>70.3</v>
      </c>
      <c r="AK31" s="58">
        <v>10631</v>
      </c>
      <c r="AL31" s="56">
        <f t="shared" si="12"/>
        <v>93.5</v>
      </c>
      <c r="AM31" s="62">
        <v>119</v>
      </c>
      <c r="AN31" s="56">
        <v>1.0467059547893394</v>
      </c>
      <c r="AO31" s="62">
        <v>102</v>
      </c>
      <c r="AP31" s="62">
        <v>112</v>
      </c>
      <c r="AQ31" s="58">
        <v>10931</v>
      </c>
      <c r="AR31" s="56">
        <f t="shared" si="23"/>
        <v>96.1</v>
      </c>
      <c r="AS31" s="58">
        <v>10636</v>
      </c>
      <c r="AT31" s="56">
        <f t="shared" si="13"/>
        <v>93.6</v>
      </c>
      <c r="AU31" s="58">
        <v>10628</v>
      </c>
      <c r="AV31" s="59">
        <f t="shared" si="14"/>
        <v>93.5</v>
      </c>
      <c r="AW31" s="63">
        <v>12164</v>
      </c>
      <c r="AX31" s="58">
        <v>11281</v>
      </c>
      <c r="AY31" s="64">
        <f t="shared" si="15"/>
        <v>92.7</v>
      </c>
      <c r="AZ31" s="58">
        <v>11242</v>
      </c>
      <c r="BA31" s="64">
        <f t="shared" si="16"/>
        <v>92.4</v>
      </c>
      <c r="BB31" s="58">
        <v>11065</v>
      </c>
      <c r="BC31" s="65">
        <f t="shared" si="17"/>
        <v>91</v>
      </c>
      <c r="BD31" s="66">
        <v>4682</v>
      </c>
      <c r="BE31" s="58">
        <v>39076</v>
      </c>
      <c r="BF31" s="67">
        <v>6754</v>
      </c>
      <c r="BG31" s="66">
        <v>9481</v>
      </c>
      <c r="BH31" s="426">
        <f t="shared" si="18"/>
        <v>84.8</v>
      </c>
      <c r="BI31" s="428" t="s">
        <v>55</v>
      </c>
      <c r="BJ31" s="52">
        <f t="shared" si="22"/>
        <v>290497</v>
      </c>
    </row>
    <row r="32" spans="1:62" s="51" customFormat="1" ht="17.100000000000001" customHeight="1" x14ac:dyDescent="0.25">
      <c r="A32" s="32">
        <v>88</v>
      </c>
      <c r="B32" s="68" t="s">
        <v>89</v>
      </c>
      <c r="C32" s="54">
        <v>919</v>
      </c>
      <c r="D32" s="55">
        <v>835</v>
      </c>
      <c r="E32" s="56">
        <f t="shared" si="0"/>
        <v>90.9</v>
      </c>
      <c r="F32" s="57">
        <v>831</v>
      </c>
      <c r="G32" s="56">
        <f t="shared" si="1"/>
        <v>90.4</v>
      </c>
      <c r="H32" s="58">
        <v>863</v>
      </c>
      <c r="I32" s="56">
        <f t="shared" si="2"/>
        <v>93.9</v>
      </c>
      <c r="J32" s="58">
        <v>801</v>
      </c>
      <c r="K32" s="56">
        <f t="shared" si="2"/>
        <v>87.2</v>
      </c>
      <c r="L32" s="58">
        <v>864</v>
      </c>
      <c r="M32" s="56">
        <f t="shared" si="3"/>
        <v>94</v>
      </c>
      <c r="N32" s="58">
        <v>858</v>
      </c>
      <c r="O32" s="56">
        <f t="shared" si="4"/>
        <v>93.4</v>
      </c>
      <c r="P32" s="58">
        <v>800</v>
      </c>
      <c r="Q32" s="56">
        <f t="shared" si="5"/>
        <v>87.1</v>
      </c>
      <c r="R32" s="58">
        <v>852</v>
      </c>
      <c r="S32" s="56">
        <f t="shared" si="6"/>
        <v>92.7</v>
      </c>
      <c r="T32" s="58">
        <v>847</v>
      </c>
      <c r="U32" s="56">
        <f t="shared" si="7"/>
        <v>92.2</v>
      </c>
      <c r="V32" s="57">
        <v>496</v>
      </c>
      <c r="W32" s="56">
        <f t="shared" si="19"/>
        <v>72</v>
      </c>
      <c r="X32" s="52">
        <v>341</v>
      </c>
      <c r="Y32" s="56">
        <f t="shared" si="20"/>
        <v>49.5</v>
      </c>
      <c r="Z32" s="58">
        <v>863</v>
      </c>
      <c r="AA32" s="56">
        <f t="shared" si="8"/>
        <v>93.9</v>
      </c>
      <c r="AB32" s="58">
        <v>853</v>
      </c>
      <c r="AC32" s="59">
        <f t="shared" si="9"/>
        <v>92.8</v>
      </c>
      <c r="AD32" s="60">
        <v>909</v>
      </c>
      <c r="AE32" s="55">
        <v>834</v>
      </c>
      <c r="AF32" s="56">
        <f t="shared" si="10"/>
        <v>91.7</v>
      </c>
      <c r="AG32" s="57">
        <v>820</v>
      </c>
      <c r="AH32" s="56">
        <f t="shared" si="21"/>
        <v>90.2</v>
      </c>
      <c r="AI32" s="61">
        <v>734</v>
      </c>
      <c r="AJ32" s="56">
        <f t="shared" si="11"/>
        <v>80.7</v>
      </c>
      <c r="AK32" s="58">
        <v>826</v>
      </c>
      <c r="AL32" s="56">
        <f t="shared" si="12"/>
        <v>90.9</v>
      </c>
      <c r="AM32" s="62">
        <v>0</v>
      </c>
      <c r="AN32" s="56">
        <v>0</v>
      </c>
      <c r="AO32" s="62">
        <v>1</v>
      </c>
      <c r="AP32" s="62">
        <v>0</v>
      </c>
      <c r="AQ32" s="58">
        <v>835</v>
      </c>
      <c r="AR32" s="56">
        <f t="shared" si="23"/>
        <v>91.9</v>
      </c>
      <c r="AS32" s="58">
        <v>862</v>
      </c>
      <c r="AT32" s="56">
        <f t="shared" si="13"/>
        <v>94.8</v>
      </c>
      <c r="AU32" s="58">
        <v>857</v>
      </c>
      <c r="AV32" s="59">
        <f t="shared" si="14"/>
        <v>94.3</v>
      </c>
      <c r="AW32" s="63">
        <v>928</v>
      </c>
      <c r="AX32" s="58">
        <v>776</v>
      </c>
      <c r="AY32" s="64">
        <f t="shared" si="15"/>
        <v>83.6</v>
      </c>
      <c r="AZ32" s="58">
        <v>773</v>
      </c>
      <c r="BA32" s="64">
        <f t="shared" si="16"/>
        <v>83.3</v>
      </c>
      <c r="BB32" s="58">
        <v>771</v>
      </c>
      <c r="BC32" s="65">
        <f t="shared" si="17"/>
        <v>83.1</v>
      </c>
      <c r="BD32" s="66">
        <v>2143</v>
      </c>
      <c r="BE32" s="58">
        <v>2250</v>
      </c>
      <c r="BF32" s="67">
        <v>667</v>
      </c>
      <c r="BG32" s="66">
        <v>727</v>
      </c>
      <c r="BH32" s="426">
        <f t="shared" si="18"/>
        <v>79.099999999999994</v>
      </c>
      <c r="BI32" s="428" t="s">
        <v>60</v>
      </c>
      <c r="BJ32" s="52">
        <f t="shared" si="22"/>
        <v>23253</v>
      </c>
    </row>
    <row r="33" spans="1:62" s="51" customFormat="1" ht="17.100000000000001" customHeight="1" x14ac:dyDescent="0.25">
      <c r="A33" s="32">
        <v>68</v>
      </c>
      <c r="B33" s="68" t="s">
        <v>90</v>
      </c>
      <c r="C33" s="54">
        <v>33313</v>
      </c>
      <c r="D33" s="55">
        <v>27003</v>
      </c>
      <c r="E33" s="56">
        <f t="shared" si="0"/>
        <v>81.099999999999994</v>
      </c>
      <c r="F33" s="57">
        <v>26268</v>
      </c>
      <c r="G33" s="56">
        <f t="shared" si="1"/>
        <v>78.900000000000006</v>
      </c>
      <c r="H33" s="58">
        <v>30172</v>
      </c>
      <c r="I33" s="56">
        <f t="shared" si="2"/>
        <v>90.6</v>
      </c>
      <c r="J33" s="58">
        <v>30209</v>
      </c>
      <c r="K33" s="56">
        <f t="shared" si="2"/>
        <v>90.7</v>
      </c>
      <c r="L33" s="58">
        <v>30709</v>
      </c>
      <c r="M33" s="56">
        <f t="shared" si="3"/>
        <v>92.2</v>
      </c>
      <c r="N33" s="58">
        <v>30129</v>
      </c>
      <c r="O33" s="56">
        <f t="shared" si="4"/>
        <v>90.4</v>
      </c>
      <c r="P33" s="58">
        <v>30051</v>
      </c>
      <c r="Q33" s="56">
        <f t="shared" si="5"/>
        <v>90.2</v>
      </c>
      <c r="R33" s="58">
        <v>30076</v>
      </c>
      <c r="S33" s="56">
        <f t="shared" si="6"/>
        <v>90.3</v>
      </c>
      <c r="T33" s="58">
        <v>30235</v>
      </c>
      <c r="U33" s="56">
        <f t="shared" si="7"/>
        <v>90.8</v>
      </c>
      <c r="V33" s="57">
        <v>26603</v>
      </c>
      <c r="W33" s="56">
        <f t="shared" si="19"/>
        <v>106.5</v>
      </c>
      <c r="X33" s="52">
        <v>20577</v>
      </c>
      <c r="Y33" s="56">
        <f t="shared" si="20"/>
        <v>82.4</v>
      </c>
      <c r="Z33" s="58">
        <v>30234</v>
      </c>
      <c r="AA33" s="56">
        <f t="shared" si="8"/>
        <v>90.8</v>
      </c>
      <c r="AB33" s="58">
        <v>30340</v>
      </c>
      <c r="AC33" s="59">
        <f t="shared" si="9"/>
        <v>91.1</v>
      </c>
      <c r="AD33" s="60">
        <v>33241</v>
      </c>
      <c r="AE33" s="55">
        <v>30904</v>
      </c>
      <c r="AF33" s="56">
        <f t="shared" si="10"/>
        <v>93</v>
      </c>
      <c r="AG33" s="57">
        <v>30238</v>
      </c>
      <c r="AH33" s="56">
        <f t="shared" si="21"/>
        <v>91</v>
      </c>
      <c r="AI33" s="61">
        <v>24137</v>
      </c>
      <c r="AJ33" s="56">
        <f t="shared" si="11"/>
        <v>72.599999999999994</v>
      </c>
      <c r="AK33" s="58">
        <v>29581</v>
      </c>
      <c r="AL33" s="56">
        <f t="shared" si="12"/>
        <v>89</v>
      </c>
      <c r="AM33" s="62">
        <v>473</v>
      </c>
      <c r="AN33" s="56">
        <v>1.4229415480882044</v>
      </c>
      <c r="AO33" s="62">
        <v>105</v>
      </c>
      <c r="AP33" s="62">
        <v>297</v>
      </c>
      <c r="AQ33" s="58">
        <v>30825</v>
      </c>
      <c r="AR33" s="56">
        <f t="shared" si="23"/>
        <v>92.7</v>
      </c>
      <c r="AS33" s="58">
        <v>28169</v>
      </c>
      <c r="AT33" s="56">
        <f t="shared" si="13"/>
        <v>84.7</v>
      </c>
      <c r="AU33" s="58">
        <v>28381</v>
      </c>
      <c r="AV33" s="59">
        <f t="shared" si="14"/>
        <v>85.4</v>
      </c>
      <c r="AW33" s="63">
        <v>32579</v>
      </c>
      <c r="AX33" s="58">
        <v>28097</v>
      </c>
      <c r="AY33" s="64">
        <f t="shared" si="15"/>
        <v>86.2</v>
      </c>
      <c r="AZ33" s="58">
        <v>28395</v>
      </c>
      <c r="BA33" s="64">
        <f t="shared" si="16"/>
        <v>87.2</v>
      </c>
      <c r="BB33" s="58">
        <v>27129</v>
      </c>
      <c r="BC33" s="65">
        <f t="shared" si="17"/>
        <v>83.3</v>
      </c>
      <c r="BD33" s="66">
        <v>15760</v>
      </c>
      <c r="BE33" s="58">
        <v>59237</v>
      </c>
      <c r="BF33" s="67">
        <v>21268</v>
      </c>
      <c r="BG33" s="66">
        <v>25293</v>
      </c>
      <c r="BH33" s="426">
        <f t="shared" si="18"/>
        <v>75.900000000000006</v>
      </c>
      <c r="BI33" s="428" t="s">
        <v>55</v>
      </c>
      <c r="BJ33" s="52">
        <f t="shared" si="22"/>
        <v>755602</v>
      </c>
    </row>
    <row r="34" spans="1:62" s="51" customFormat="1" ht="17.100000000000001" customHeight="1" x14ac:dyDescent="0.25">
      <c r="A34" s="32">
        <v>70</v>
      </c>
      <c r="B34" s="68" t="s">
        <v>91</v>
      </c>
      <c r="C34" s="54">
        <v>16298</v>
      </c>
      <c r="D34" s="55">
        <v>13778</v>
      </c>
      <c r="E34" s="56">
        <f t="shared" si="0"/>
        <v>84.5</v>
      </c>
      <c r="F34" s="57">
        <v>13647</v>
      </c>
      <c r="G34" s="56">
        <f t="shared" si="1"/>
        <v>83.7</v>
      </c>
      <c r="H34" s="58">
        <v>14398</v>
      </c>
      <c r="I34" s="56">
        <f t="shared" si="2"/>
        <v>88.3</v>
      </c>
      <c r="J34" s="58">
        <v>14144</v>
      </c>
      <c r="K34" s="56">
        <f t="shared" si="2"/>
        <v>86.8</v>
      </c>
      <c r="L34" s="58">
        <v>14414</v>
      </c>
      <c r="M34" s="56">
        <f t="shared" si="3"/>
        <v>88.4</v>
      </c>
      <c r="N34" s="58">
        <v>14276</v>
      </c>
      <c r="O34" s="56">
        <f t="shared" si="4"/>
        <v>87.6</v>
      </c>
      <c r="P34" s="58">
        <v>14156</v>
      </c>
      <c r="Q34" s="56">
        <f t="shared" si="5"/>
        <v>86.9</v>
      </c>
      <c r="R34" s="58">
        <v>14107</v>
      </c>
      <c r="S34" s="56">
        <f t="shared" si="6"/>
        <v>86.6</v>
      </c>
      <c r="T34" s="58">
        <v>14009</v>
      </c>
      <c r="U34" s="56">
        <f t="shared" si="7"/>
        <v>86</v>
      </c>
      <c r="V34" s="57">
        <v>9361</v>
      </c>
      <c r="W34" s="56">
        <f t="shared" si="19"/>
        <v>76.599999999999994</v>
      </c>
      <c r="X34" s="52">
        <v>8074</v>
      </c>
      <c r="Y34" s="56">
        <f t="shared" si="20"/>
        <v>66.099999999999994</v>
      </c>
      <c r="Z34" s="58">
        <v>14353</v>
      </c>
      <c r="AA34" s="56">
        <f t="shared" si="8"/>
        <v>88.1</v>
      </c>
      <c r="AB34" s="58">
        <v>14221</v>
      </c>
      <c r="AC34" s="59">
        <f t="shared" si="9"/>
        <v>87.3</v>
      </c>
      <c r="AD34" s="60">
        <v>16424</v>
      </c>
      <c r="AE34" s="55">
        <v>14498</v>
      </c>
      <c r="AF34" s="56">
        <f t="shared" si="10"/>
        <v>88.3</v>
      </c>
      <c r="AG34" s="57">
        <v>14224</v>
      </c>
      <c r="AH34" s="56">
        <f t="shared" si="21"/>
        <v>86.6</v>
      </c>
      <c r="AI34" s="61">
        <v>12438</v>
      </c>
      <c r="AJ34" s="56">
        <f t="shared" si="11"/>
        <v>75.7</v>
      </c>
      <c r="AK34" s="58">
        <v>14357</v>
      </c>
      <c r="AL34" s="56">
        <f t="shared" si="12"/>
        <v>87.4</v>
      </c>
      <c r="AM34" s="62">
        <v>58</v>
      </c>
      <c r="AN34" s="56">
        <v>0.35314174378957625</v>
      </c>
      <c r="AO34" s="62">
        <v>104</v>
      </c>
      <c r="AP34" s="62">
        <v>152</v>
      </c>
      <c r="AQ34" s="58">
        <v>14514</v>
      </c>
      <c r="AR34" s="56">
        <f t="shared" si="23"/>
        <v>88.4</v>
      </c>
      <c r="AS34" s="58">
        <v>14546</v>
      </c>
      <c r="AT34" s="56">
        <f t="shared" si="13"/>
        <v>88.6</v>
      </c>
      <c r="AU34" s="58">
        <v>14538</v>
      </c>
      <c r="AV34" s="59">
        <f t="shared" si="14"/>
        <v>88.5</v>
      </c>
      <c r="AW34" s="63">
        <v>17422</v>
      </c>
      <c r="AX34" s="58">
        <v>15546</v>
      </c>
      <c r="AY34" s="64">
        <f t="shared" si="15"/>
        <v>89.2</v>
      </c>
      <c r="AZ34" s="58">
        <v>15552</v>
      </c>
      <c r="BA34" s="64">
        <f t="shared" si="16"/>
        <v>89.3</v>
      </c>
      <c r="BB34" s="58">
        <v>15525</v>
      </c>
      <c r="BC34" s="65">
        <f t="shared" si="17"/>
        <v>89.1</v>
      </c>
      <c r="BD34" s="66">
        <v>12398</v>
      </c>
      <c r="BE34" s="58">
        <v>26077</v>
      </c>
      <c r="BF34" s="67">
        <v>10431</v>
      </c>
      <c r="BG34" s="66">
        <v>12348</v>
      </c>
      <c r="BH34" s="426">
        <f t="shared" si="18"/>
        <v>75.8</v>
      </c>
      <c r="BI34" s="428" t="s">
        <v>60</v>
      </c>
      <c r="BJ34" s="52">
        <f t="shared" si="22"/>
        <v>367896</v>
      </c>
    </row>
    <row r="35" spans="1:62" s="51" customFormat="1" ht="17.100000000000001" customHeight="1" x14ac:dyDescent="0.25">
      <c r="A35" s="32">
        <v>73</v>
      </c>
      <c r="B35" s="68" t="s">
        <v>92</v>
      </c>
      <c r="C35" s="54">
        <v>19332</v>
      </c>
      <c r="D35" s="55">
        <v>16056</v>
      </c>
      <c r="E35" s="56">
        <f t="shared" si="0"/>
        <v>83.1</v>
      </c>
      <c r="F35" s="57">
        <v>15716</v>
      </c>
      <c r="G35" s="56">
        <f t="shared" si="1"/>
        <v>81.3</v>
      </c>
      <c r="H35" s="58">
        <v>17276</v>
      </c>
      <c r="I35" s="56">
        <f t="shared" si="2"/>
        <v>89.4</v>
      </c>
      <c r="J35" s="58">
        <v>17086</v>
      </c>
      <c r="K35" s="56">
        <f t="shared" si="2"/>
        <v>88.4</v>
      </c>
      <c r="L35" s="58">
        <v>17299</v>
      </c>
      <c r="M35" s="56">
        <f t="shared" si="3"/>
        <v>89.5</v>
      </c>
      <c r="N35" s="58">
        <v>17194</v>
      </c>
      <c r="O35" s="56">
        <f t="shared" si="4"/>
        <v>88.9</v>
      </c>
      <c r="P35" s="58">
        <v>17074</v>
      </c>
      <c r="Q35" s="56">
        <f t="shared" si="5"/>
        <v>88.3</v>
      </c>
      <c r="R35" s="58">
        <v>17118</v>
      </c>
      <c r="S35" s="56">
        <f t="shared" si="6"/>
        <v>88.5</v>
      </c>
      <c r="T35" s="58">
        <v>16999</v>
      </c>
      <c r="U35" s="56">
        <f t="shared" si="7"/>
        <v>87.9</v>
      </c>
      <c r="V35" s="57">
        <v>15150</v>
      </c>
      <c r="W35" s="56">
        <f t="shared" si="19"/>
        <v>104.5</v>
      </c>
      <c r="X35" s="52">
        <v>9971</v>
      </c>
      <c r="Y35" s="56">
        <f t="shared" si="20"/>
        <v>68.8</v>
      </c>
      <c r="Z35" s="58">
        <v>17058</v>
      </c>
      <c r="AA35" s="56">
        <f t="shared" si="8"/>
        <v>88.2</v>
      </c>
      <c r="AB35" s="58">
        <v>16940</v>
      </c>
      <c r="AC35" s="59">
        <f t="shared" si="9"/>
        <v>87.6</v>
      </c>
      <c r="AD35" s="60">
        <v>19693</v>
      </c>
      <c r="AE35" s="55">
        <v>17199</v>
      </c>
      <c r="AF35" s="56">
        <f t="shared" si="10"/>
        <v>87.3</v>
      </c>
      <c r="AG35" s="57">
        <v>16981</v>
      </c>
      <c r="AH35" s="56">
        <f t="shared" si="21"/>
        <v>86.2</v>
      </c>
      <c r="AI35" s="61">
        <v>12960</v>
      </c>
      <c r="AJ35" s="56">
        <f t="shared" si="11"/>
        <v>65.8</v>
      </c>
      <c r="AK35" s="58">
        <v>16742</v>
      </c>
      <c r="AL35" s="56">
        <f t="shared" si="12"/>
        <v>85</v>
      </c>
      <c r="AM35" s="62">
        <v>92</v>
      </c>
      <c r="AN35" s="56">
        <v>0.46717107601685876</v>
      </c>
      <c r="AO35" s="62">
        <v>54</v>
      </c>
      <c r="AP35" s="62">
        <v>194</v>
      </c>
      <c r="AQ35" s="58">
        <v>17217</v>
      </c>
      <c r="AR35" s="56">
        <f t="shared" si="23"/>
        <v>87.4</v>
      </c>
      <c r="AS35" s="58">
        <v>16342</v>
      </c>
      <c r="AT35" s="56">
        <f t="shared" si="13"/>
        <v>83</v>
      </c>
      <c r="AU35" s="58">
        <v>16198</v>
      </c>
      <c r="AV35" s="59">
        <f t="shared" si="14"/>
        <v>82.3</v>
      </c>
      <c r="AW35" s="63">
        <v>20594</v>
      </c>
      <c r="AX35" s="58">
        <v>17351</v>
      </c>
      <c r="AY35" s="64">
        <f t="shared" si="15"/>
        <v>84.3</v>
      </c>
      <c r="AZ35" s="58">
        <v>17013</v>
      </c>
      <c r="BA35" s="64">
        <f t="shared" si="16"/>
        <v>82.6</v>
      </c>
      <c r="BB35" s="58">
        <v>17067</v>
      </c>
      <c r="BC35" s="65">
        <f t="shared" si="17"/>
        <v>82.9</v>
      </c>
      <c r="BD35" s="66">
        <v>17822</v>
      </c>
      <c r="BE35" s="58">
        <v>37891</v>
      </c>
      <c r="BF35" s="67">
        <v>8437</v>
      </c>
      <c r="BG35" s="66">
        <v>13311</v>
      </c>
      <c r="BH35" s="426">
        <f t="shared" si="18"/>
        <v>68.900000000000006</v>
      </c>
      <c r="BI35" s="428" t="s">
        <v>55</v>
      </c>
      <c r="BJ35" s="52">
        <f t="shared" si="22"/>
        <v>440497</v>
      </c>
    </row>
    <row r="36" spans="1:62" s="51" customFormat="1" ht="17.100000000000001" customHeight="1" x14ac:dyDescent="0.25">
      <c r="A36" s="32">
        <v>76</v>
      </c>
      <c r="B36" s="53" t="s">
        <v>93</v>
      </c>
      <c r="C36" s="54">
        <v>58592</v>
      </c>
      <c r="D36" s="55">
        <v>50417</v>
      </c>
      <c r="E36" s="56">
        <f t="shared" si="0"/>
        <v>86</v>
      </c>
      <c r="F36" s="57">
        <v>49517</v>
      </c>
      <c r="G36" s="56">
        <f t="shared" si="1"/>
        <v>84.5</v>
      </c>
      <c r="H36" s="58">
        <v>56223</v>
      </c>
      <c r="I36" s="56">
        <f t="shared" si="2"/>
        <v>96</v>
      </c>
      <c r="J36" s="58">
        <v>55938</v>
      </c>
      <c r="K36" s="56">
        <f t="shared" si="2"/>
        <v>95.5</v>
      </c>
      <c r="L36" s="58">
        <v>55708</v>
      </c>
      <c r="M36" s="56">
        <f t="shared" si="3"/>
        <v>95.1</v>
      </c>
      <c r="N36" s="58">
        <v>55989</v>
      </c>
      <c r="O36" s="56">
        <f t="shared" si="4"/>
        <v>95.6</v>
      </c>
      <c r="P36" s="58">
        <v>55910</v>
      </c>
      <c r="Q36" s="56">
        <f t="shared" si="5"/>
        <v>95.4</v>
      </c>
      <c r="R36" s="58">
        <v>55542</v>
      </c>
      <c r="S36" s="56">
        <f t="shared" si="6"/>
        <v>94.8</v>
      </c>
      <c r="T36" s="58">
        <v>55645</v>
      </c>
      <c r="U36" s="56">
        <f t="shared" si="7"/>
        <v>95</v>
      </c>
      <c r="V36" s="57">
        <v>42009</v>
      </c>
      <c r="W36" s="56">
        <f t="shared" si="19"/>
        <v>95.6</v>
      </c>
      <c r="X36" s="52">
        <v>26467</v>
      </c>
      <c r="Y36" s="56">
        <f t="shared" si="20"/>
        <v>60.2</v>
      </c>
      <c r="Z36" s="58">
        <v>55583</v>
      </c>
      <c r="AA36" s="56">
        <f t="shared" si="8"/>
        <v>94.9</v>
      </c>
      <c r="AB36" s="58">
        <v>55879</v>
      </c>
      <c r="AC36" s="59">
        <f t="shared" si="9"/>
        <v>95.4</v>
      </c>
      <c r="AD36" s="60">
        <v>57615</v>
      </c>
      <c r="AE36" s="55">
        <v>55339</v>
      </c>
      <c r="AF36" s="56">
        <f t="shared" si="10"/>
        <v>96</v>
      </c>
      <c r="AG36" s="57">
        <v>55572</v>
      </c>
      <c r="AH36" s="56">
        <f t="shared" si="21"/>
        <v>96.5</v>
      </c>
      <c r="AI36" s="61">
        <v>51520</v>
      </c>
      <c r="AJ36" s="56">
        <f t="shared" si="11"/>
        <v>89.4</v>
      </c>
      <c r="AK36" s="58">
        <v>55249</v>
      </c>
      <c r="AL36" s="56">
        <f t="shared" si="12"/>
        <v>95.9</v>
      </c>
      <c r="AM36" s="62">
        <v>266</v>
      </c>
      <c r="AN36" s="56">
        <v>0.46168532500216958</v>
      </c>
      <c r="AO36" s="62">
        <v>192</v>
      </c>
      <c r="AP36" s="62">
        <v>424</v>
      </c>
      <c r="AQ36" s="58">
        <v>55244</v>
      </c>
      <c r="AR36" s="56">
        <f t="shared" si="23"/>
        <v>95.9</v>
      </c>
      <c r="AS36" s="58">
        <v>54214</v>
      </c>
      <c r="AT36" s="56">
        <f t="shared" si="13"/>
        <v>94.1</v>
      </c>
      <c r="AU36" s="58">
        <v>54194</v>
      </c>
      <c r="AV36" s="59">
        <f t="shared" si="14"/>
        <v>94.1</v>
      </c>
      <c r="AW36" s="63">
        <v>59318</v>
      </c>
      <c r="AX36" s="58">
        <v>56196</v>
      </c>
      <c r="AY36" s="64">
        <f t="shared" si="15"/>
        <v>94.7</v>
      </c>
      <c r="AZ36" s="58">
        <v>56141</v>
      </c>
      <c r="BA36" s="64">
        <f t="shared" si="16"/>
        <v>94.6</v>
      </c>
      <c r="BB36" s="58">
        <v>56013</v>
      </c>
      <c r="BC36" s="65">
        <f t="shared" si="17"/>
        <v>94.4</v>
      </c>
      <c r="BD36" s="66">
        <v>35224</v>
      </c>
      <c r="BE36" s="58">
        <v>108516</v>
      </c>
      <c r="BF36" s="67">
        <v>30554</v>
      </c>
      <c r="BG36" s="66">
        <v>39126</v>
      </c>
      <c r="BH36" s="426">
        <f t="shared" si="18"/>
        <v>66.8</v>
      </c>
      <c r="BI36" s="428" t="s">
        <v>71</v>
      </c>
      <c r="BJ36" s="52">
        <f t="shared" si="22"/>
        <v>1395685</v>
      </c>
    </row>
    <row r="37" spans="1:62" s="51" customFormat="1" ht="17.100000000000001" customHeight="1" x14ac:dyDescent="0.25">
      <c r="A37" s="32" t="s">
        <v>94</v>
      </c>
      <c r="B37" s="53" t="s">
        <v>95</v>
      </c>
      <c r="C37" s="54">
        <v>6419</v>
      </c>
      <c r="D37" s="55">
        <v>4707</v>
      </c>
      <c r="E37" s="56">
        <f t="shared" si="0"/>
        <v>73.3</v>
      </c>
      <c r="F37" s="57">
        <v>4487</v>
      </c>
      <c r="G37" s="56">
        <f t="shared" si="1"/>
        <v>69.900000000000006</v>
      </c>
      <c r="H37" s="58">
        <v>4770</v>
      </c>
      <c r="I37" s="56">
        <f t="shared" si="2"/>
        <v>74.3</v>
      </c>
      <c r="J37" s="58">
        <v>4133</v>
      </c>
      <c r="K37" s="56">
        <f t="shared" si="2"/>
        <v>64.400000000000006</v>
      </c>
      <c r="L37" s="58">
        <v>4789</v>
      </c>
      <c r="M37" s="56">
        <f t="shared" si="3"/>
        <v>74.599999999999994</v>
      </c>
      <c r="N37" s="58">
        <v>4520</v>
      </c>
      <c r="O37" s="56">
        <f t="shared" si="4"/>
        <v>70.400000000000006</v>
      </c>
      <c r="P37" s="58">
        <v>4135</v>
      </c>
      <c r="Q37" s="56">
        <f t="shared" si="5"/>
        <v>64.400000000000006</v>
      </c>
      <c r="R37" s="58">
        <v>4243</v>
      </c>
      <c r="S37" s="56">
        <f t="shared" si="6"/>
        <v>66.099999999999994</v>
      </c>
      <c r="T37" s="58">
        <v>4096</v>
      </c>
      <c r="U37" s="56">
        <f t="shared" si="7"/>
        <v>63.8</v>
      </c>
      <c r="V37" s="57">
        <v>3956</v>
      </c>
      <c r="W37" s="56">
        <f t="shared" si="19"/>
        <v>82.2</v>
      </c>
      <c r="X37" s="52">
        <v>2664</v>
      </c>
      <c r="Y37" s="56">
        <f t="shared" si="20"/>
        <v>55.3</v>
      </c>
      <c r="Z37" s="58">
        <v>4783</v>
      </c>
      <c r="AA37" s="56">
        <f t="shared" si="8"/>
        <v>74.5</v>
      </c>
      <c r="AB37" s="58">
        <v>4464</v>
      </c>
      <c r="AC37" s="59">
        <f t="shared" si="9"/>
        <v>69.5</v>
      </c>
      <c r="AD37" s="60">
        <v>6213</v>
      </c>
      <c r="AE37" s="55">
        <v>4816</v>
      </c>
      <c r="AF37" s="56">
        <f t="shared" si="10"/>
        <v>77.5</v>
      </c>
      <c r="AG37" s="57">
        <v>4693</v>
      </c>
      <c r="AH37" s="56">
        <f t="shared" si="21"/>
        <v>75.5</v>
      </c>
      <c r="AI37" s="61">
        <v>2928</v>
      </c>
      <c r="AJ37" s="56">
        <f t="shared" si="11"/>
        <v>47.1</v>
      </c>
      <c r="AK37" s="58">
        <v>4583</v>
      </c>
      <c r="AL37" s="56">
        <f t="shared" si="12"/>
        <v>73.8</v>
      </c>
      <c r="AM37" s="62">
        <v>158</v>
      </c>
      <c r="AN37" s="56">
        <v>2.5430548849187185</v>
      </c>
      <c r="AO37" s="62">
        <v>212</v>
      </c>
      <c r="AP37" s="62">
        <v>495</v>
      </c>
      <c r="AQ37" s="58">
        <v>4778</v>
      </c>
      <c r="AR37" s="56">
        <f t="shared" si="23"/>
        <v>76.900000000000006</v>
      </c>
      <c r="AS37" s="58">
        <v>3752</v>
      </c>
      <c r="AT37" s="56">
        <f>ROUND(AS37/$AD37*100,1)</f>
        <v>60.4</v>
      </c>
      <c r="AU37" s="58">
        <v>3789</v>
      </c>
      <c r="AV37" s="59">
        <f t="shared" si="14"/>
        <v>61</v>
      </c>
      <c r="AW37" s="63">
        <v>7012</v>
      </c>
      <c r="AX37" s="58">
        <v>4913</v>
      </c>
      <c r="AY37" s="64">
        <f t="shared" si="15"/>
        <v>70.099999999999994</v>
      </c>
      <c r="AZ37" s="58">
        <v>4900</v>
      </c>
      <c r="BA37" s="64">
        <f t="shared" si="16"/>
        <v>69.900000000000006</v>
      </c>
      <c r="BB37" s="58">
        <v>4829</v>
      </c>
      <c r="BC37" s="65">
        <f t="shared" si="17"/>
        <v>68.900000000000006</v>
      </c>
      <c r="BD37" s="66">
        <v>5164</v>
      </c>
      <c r="BE37" s="58">
        <v>6496</v>
      </c>
      <c r="BF37" s="67">
        <v>3787</v>
      </c>
      <c r="BG37" s="66">
        <v>3814</v>
      </c>
      <c r="BH37" s="426">
        <f t="shared" si="18"/>
        <v>59.4</v>
      </c>
      <c r="BI37" s="428" t="s">
        <v>71</v>
      </c>
      <c r="BJ37" s="52">
        <f t="shared" si="22"/>
        <v>116040</v>
      </c>
    </row>
    <row r="38" spans="1:62" s="51" customFormat="1" ht="17.100000000000001" customHeight="1" x14ac:dyDescent="0.25">
      <c r="A38" s="32">
        <v>97</v>
      </c>
      <c r="B38" s="53" t="s">
        <v>96</v>
      </c>
      <c r="C38" s="54">
        <v>861</v>
      </c>
      <c r="D38" s="55">
        <v>748</v>
      </c>
      <c r="E38" s="56">
        <f t="shared" si="0"/>
        <v>86.9</v>
      </c>
      <c r="F38" s="57">
        <v>486</v>
      </c>
      <c r="G38" s="56">
        <f t="shared" si="1"/>
        <v>56.4</v>
      </c>
      <c r="H38" s="58">
        <v>747</v>
      </c>
      <c r="I38" s="56">
        <f t="shared" si="2"/>
        <v>86.8</v>
      </c>
      <c r="J38" s="58">
        <v>586</v>
      </c>
      <c r="K38" s="56">
        <f t="shared" si="2"/>
        <v>68.099999999999994</v>
      </c>
      <c r="L38" s="58">
        <v>744</v>
      </c>
      <c r="M38" s="56">
        <f t="shared" si="3"/>
        <v>86.4</v>
      </c>
      <c r="N38" s="58">
        <v>696</v>
      </c>
      <c r="O38" s="56">
        <f t="shared" si="4"/>
        <v>80.8</v>
      </c>
      <c r="P38" s="58">
        <v>594</v>
      </c>
      <c r="Q38" s="56">
        <f t="shared" si="5"/>
        <v>69</v>
      </c>
      <c r="R38" s="58">
        <v>519</v>
      </c>
      <c r="S38" s="56">
        <f t="shared" si="6"/>
        <v>60.3</v>
      </c>
      <c r="T38" s="58">
        <v>540</v>
      </c>
      <c r="U38" s="56">
        <f t="shared" si="7"/>
        <v>62.7</v>
      </c>
      <c r="V38" s="57">
        <v>342</v>
      </c>
      <c r="W38" s="56">
        <f t="shared" si="19"/>
        <v>53</v>
      </c>
      <c r="X38" s="52">
        <v>184</v>
      </c>
      <c r="Y38" s="56">
        <f t="shared" si="20"/>
        <v>28.5</v>
      </c>
      <c r="Z38" s="58">
        <v>777</v>
      </c>
      <c r="AA38" s="56">
        <f t="shared" si="8"/>
        <v>90.2</v>
      </c>
      <c r="AB38" s="58">
        <v>706</v>
      </c>
      <c r="AC38" s="59">
        <f t="shared" si="9"/>
        <v>82</v>
      </c>
      <c r="AD38" s="60">
        <v>878</v>
      </c>
      <c r="AE38" s="55">
        <v>814</v>
      </c>
      <c r="AF38" s="56">
        <f t="shared" si="10"/>
        <v>92.7</v>
      </c>
      <c r="AG38" s="57">
        <v>775</v>
      </c>
      <c r="AH38" s="56">
        <f t="shared" si="21"/>
        <v>88.3</v>
      </c>
      <c r="AI38" s="61">
        <v>850</v>
      </c>
      <c r="AJ38" s="56">
        <f t="shared" si="11"/>
        <v>96.8</v>
      </c>
      <c r="AK38" s="58">
        <v>774</v>
      </c>
      <c r="AL38" s="56">
        <f t="shared" si="12"/>
        <v>88.2</v>
      </c>
      <c r="AM38" s="62">
        <v>26</v>
      </c>
      <c r="AN38" s="56">
        <v>2.9612756264236904</v>
      </c>
      <c r="AO38" s="62">
        <v>61</v>
      </c>
      <c r="AP38" s="62">
        <v>71</v>
      </c>
      <c r="AQ38" s="58">
        <v>791</v>
      </c>
      <c r="AR38" s="56">
        <f t="shared" si="23"/>
        <v>90.1</v>
      </c>
      <c r="AS38" s="58">
        <v>533</v>
      </c>
      <c r="AT38" s="56">
        <f t="shared" si="13"/>
        <v>60.7</v>
      </c>
      <c r="AU38" s="58">
        <v>533</v>
      </c>
      <c r="AV38" s="59">
        <f t="shared" si="14"/>
        <v>60.7</v>
      </c>
      <c r="AW38" s="63">
        <v>841</v>
      </c>
      <c r="AX38" s="58">
        <v>763</v>
      </c>
      <c r="AY38" s="64">
        <f t="shared" si="15"/>
        <v>90.7</v>
      </c>
      <c r="AZ38" s="58">
        <v>759</v>
      </c>
      <c r="BA38" s="64">
        <f t="shared" si="16"/>
        <v>90.2</v>
      </c>
      <c r="BB38" s="58">
        <v>742</v>
      </c>
      <c r="BC38" s="65">
        <f t="shared" si="17"/>
        <v>88.2</v>
      </c>
      <c r="BD38" s="66">
        <v>412</v>
      </c>
      <c r="BE38" s="58">
        <v>1200</v>
      </c>
      <c r="BF38" s="67">
        <v>342</v>
      </c>
      <c r="BG38" s="66">
        <v>434</v>
      </c>
      <c r="BH38" s="426">
        <f t="shared" si="18"/>
        <v>50.4</v>
      </c>
      <c r="BI38" s="428" t="s">
        <v>52</v>
      </c>
      <c r="BJ38" s="52">
        <f t="shared" si="22"/>
        <v>17115</v>
      </c>
    </row>
    <row r="39" spans="1:62" s="51" customFormat="1" ht="17.100000000000001" customHeight="1" thickBot="1" x14ac:dyDescent="0.3">
      <c r="A39" s="32">
        <v>99</v>
      </c>
      <c r="B39" s="71" t="s">
        <v>97</v>
      </c>
      <c r="C39" s="72">
        <v>1718</v>
      </c>
      <c r="D39" s="73">
        <v>1286</v>
      </c>
      <c r="E39" s="74">
        <f t="shared" si="0"/>
        <v>74.900000000000006</v>
      </c>
      <c r="F39" s="75">
        <v>843</v>
      </c>
      <c r="G39" s="74">
        <f t="shared" si="1"/>
        <v>49.1</v>
      </c>
      <c r="H39" s="76">
        <v>1903</v>
      </c>
      <c r="I39" s="74">
        <f t="shared" si="2"/>
        <v>110.8</v>
      </c>
      <c r="J39" s="76">
        <v>1156</v>
      </c>
      <c r="K39" s="74">
        <f t="shared" si="2"/>
        <v>67.3</v>
      </c>
      <c r="L39" s="76">
        <v>1900</v>
      </c>
      <c r="M39" s="74">
        <f t="shared" si="3"/>
        <v>110.6</v>
      </c>
      <c r="N39" s="76">
        <v>1535</v>
      </c>
      <c r="O39" s="74">
        <f t="shared" si="4"/>
        <v>89.3</v>
      </c>
      <c r="P39" s="76">
        <v>1159</v>
      </c>
      <c r="Q39" s="74">
        <f t="shared" si="5"/>
        <v>67.5</v>
      </c>
      <c r="R39" s="76">
        <v>1249</v>
      </c>
      <c r="S39" s="74">
        <f t="shared" si="6"/>
        <v>72.7</v>
      </c>
      <c r="T39" s="76">
        <v>1136</v>
      </c>
      <c r="U39" s="74">
        <f t="shared" si="7"/>
        <v>66.099999999999994</v>
      </c>
      <c r="V39" s="75">
        <v>1116</v>
      </c>
      <c r="W39" s="74">
        <f t="shared" si="19"/>
        <v>86.6</v>
      </c>
      <c r="X39" s="77">
        <v>541</v>
      </c>
      <c r="Y39" s="74">
        <f t="shared" si="20"/>
        <v>42</v>
      </c>
      <c r="Z39" s="76">
        <v>1842</v>
      </c>
      <c r="AA39" s="74">
        <f t="shared" si="8"/>
        <v>107.2</v>
      </c>
      <c r="AB39" s="76">
        <v>1430</v>
      </c>
      <c r="AC39" s="78">
        <f t="shared" si="9"/>
        <v>83.2</v>
      </c>
      <c r="AD39" s="79">
        <v>1875</v>
      </c>
      <c r="AE39" s="73">
        <v>1910</v>
      </c>
      <c r="AF39" s="74">
        <f t="shared" si="10"/>
        <v>101.9</v>
      </c>
      <c r="AG39" s="75">
        <v>1769</v>
      </c>
      <c r="AH39" s="74">
        <f t="shared" si="21"/>
        <v>94.3</v>
      </c>
      <c r="AI39" s="80">
        <v>1158</v>
      </c>
      <c r="AJ39" s="74">
        <f t="shared" si="11"/>
        <v>61.8</v>
      </c>
      <c r="AK39" s="76">
        <v>1480</v>
      </c>
      <c r="AL39" s="74">
        <f t="shared" si="12"/>
        <v>78.900000000000006</v>
      </c>
      <c r="AM39" s="81">
        <v>150</v>
      </c>
      <c r="AN39" s="74">
        <v>8</v>
      </c>
      <c r="AO39" s="81">
        <v>285</v>
      </c>
      <c r="AP39" s="81">
        <v>106</v>
      </c>
      <c r="AQ39" s="76">
        <v>1844</v>
      </c>
      <c r="AR39" s="74">
        <f t="shared" si="23"/>
        <v>98.3</v>
      </c>
      <c r="AS39" s="76">
        <v>1093</v>
      </c>
      <c r="AT39" s="74">
        <f t="shared" si="13"/>
        <v>58.3</v>
      </c>
      <c r="AU39" s="76">
        <v>1094</v>
      </c>
      <c r="AV39" s="78">
        <f t="shared" si="14"/>
        <v>58.3</v>
      </c>
      <c r="AW39" s="82">
        <v>1746</v>
      </c>
      <c r="AX39" s="76">
        <v>1269</v>
      </c>
      <c r="AY39" s="83">
        <f t="shared" si="15"/>
        <v>72.7</v>
      </c>
      <c r="AZ39" s="76">
        <v>1272</v>
      </c>
      <c r="BA39" s="83">
        <f t="shared" si="16"/>
        <v>72.900000000000006</v>
      </c>
      <c r="BB39" s="76">
        <v>1285</v>
      </c>
      <c r="BC39" s="84">
        <f t="shared" si="17"/>
        <v>73.599999999999994</v>
      </c>
      <c r="BD39" s="85">
        <v>836</v>
      </c>
      <c r="BE39" s="76">
        <v>1460</v>
      </c>
      <c r="BF39" s="86">
        <v>750</v>
      </c>
      <c r="BG39" s="85">
        <v>1093</v>
      </c>
      <c r="BH39" s="427">
        <f t="shared" si="18"/>
        <v>63.6</v>
      </c>
      <c r="BI39" s="428" t="s">
        <v>57</v>
      </c>
      <c r="BJ39" s="52">
        <f t="shared" si="22"/>
        <v>34857</v>
      </c>
    </row>
    <row r="40" spans="1:62" s="51" customFormat="1" ht="20.100000000000001" customHeight="1" thickBot="1" x14ac:dyDescent="0.3">
      <c r="B40" s="87" t="s">
        <v>98</v>
      </c>
      <c r="C40" s="88">
        <f>SUM(C3:C39)</f>
        <v>737172</v>
      </c>
      <c r="D40" s="89">
        <f>SUM(D3:D39)</f>
        <v>651143</v>
      </c>
      <c r="E40" s="90">
        <f t="shared" si="0"/>
        <v>88.3</v>
      </c>
      <c r="F40" s="89">
        <f>SUM(F3:F39)</f>
        <v>634978</v>
      </c>
      <c r="G40" s="90">
        <f t="shared" si="1"/>
        <v>86.1</v>
      </c>
      <c r="H40" s="89">
        <f>SUM(H3:H39)</f>
        <v>681906</v>
      </c>
      <c r="I40" s="90">
        <f t="shared" si="2"/>
        <v>92.5</v>
      </c>
      <c r="J40" s="89">
        <f>SUM(J3:J39)</f>
        <v>672215</v>
      </c>
      <c r="K40" s="90">
        <f t="shared" si="2"/>
        <v>91.2</v>
      </c>
      <c r="L40" s="89">
        <f>SUM(L3:L39)</f>
        <v>682772</v>
      </c>
      <c r="M40" s="90">
        <f t="shared" si="3"/>
        <v>92.6</v>
      </c>
      <c r="N40" s="89">
        <f>SUM(N3:N39)</f>
        <v>678091</v>
      </c>
      <c r="O40" s="90">
        <f t="shared" si="4"/>
        <v>92</v>
      </c>
      <c r="P40" s="89">
        <f>SUM(P3:P39)</f>
        <v>672693</v>
      </c>
      <c r="Q40" s="90">
        <f t="shared" si="5"/>
        <v>91.3</v>
      </c>
      <c r="R40" s="89">
        <f>SUM(R3:R39)</f>
        <v>663493</v>
      </c>
      <c r="S40" s="90">
        <f t="shared" si="6"/>
        <v>90</v>
      </c>
      <c r="T40" s="89">
        <f>SUM(T3:T39)</f>
        <v>663891</v>
      </c>
      <c r="U40" s="90">
        <f t="shared" si="7"/>
        <v>90.1</v>
      </c>
      <c r="V40" s="89">
        <f>SUM(V3:V39)</f>
        <v>550071</v>
      </c>
      <c r="W40" s="90">
        <f t="shared" si="19"/>
        <v>99.5</v>
      </c>
      <c r="X40" s="89">
        <f>SUM(X3:X39)</f>
        <v>391102</v>
      </c>
      <c r="Y40" s="90">
        <f t="shared" si="20"/>
        <v>70.7</v>
      </c>
      <c r="Z40" s="89">
        <f>SUM(Z3:Z39)</f>
        <v>673617</v>
      </c>
      <c r="AA40" s="90">
        <f t="shared" si="8"/>
        <v>91.4</v>
      </c>
      <c r="AB40" s="89">
        <f>SUM(AB3:AB39)</f>
        <v>660121</v>
      </c>
      <c r="AC40" s="90">
        <f t="shared" si="9"/>
        <v>89.5</v>
      </c>
      <c r="AD40" s="91">
        <f>SUM(AD3:AD39)</f>
        <v>745582</v>
      </c>
      <c r="AE40" s="89">
        <f>SUM(AE3:AE39)</f>
        <v>690479</v>
      </c>
      <c r="AF40" s="90">
        <f t="shared" si="10"/>
        <v>92.6</v>
      </c>
      <c r="AG40" s="89">
        <f>SUM(AG3:AG39)</f>
        <v>680174</v>
      </c>
      <c r="AH40" s="90">
        <f t="shared" si="10"/>
        <v>91.2</v>
      </c>
      <c r="AI40" s="89">
        <f>SUM(AI3:AI39)</f>
        <v>574664</v>
      </c>
      <c r="AJ40" s="90">
        <f t="shared" si="11"/>
        <v>77.099999999999994</v>
      </c>
      <c r="AK40" s="89">
        <f>SUM(AK3:AK39)</f>
        <v>663969</v>
      </c>
      <c r="AL40" s="90">
        <f t="shared" si="12"/>
        <v>89.1</v>
      </c>
      <c r="AM40" s="89">
        <f>SUM(AM3:AM39)</f>
        <v>4952</v>
      </c>
      <c r="AN40" s="90">
        <f>AM40/AD40*100</f>
        <v>0.66417912449603123</v>
      </c>
      <c r="AO40" s="89">
        <f>SUM(AO3:AO39)</f>
        <v>6296</v>
      </c>
      <c r="AP40" s="89">
        <f>SUM(AP3:AP39)</f>
        <v>9061</v>
      </c>
      <c r="AQ40" s="89">
        <f>SUM(AQ3:AQ39)</f>
        <v>691249</v>
      </c>
      <c r="AR40" s="90">
        <f>ROUND(AQ40/$AD40*100,1)</f>
        <v>92.7</v>
      </c>
      <c r="AS40" s="89">
        <f>SUM(AS3:AS39)</f>
        <v>638835</v>
      </c>
      <c r="AT40" s="90">
        <f t="shared" si="13"/>
        <v>85.7</v>
      </c>
      <c r="AU40" s="89">
        <f>SUM(AU3:AU39)</f>
        <v>639972</v>
      </c>
      <c r="AV40" s="90">
        <f t="shared" si="14"/>
        <v>85.8</v>
      </c>
      <c r="AW40" s="92">
        <f>SUM(AW3:AW39)</f>
        <v>766755</v>
      </c>
      <c r="AX40" s="89">
        <f>SUM(AX3:AX39)</f>
        <v>667705</v>
      </c>
      <c r="AY40" s="93">
        <f t="shared" si="15"/>
        <v>87.1</v>
      </c>
      <c r="AZ40" s="89">
        <f>SUM(AZ3:AZ39)</f>
        <v>665255</v>
      </c>
      <c r="BA40" s="93">
        <f t="shared" si="16"/>
        <v>86.8</v>
      </c>
      <c r="BB40" s="89">
        <f>SUM(BB3:BB39)</f>
        <v>664784</v>
      </c>
      <c r="BC40" s="93">
        <f t="shared" si="17"/>
        <v>86.7</v>
      </c>
      <c r="BD40" s="94">
        <f>SUM(BD3:BD39)</f>
        <v>340294</v>
      </c>
      <c r="BE40" s="94">
        <f>SUM(BE3:BE39)</f>
        <v>1423217</v>
      </c>
      <c r="BF40" s="95">
        <f>SUM(BF3:BF39)</f>
        <v>443815</v>
      </c>
      <c r="BG40" s="96">
        <f>SUM(BG3:BG39)</f>
        <v>551762</v>
      </c>
      <c r="BH40" s="97">
        <f t="shared" si="18"/>
        <v>74.8</v>
      </c>
      <c r="BI40" s="98"/>
      <c r="BJ40" s="99">
        <f>SUM(BJ3:BJ39)</f>
        <v>17080814</v>
      </c>
    </row>
    <row r="49" ht="18.75" customHeight="1" x14ac:dyDescent="0.2"/>
    <row r="50" ht="15.75" customHeight="1" x14ac:dyDescent="0.2"/>
    <row r="51" ht="15" customHeight="1" x14ac:dyDescent="0.2"/>
    <row r="52" ht="15" customHeight="1" x14ac:dyDescent="0.2"/>
  </sheetData>
  <mergeCells count="25">
    <mergeCell ref="N1:O1"/>
    <mergeCell ref="D1:E1"/>
    <mergeCell ref="F1:G1"/>
    <mergeCell ref="H1:I1"/>
    <mergeCell ref="J1:K1"/>
    <mergeCell ref="L1:M1"/>
    <mergeCell ref="AM1:AN1"/>
    <mergeCell ref="P1:Q1"/>
    <mergeCell ref="R1:S1"/>
    <mergeCell ref="T1:U1"/>
    <mergeCell ref="V1:W1"/>
    <mergeCell ref="X1:Y1"/>
    <mergeCell ref="Z1:AA1"/>
    <mergeCell ref="AB1:AC1"/>
    <mergeCell ref="AE1:AF1"/>
    <mergeCell ref="AG1:AH1"/>
    <mergeCell ref="AI1:AJ1"/>
    <mergeCell ref="AK1:AL1"/>
    <mergeCell ref="BG1:BH1"/>
    <mergeCell ref="AQ1:AR1"/>
    <mergeCell ref="AS1:AT1"/>
    <mergeCell ref="AU1:AV1"/>
    <mergeCell ref="AX1:AY1"/>
    <mergeCell ref="AZ1:BA1"/>
    <mergeCell ref="BB1:BC1"/>
  </mergeCells>
  <conditionalFormatting sqref="E3:E40 G3:G40 I3:I40 K3:K40 M3:M40 O3:O40 Q3:Q40 S3:S40 U3:U40 W3:W40 Y3:Y40 AA3:AA40 AC3:AC40 AF3:AF40 AH3:AH40 AL3:AL40 AR3:AR40 AT3:AT40 AV3:AV40 AY3:AY40 BA3:BA40 BC3:BC40">
    <cfRule type="cellIs" dxfId="89" priority="136" stopIfTrue="1" operator="between">
      <formula>$C$50</formula>
      <formula>$D$50</formula>
    </cfRule>
    <cfRule type="cellIs" dxfId="88" priority="137" stopIfTrue="1" operator="between">
      <formula>$C$49</formula>
      <formula>$D$49</formula>
    </cfRule>
    <cfRule type="cellIs" dxfId="87" priority="138" stopIfTrue="1" operator="between">
      <formula>$C$48</formula>
      <formula>$D$48</formula>
    </cfRule>
    <cfRule type="cellIs" dxfId="86" priority="139" stopIfTrue="1" operator="between">
      <formula>$C$47</formula>
      <formula>$D$47</formula>
    </cfRule>
    <cfRule type="cellIs" dxfId="85" priority="140" stopIfTrue="1" operator="between">
      <formula>$C$46</formula>
      <formula>$D$46</formula>
    </cfRule>
    <cfRule type="cellIs" dxfId="84" priority="141" stopIfTrue="1" operator="greaterThanOrEqual">
      <formula>$C$45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ax="41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64"/>
  <sheetViews>
    <sheetView zoomScale="90" zoomScaleNormal="90" workbookViewId="0">
      <pane xSplit="2" ySplit="2" topLeftCell="AX36" activePane="bottomRight" state="frozen"/>
      <selection pane="topRight" activeCell="C1" sqref="C1"/>
      <selection pane="bottomLeft" activeCell="A11" sqref="A11"/>
      <selection pane="bottomRight" activeCell="BQ32" sqref="BQ32"/>
    </sheetView>
  </sheetViews>
  <sheetFormatPr defaultColWidth="11.42578125" defaultRowHeight="12.75" x14ac:dyDescent="0.2"/>
  <cols>
    <col min="1" max="1" width="4.5703125" customWidth="1"/>
    <col min="2" max="2" width="17.28515625" customWidth="1"/>
    <col min="3" max="3" width="15" customWidth="1"/>
    <col min="4" max="4" width="9.42578125" customWidth="1"/>
    <col min="5" max="5" width="7.140625" customWidth="1"/>
    <col min="6" max="6" width="9.140625" customWidth="1"/>
    <col min="7" max="7" width="6.85546875" customWidth="1"/>
    <col min="8" max="8" width="8.42578125" customWidth="1"/>
    <col min="9" max="9" width="6.85546875" customWidth="1"/>
    <col min="10" max="10" width="8.5703125" customWidth="1"/>
    <col min="11" max="11" width="7.42578125" customWidth="1"/>
    <col min="12" max="12" width="8" customWidth="1"/>
    <col min="13" max="13" width="6.85546875" customWidth="1"/>
    <col min="14" max="14" width="7.7109375" customWidth="1"/>
    <col min="15" max="15" width="7" customWidth="1"/>
    <col min="16" max="16" width="7.42578125" customWidth="1"/>
    <col min="17" max="17" width="6.85546875" customWidth="1"/>
    <col min="18" max="18" width="7.85546875" customWidth="1"/>
    <col min="19" max="19" width="7.42578125" customWidth="1"/>
    <col min="20" max="20" width="7.7109375" customWidth="1"/>
    <col min="21" max="21" width="7.140625" customWidth="1"/>
    <col min="22" max="22" width="7.7109375" customWidth="1"/>
    <col min="23" max="23" width="6.85546875" customWidth="1"/>
    <col min="24" max="24" width="7.42578125" customWidth="1"/>
    <col min="25" max="25" width="8.28515625" customWidth="1"/>
    <col min="26" max="26" width="7.7109375" customWidth="1"/>
    <col min="27" max="27" width="7.5703125" customWidth="1"/>
    <col min="28" max="28" width="7.42578125" customWidth="1"/>
    <col min="29" max="29" width="6.140625" customWidth="1"/>
    <col min="30" max="30" width="7.7109375" customWidth="1"/>
    <col min="31" max="31" width="6.7109375" customWidth="1"/>
    <col min="32" max="32" width="7.5703125" customWidth="1"/>
    <col min="33" max="33" width="7.42578125" customWidth="1"/>
    <col min="34" max="34" width="14" customWidth="1"/>
    <col min="35" max="35" width="7.42578125" customWidth="1"/>
    <col min="36" max="36" width="6.5703125" customWidth="1"/>
    <col min="37" max="37" width="7.7109375" customWidth="1"/>
    <col min="38" max="38" width="6.7109375" customWidth="1"/>
    <col min="39" max="39" width="7.42578125" customWidth="1"/>
    <col min="40" max="40" width="7.140625" customWidth="1"/>
    <col min="41" max="41" width="7.42578125" customWidth="1"/>
    <col min="42" max="42" width="6.5703125" customWidth="1"/>
    <col min="43" max="43" width="7.28515625" customWidth="1"/>
    <col min="44" max="44" width="6.140625" customWidth="1"/>
    <col min="45" max="45" width="7.28515625" customWidth="1"/>
    <col min="46" max="46" width="8.42578125" customWidth="1"/>
    <col min="47" max="47" width="7.42578125" customWidth="1"/>
    <col min="48" max="48" width="6.42578125" customWidth="1"/>
    <col min="49" max="49" width="7.85546875" bestFit="1" customWidth="1"/>
    <col min="50" max="50" width="7.140625" customWidth="1"/>
    <col min="51" max="51" width="7.7109375" customWidth="1"/>
    <col min="52" max="52" width="6" customWidth="1"/>
    <col min="53" max="53" width="11.5703125" customWidth="1"/>
    <col min="54" max="54" width="8" customWidth="1"/>
    <col min="55" max="55" width="7.42578125" bestFit="1" customWidth="1"/>
    <col min="56" max="56" width="8.7109375" customWidth="1"/>
    <col min="57" max="57" width="7" customWidth="1"/>
    <col min="58" max="58" width="8" customWidth="1"/>
    <col min="59" max="59" width="6.5703125" customWidth="1"/>
    <col min="60" max="60" width="9.140625" customWidth="1"/>
    <col min="61" max="61" width="11" customWidth="1"/>
    <col min="62" max="62" width="9.5703125" customWidth="1"/>
    <col min="63" max="63" width="13" customWidth="1"/>
    <col min="64" max="64" width="4.140625" bestFit="1" customWidth="1"/>
    <col min="65" max="65" width="7.85546875" customWidth="1"/>
    <col min="66" max="66" width="8" customWidth="1"/>
    <col min="67" max="67" width="6.42578125" customWidth="1"/>
    <col min="68" max="68" width="8.85546875" bestFit="1" customWidth="1"/>
  </cols>
  <sheetData>
    <row r="1" spans="1:68" s="104" customFormat="1" ht="49.5" customHeight="1" x14ac:dyDescent="0.15">
      <c r="A1" s="185" t="s">
        <v>0</v>
      </c>
      <c r="B1" s="105" t="s">
        <v>1</v>
      </c>
      <c r="C1" s="161" t="s">
        <v>2</v>
      </c>
      <c r="D1" s="460" t="s">
        <v>3</v>
      </c>
      <c r="E1" s="460"/>
      <c r="F1" s="461" t="s">
        <v>99</v>
      </c>
      <c r="G1" s="461"/>
      <c r="H1" s="461" t="s">
        <v>100</v>
      </c>
      <c r="I1" s="461"/>
      <c r="J1" s="462" t="s">
        <v>101</v>
      </c>
      <c r="K1" s="462"/>
      <c r="L1" s="463" t="s">
        <v>5</v>
      </c>
      <c r="M1" s="463"/>
      <c r="N1" s="459" t="s">
        <v>6</v>
      </c>
      <c r="O1" s="459"/>
      <c r="P1" s="455" t="s">
        <v>7</v>
      </c>
      <c r="Q1" s="455"/>
      <c r="R1" s="455" t="s">
        <v>7</v>
      </c>
      <c r="S1" s="455"/>
      <c r="T1" s="455" t="s">
        <v>7</v>
      </c>
      <c r="U1" s="455"/>
      <c r="V1" s="456" t="s">
        <v>8</v>
      </c>
      <c r="W1" s="456"/>
      <c r="X1" s="456" t="s">
        <v>9</v>
      </c>
      <c r="Y1" s="456"/>
      <c r="Z1" s="457" t="s">
        <v>10</v>
      </c>
      <c r="AA1" s="457"/>
      <c r="AB1" s="457" t="s">
        <v>10</v>
      </c>
      <c r="AC1" s="457"/>
      <c r="AD1" s="451" t="s">
        <v>11</v>
      </c>
      <c r="AE1" s="451"/>
      <c r="AF1" s="451" t="s">
        <v>11</v>
      </c>
      <c r="AG1" s="451"/>
      <c r="AH1" s="162" t="s">
        <v>12</v>
      </c>
      <c r="AI1" s="447" t="s">
        <v>13</v>
      </c>
      <c r="AJ1" s="447"/>
      <c r="AK1" s="458" t="s">
        <v>14</v>
      </c>
      <c r="AL1" s="458"/>
      <c r="AM1" s="454" t="s">
        <v>15</v>
      </c>
      <c r="AN1" s="454"/>
      <c r="AO1" s="451" t="s">
        <v>16</v>
      </c>
      <c r="AP1" s="451"/>
      <c r="AQ1" s="451" t="s">
        <v>17</v>
      </c>
      <c r="AR1" s="451"/>
      <c r="AS1" s="209" t="s">
        <v>17</v>
      </c>
      <c r="AT1" s="209" t="s">
        <v>18</v>
      </c>
      <c r="AU1" s="452" t="s">
        <v>19</v>
      </c>
      <c r="AV1" s="452"/>
      <c r="AW1" s="453" t="s">
        <v>20</v>
      </c>
      <c r="AX1" s="453"/>
      <c r="AY1" s="446" t="s">
        <v>21</v>
      </c>
      <c r="AZ1" s="446"/>
      <c r="BA1" s="163" t="s">
        <v>22</v>
      </c>
      <c r="BB1" s="453" t="s">
        <v>23</v>
      </c>
      <c r="BC1" s="453"/>
      <c r="BD1" s="446" t="s">
        <v>24</v>
      </c>
      <c r="BE1" s="446"/>
      <c r="BF1" s="447" t="s">
        <v>25</v>
      </c>
      <c r="BG1" s="447"/>
      <c r="BH1" s="164" t="s">
        <v>26</v>
      </c>
      <c r="BI1" s="165" t="s">
        <v>27</v>
      </c>
      <c r="BJ1" s="166" t="s">
        <v>28</v>
      </c>
      <c r="BK1" s="448" t="s">
        <v>29</v>
      </c>
      <c r="BL1" s="448"/>
      <c r="BM1" s="449" t="s">
        <v>102</v>
      </c>
      <c r="BN1" s="449"/>
      <c r="BO1" s="450"/>
    </row>
    <row r="2" spans="1:68" s="104" customFormat="1" ht="22.5" customHeight="1" thickBot="1" x14ac:dyDescent="0.2">
      <c r="B2" s="222" t="s">
        <v>1</v>
      </c>
      <c r="C2" s="167" t="s">
        <v>31</v>
      </c>
      <c r="D2" s="223" t="s">
        <v>32</v>
      </c>
      <c r="E2" s="224" t="s">
        <v>33</v>
      </c>
      <c r="F2" s="225" t="s">
        <v>34</v>
      </c>
      <c r="G2" s="224" t="s">
        <v>33</v>
      </c>
      <c r="H2" s="225" t="s">
        <v>34</v>
      </c>
      <c r="I2" s="224" t="s">
        <v>33</v>
      </c>
      <c r="J2" s="225" t="s">
        <v>34</v>
      </c>
      <c r="K2" s="224" t="s">
        <v>33</v>
      </c>
      <c r="L2" s="168" t="s">
        <v>35</v>
      </c>
      <c r="M2" s="224" t="s">
        <v>33</v>
      </c>
      <c r="N2" s="210" t="s">
        <v>36</v>
      </c>
      <c r="O2" s="224" t="s">
        <v>33</v>
      </c>
      <c r="P2" s="211" t="s">
        <v>35</v>
      </c>
      <c r="Q2" s="224" t="s">
        <v>33</v>
      </c>
      <c r="R2" s="211" t="s">
        <v>37</v>
      </c>
      <c r="S2" s="224" t="s">
        <v>33</v>
      </c>
      <c r="T2" s="211" t="s">
        <v>103</v>
      </c>
      <c r="U2" s="224" t="s">
        <v>33</v>
      </c>
      <c r="V2" s="212" t="s">
        <v>39</v>
      </c>
      <c r="W2" s="224" t="s">
        <v>33</v>
      </c>
      <c r="X2" s="212" t="s">
        <v>40</v>
      </c>
      <c r="Y2" s="224" t="s">
        <v>33</v>
      </c>
      <c r="Z2" s="213" t="s">
        <v>39</v>
      </c>
      <c r="AA2" s="224" t="s">
        <v>33</v>
      </c>
      <c r="AB2" s="213" t="s">
        <v>40</v>
      </c>
      <c r="AC2" s="224" t="s">
        <v>33</v>
      </c>
      <c r="AD2" s="214" t="s">
        <v>39</v>
      </c>
      <c r="AE2" s="224" t="s">
        <v>33</v>
      </c>
      <c r="AF2" s="214" t="s">
        <v>40</v>
      </c>
      <c r="AG2" s="224" t="s">
        <v>33</v>
      </c>
      <c r="AH2" s="226" t="s">
        <v>41</v>
      </c>
      <c r="AI2" s="216" t="s">
        <v>42</v>
      </c>
      <c r="AJ2" s="224" t="s">
        <v>33</v>
      </c>
      <c r="AK2" s="217" t="s">
        <v>42</v>
      </c>
      <c r="AL2" s="224" t="s">
        <v>33</v>
      </c>
      <c r="AM2" s="218" t="s">
        <v>42</v>
      </c>
      <c r="AN2" s="224" t="s">
        <v>33</v>
      </c>
      <c r="AO2" s="215" t="s">
        <v>43</v>
      </c>
      <c r="AP2" s="224" t="s">
        <v>33</v>
      </c>
      <c r="AQ2" s="214" t="s">
        <v>39</v>
      </c>
      <c r="AR2" s="224" t="s">
        <v>33</v>
      </c>
      <c r="AS2" s="214" t="s">
        <v>40</v>
      </c>
      <c r="AT2" s="214" t="s">
        <v>32</v>
      </c>
      <c r="AU2" s="219" t="s">
        <v>44</v>
      </c>
      <c r="AV2" s="219" t="s">
        <v>33</v>
      </c>
      <c r="AW2" s="220" t="s">
        <v>45</v>
      </c>
      <c r="AX2" s="227" t="s">
        <v>33</v>
      </c>
      <c r="AY2" s="221" t="s">
        <v>45</v>
      </c>
      <c r="AZ2" s="227" t="s">
        <v>33</v>
      </c>
      <c r="BA2" s="228" t="s">
        <v>31</v>
      </c>
      <c r="BB2" s="220" t="s">
        <v>46</v>
      </c>
      <c r="BC2" s="227" t="s">
        <v>33</v>
      </c>
      <c r="BD2" s="221" t="s">
        <v>46</v>
      </c>
      <c r="BE2" s="227" t="s">
        <v>33</v>
      </c>
      <c r="BF2" s="229" t="s">
        <v>47</v>
      </c>
      <c r="BG2" s="227" t="s">
        <v>33</v>
      </c>
      <c r="BH2" s="230" t="s">
        <v>48</v>
      </c>
      <c r="BI2" s="230" t="s">
        <v>48</v>
      </c>
      <c r="BJ2" s="230" t="s">
        <v>48</v>
      </c>
      <c r="BK2" s="231" t="s">
        <v>49</v>
      </c>
      <c r="BL2" s="232" t="s">
        <v>33</v>
      </c>
      <c r="BM2" s="233" t="s">
        <v>104</v>
      </c>
      <c r="BN2" s="233" t="s">
        <v>105</v>
      </c>
      <c r="BO2" s="234" t="s">
        <v>106</v>
      </c>
      <c r="BP2" s="341" t="s">
        <v>50</v>
      </c>
    </row>
    <row r="3" spans="1:68" s="106" customFormat="1" ht="17.100000000000001" customHeight="1" x14ac:dyDescent="0.25">
      <c r="A3" s="160">
        <v>91</v>
      </c>
      <c r="B3" s="235" t="s">
        <v>51</v>
      </c>
      <c r="C3" s="236">
        <v>1720</v>
      </c>
      <c r="D3" s="237">
        <v>1571</v>
      </c>
      <c r="E3" s="238">
        <f t="shared" ref="E3:I41" si="0">ROUND(D3/$C3*100,1)</f>
        <v>91.3</v>
      </c>
      <c r="F3" s="239">
        <v>1321</v>
      </c>
      <c r="G3" s="240">
        <f t="shared" si="0"/>
        <v>76.8</v>
      </c>
      <c r="H3" s="241">
        <v>87</v>
      </c>
      <c r="I3" s="242">
        <f t="shared" si="0"/>
        <v>5.0999999999999996</v>
      </c>
      <c r="J3" s="243">
        <v>1408</v>
      </c>
      <c r="K3" s="238">
        <f t="shared" ref="K3:K41" si="1">ROUND(J3/$C3*100,1)</f>
        <v>81.900000000000006</v>
      </c>
      <c r="L3" s="244">
        <v>1548</v>
      </c>
      <c r="M3" s="238">
        <f t="shared" ref="M3:O41" si="2">ROUND(L3/$C3*100,1)</f>
        <v>90</v>
      </c>
      <c r="N3" s="244">
        <v>1482</v>
      </c>
      <c r="O3" s="238">
        <f t="shared" si="2"/>
        <v>86.2</v>
      </c>
      <c r="P3" s="244">
        <v>1554</v>
      </c>
      <c r="Q3" s="238">
        <f t="shared" ref="Q3:Q41" si="3">ROUND(P3/$C3*100,1)</f>
        <v>90.3</v>
      </c>
      <c r="R3" s="244">
        <v>1573</v>
      </c>
      <c r="S3" s="238">
        <f t="shared" ref="S3:S41" si="4">ROUND(R3/$C3*100,1)</f>
        <v>91.5</v>
      </c>
      <c r="T3" s="244">
        <v>1484</v>
      </c>
      <c r="U3" s="238">
        <f t="shared" ref="U3:U41" si="5">ROUND(T3/$C3*100,1)</f>
        <v>86.3</v>
      </c>
      <c r="V3" s="244">
        <v>1458</v>
      </c>
      <c r="W3" s="238">
        <f t="shared" ref="W3:W41" si="6">ROUND(V3/C3*100,1)</f>
        <v>84.8</v>
      </c>
      <c r="X3" s="244">
        <v>1469</v>
      </c>
      <c r="Y3" s="238">
        <f t="shared" ref="Y3:Y41" si="7">ROUND(X3/$C3*100,1)</f>
        <v>85.4</v>
      </c>
      <c r="Z3" s="239">
        <v>1315</v>
      </c>
      <c r="AA3" s="238">
        <f>ROUND(Z3/($C3/12*9)*100,1)</f>
        <v>101.9</v>
      </c>
      <c r="AB3" s="245">
        <v>934</v>
      </c>
      <c r="AC3" s="238">
        <f>ROUND(AB3/($C3/12*9)*100,1)</f>
        <v>72.400000000000006</v>
      </c>
      <c r="AD3" s="244">
        <v>1569</v>
      </c>
      <c r="AE3" s="238">
        <f t="shared" ref="AE3:AE41" si="8">ROUND(AD3/$C3*100,1)</f>
        <v>91.2</v>
      </c>
      <c r="AF3" s="244">
        <v>1570</v>
      </c>
      <c r="AG3" s="240">
        <f t="shared" ref="AG3:AG41" si="9">ROUND(AF3/$C3*100,1)</f>
        <v>91.3</v>
      </c>
      <c r="AH3" s="246">
        <v>1786</v>
      </c>
      <c r="AI3" s="237">
        <v>1532</v>
      </c>
      <c r="AJ3" s="238">
        <f t="shared" ref="AJ3:AL41" si="10">ROUND(AI3/$AH3*100,1)</f>
        <v>85.8</v>
      </c>
      <c r="AK3" s="247">
        <v>1495</v>
      </c>
      <c r="AL3" s="248">
        <f>ROUND(AK3/$AH3*100,1)</f>
        <v>83.7</v>
      </c>
      <c r="AM3" s="44">
        <v>1722</v>
      </c>
      <c r="AN3" s="238">
        <f t="shared" ref="AN3:AN41" si="11">ROUND(AM3/$AH3*100,1)</f>
        <v>96.4</v>
      </c>
      <c r="AO3" s="244">
        <v>1503</v>
      </c>
      <c r="AP3" s="238">
        <f t="shared" ref="AP3:AP41" si="12">ROUND(AO3/$AH3*100,1)</f>
        <v>84.2</v>
      </c>
      <c r="AQ3" s="249">
        <v>24</v>
      </c>
      <c r="AR3" s="238">
        <f>AQ3/$AH$3*100</f>
        <v>1.3437849944008957</v>
      </c>
      <c r="AS3" s="249">
        <v>52</v>
      </c>
      <c r="AT3" s="249">
        <v>29</v>
      </c>
      <c r="AU3" s="244">
        <v>1250</v>
      </c>
      <c r="AV3" s="238">
        <f>ROUND(AU3/$AH3*100,1)</f>
        <v>70</v>
      </c>
      <c r="AW3" s="244">
        <v>1429</v>
      </c>
      <c r="AX3" s="238">
        <f t="shared" ref="AX3:AX41" si="13">ROUND(AW3/$AH3*100,1)</f>
        <v>80</v>
      </c>
      <c r="AY3" s="244">
        <v>1429</v>
      </c>
      <c r="AZ3" s="240">
        <f t="shared" ref="AZ3:AZ41" si="14">ROUND(AY3/$AH3*100,1)</f>
        <v>80</v>
      </c>
      <c r="BA3" s="250">
        <v>1816</v>
      </c>
      <c r="BB3" s="244">
        <v>1565</v>
      </c>
      <c r="BC3" s="251">
        <f t="shared" ref="BC3:BC41" si="15">ROUND(BB3/$BA3*100,1)</f>
        <v>86.2</v>
      </c>
      <c r="BD3" s="244">
        <v>1563</v>
      </c>
      <c r="BE3" s="251">
        <f t="shared" ref="BE3:BE41" si="16">ROUND(BD3/$BA3*100,1)</f>
        <v>86.1</v>
      </c>
      <c r="BF3" s="244">
        <v>1539</v>
      </c>
      <c r="BG3" s="252">
        <f t="shared" ref="BG3:BG41" si="17">ROUND(BF3/$BA3*100,1)</f>
        <v>84.7</v>
      </c>
      <c r="BH3" s="253">
        <v>1443</v>
      </c>
      <c r="BI3" s="244">
        <v>1688</v>
      </c>
      <c r="BJ3" s="254">
        <v>727</v>
      </c>
      <c r="BK3" s="253">
        <v>1023</v>
      </c>
      <c r="BL3" s="255">
        <f>ROUND(BK3/C3*100,1)</f>
        <v>59.5</v>
      </c>
      <c r="BM3" s="253">
        <v>861</v>
      </c>
      <c r="BN3" s="244">
        <v>502</v>
      </c>
      <c r="BO3" s="254">
        <v>6</v>
      </c>
      <c r="BP3" s="424" t="s">
        <v>52</v>
      </c>
    </row>
    <row r="4" spans="1:68" s="106" customFormat="1" ht="17.100000000000001" customHeight="1" x14ac:dyDescent="0.25">
      <c r="A4" s="160" t="s">
        <v>53</v>
      </c>
      <c r="B4" s="109" t="s">
        <v>54</v>
      </c>
      <c r="C4" s="110">
        <v>77985</v>
      </c>
      <c r="D4" s="111">
        <v>77253</v>
      </c>
      <c r="E4" s="112">
        <f t="shared" si="0"/>
        <v>99.1</v>
      </c>
      <c r="F4" s="113">
        <v>63613</v>
      </c>
      <c r="G4" s="114">
        <f t="shared" si="0"/>
        <v>81.599999999999994</v>
      </c>
      <c r="H4" s="115">
        <v>12024</v>
      </c>
      <c r="I4" s="116">
        <f t="shared" si="0"/>
        <v>15.4</v>
      </c>
      <c r="J4" s="117">
        <v>75637</v>
      </c>
      <c r="K4" s="112">
        <f t="shared" si="1"/>
        <v>97</v>
      </c>
      <c r="L4" s="108">
        <v>75725</v>
      </c>
      <c r="M4" s="112">
        <f t="shared" si="2"/>
        <v>97.1</v>
      </c>
      <c r="N4" s="108">
        <v>72541</v>
      </c>
      <c r="O4" s="112">
        <f t="shared" si="2"/>
        <v>93</v>
      </c>
      <c r="P4" s="108">
        <v>75710</v>
      </c>
      <c r="Q4" s="112">
        <f t="shared" si="3"/>
        <v>97.1</v>
      </c>
      <c r="R4" s="108">
        <v>74658</v>
      </c>
      <c r="S4" s="112">
        <f t="shared" si="4"/>
        <v>95.7</v>
      </c>
      <c r="T4" s="108">
        <v>72677</v>
      </c>
      <c r="U4" s="112">
        <f t="shared" si="5"/>
        <v>93.2</v>
      </c>
      <c r="V4" s="108">
        <v>71797</v>
      </c>
      <c r="W4" s="112">
        <f t="shared" si="6"/>
        <v>92.1</v>
      </c>
      <c r="X4" s="108">
        <v>69215</v>
      </c>
      <c r="Y4" s="112">
        <f t="shared" si="7"/>
        <v>88.8</v>
      </c>
      <c r="Z4" s="113">
        <v>59206</v>
      </c>
      <c r="AA4" s="112">
        <f>ROUND(Z4/($C4/12*9)*100,1)</f>
        <v>101.2</v>
      </c>
      <c r="AB4" s="107">
        <v>43281</v>
      </c>
      <c r="AC4" s="112">
        <f>ROUND(AB4/($C4/12*9)*100,1)</f>
        <v>74</v>
      </c>
      <c r="AD4" s="108">
        <v>76910</v>
      </c>
      <c r="AE4" s="112">
        <f t="shared" si="8"/>
        <v>98.6</v>
      </c>
      <c r="AF4" s="108">
        <v>78580</v>
      </c>
      <c r="AG4" s="114">
        <f t="shared" si="9"/>
        <v>100.8</v>
      </c>
      <c r="AH4" s="118">
        <v>79524</v>
      </c>
      <c r="AI4" s="111">
        <v>75061</v>
      </c>
      <c r="AJ4" s="112">
        <f t="shared" si="10"/>
        <v>94.4</v>
      </c>
      <c r="AK4" s="113">
        <v>73825</v>
      </c>
      <c r="AL4" s="112">
        <f>ROUND(AK4/$AH4*100,1)</f>
        <v>92.8</v>
      </c>
      <c r="AM4" s="61">
        <v>68955</v>
      </c>
      <c r="AN4" s="112">
        <f t="shared" si="11"/>
        <v>86.7</v>
      </c>
      <c r="AO4" s="108">
        <v>76299</v>
      </c>
      <c r="AP4" s="112">
        <f t="shared" si="12"/>
        <v>95.9</v>
      </c>
      <c r="AQ4" s="119">
        <v>770</v>
      </c>
      <c r="AR4" s="112">
        <f t="shared" ref="AR4:AR37" si="18">AQ4/AH4*100</f>
        <v>0.96826115386549982</v>
      </c>
      <c r="AS4" s="119">
        <v>1414</v>
      </c>
      <c r="AT4" s="119">
        <v>3273</v>
      </c>
      <c r="AU4" s="108">
        <v>72005</v>
      </c>
      <c r="AV4" s="112">
        <f>ROUND(AU4/$AH4*100,1)</f>
        <v>90.5</v>
      </c>
      <c r="AW4" s="108">
        <v>69896</v>
      </c>
      <c r="AX4" s="112">
        <f t="shared" si="13"/>
        <v>87.9</v>
      </c>
      <c r="AY4" s="108">
        <v>70119</v>
      </c>
      <c r="AZ4" s="114">
        <f t="shared" si="14"/>
        <v>88.2</v>
      </c>
      <c r="BA4" s="120">
        <v>83290</v>
      </c>
      <c r="BB4" s="108">
        <v>74774</v>
      </c>
      <c r="BC4" s="121">
        <f t="shared" si="15"/>
        <v>89.8</v>
      </c>
      <c r="BD4" s="108">
        <v>74870</v>
      </c>
      <c r="BE4" s="121">
        <f t="shared" si="16"/>
        <v>89.9</v>
      </c>
      <c r="BF4" s="108">
        <v>74345</v>
      </c>
      <c r="BG4" s="122">
        <f t="shared" si="17"/>
        <v>89.3</v>
      </c>
      <c r="BH4" s="123">
        <v>50233</v>
      </c>
      <c r="BI4" s="108">
        <v>217983</v>
      </c>
      <c r="BJ4" s="124">
        <v>52747</v>
      </c>
      <c r="BK4" s="123">
        <v>67252</v>
      </c>
      <c r="BL4" s="125">
        <f t="shared" ref="BL4:BL41" si="19">ROUND(BK4/C4*100,1)</f>
        <v>86.2</v>
      </c>
      <c r="BM4" s="123">
        <v>28044</v>
      </c>
      <c r="BN4" s="108">
        <v>15515</v>
      </c>
      <c r="BO4" s="124">
        <v>1389</v>
      </c>
      <c r="BP4" s="424" t="s">
        <v>55</v>
      </c>
    </row>
    <row r="5" spans="1:68" s="106" customFormat="1" ht="17.100000000000001" customHeight="1" x14ac:dyDescent="0.25">
      <c r="A5" s="160">
        <v>81</v>
      </c>
      <c r="B5" s="126" t="s">
        <v>56</v>
      </c>
      <c r="C5" s="110">
        <v>4561</v>
      </c>
      <c r="D5" s="111">
        <v>4768</v>
      </c>
      <c r="E5" s="112">
        <f t="shared" si="0"/>
        <v>104.5</v>
      </c>
      <c r="F5" s="113">
        <v>4597</v>
      </c>
      <c r="G5" s="114">
        <f t="shared" si="0"/>
        <v>100.8</v>
      </c>
      <c r="H5" s="115">
        <v>20</v>
      </c>
      <c r="I5" s="116">
        <f t="shared" si="0"/>
        <v>0.4</v>
      </c>
      <c r="J5" s="117">
        <v>4617</v>
      </c>
      <c r="K5" s="112">
        <f t="shared" si="1"/>
        <v>101.2</v>
      </c>
      <c r="L5" s="108">
        <v>4845</v>
      </c>
      <c r="M5" s="112">
        <f t="shared" si="2"/>
        <v>106.2</v>
      </c>
      <c r="N5" s="108">
        <v>4738</v>
      </c>
      <c r="O5" s="112">
        <f t="shared" si="2"/>
        <v>103.9</v>
      </c>
      <c r="P5" s="108">
        <v>4954</v>
      </c>
      <c r="Q5" s="112">
        <f t="shared" si="3"/>
        <v>108.6</v>
      </c>
      <c r="R5" s="108">
        <v>4963</v>
      </c>
      <c r="S5" s="112">
        <f t="shared" si="4"/>
        <v>108.8</v>
      </c>
      <c r="T5" s="108">
        <v>4766</v>
      </c>
      <c r="U5" s="112">
        <f t="shared" si="5"/>
        <v>104.5</v>
      </c>
      <c r="V5" s="108">
        <v>4695</v>
      </c>
      <c r="W5" s="112">
        <f t="shared" si="6"/>
        <v>102.9</v>
      </c>
      <c r="X5" s="108">
        <v>4692</v>
      </c>
      <c r="Y5" s="112">
        <f t="shared" si="7"/>
        <v>102.9</v>
      </c>
      <c r="Z5" s="113">
        <v>2747</v>
      </c>
      <c r="AA5" s="112">
        <f t="shared" ref="AA5:AA41" si="20">ROUND(Z5/($C5/12*9)*100,1)</f>
        <v>80.3</v>
      </c>
      <c r="AB5" s="107">
        <v>2302</v>
      </c>
      <c r="AC5" s="112">
        <f t="shared" ref="AC5:AC41" si="21">ROUND(AB5/($C5/12*9)*100,1)</f>
        <v>67.3</v>
      </c>
      <c r="AD5" s="108">
        <v>5298</v>
      </c>
      <c r="AE5" s="112">
        <f t="shared" si="8"/>
        <v>116.2</v>
      </c>
      <c r="AF5" s="108">
        <v>5076</v>
      </c>
      <c r="AG5" s="114">
        <f t="shared" si="9"/>
        <v>111.3</v>
      </c>
      <c r="AH5" s="118">
        <v>4542</v>
      </c>
      <c r="AI5" s="111">
        <v>5044</v>
      </c>
      <c r="AJ5" s="112">
        <f t="shared" si="10"/>
        <v>111.1</v>
      </c>
      <c r="AK5" s="113">
        <v>5098</v>
      </c>
      <c r="AL5" s="112">
        <f t="shared" ref="AL5:AL39" si="22">ROUND(AK5/$AH5*100,1)</f>
        <v>112.2</v>
      </c>
      <c r="AM5" s="61">
        <v>5963</v>
      </c>
      <c r="AN5" s="112">
        <f t="shared" si="11"/>
        <v>131.30000000000001</v>
      </c>
      <c r="AO5" s="108">
        <v>4912</v>
      </c>
      <c r="AP5" s="112">
        <f t="shared" si="12"/>
        <v>108.1</v>
      </c>
      <c r="AQ5" s="119">
        <v>207</v>
      </c>
      <c r="AR5" s="112">
        <f t="shared" si="18"/>
        <v>4.5574636723910169</v>
      </c>
      <c r="AS5" s="119">
        <v>277</v>
      </c>
      <c r="AT5" s="119">
        <v>253</v>
      </c>
      <c r="AU5" s="108">
        <v>5184</v>
      </c>
      <c r="AV5" s="112">
        <f>ROUND(AU5/$AH5*100,1)</f>
        <v>114.1</v>
      </c>
      <c r="AW5" s="108">
        <v>4346</v>
      </c>
      <c r="AX5" s="112">
        <f t="shared" si="13"/>
        <v>95.7</v>
      </c>
      <c r="AY5" s="108">
        <v>4350</v>
      </c>
      <c r="AZ5" s="114">
        <f t="shared" si="14"/>
        <v>95.8</v>
      </c>
      <c r="BA5" s="120">
        <v>4841</v>
      </c>
      <c r="BB5" s="108">
        <v>4672</v>
      </c>
      <c r="BC5" s="121">
        <f t="shared" si="15"/>
        <v>96.5</v>
      </c>
      <c r="BD5" s="108">
        <v>4690</v>
      </c>
      <c r="BE5" s="121">
        <f t="shared" si="16"/>
        <v>96.9</v>
      </c>
      <c r="BF5" s="108">
        <v>4662</v>
      </c>
      <c r="BG5" s="122">
        <f t="shared" si="17"/>
        <v>96.3</v>
      </c>
      <c r="BH5" s="123">
        <v>4074</v>
      </c>
      <c r="BI5" s="108">
        <v>4381</v>
      </c>
      <c r="BJ5" s="124">
        <v>3280</v>
      </c>
      <c r="BK5" s="123">
        <v>4182</v>
      </c>
      <c r="BL5" s="125">
        <f t="shared" si="19"/>
        <v>91.7</v>
      </c>
      <c r="BM5" s="123">
        <v>1191</v>
      </c>
      <c r="BN5" s="108">
        <v>252</v>
      </c>
      <c r="BO5" s="124">
        <v>1</v>
      </c>
      <c r="BP5" s="424" t="s">
        <v>57</v>
      </c>
    </row>
    <row r="6" spans="1:68" s="106" customFormat="1" ht="17.100000000000001" customHeight="1" x14ac:dyDescent="0.25">
      <c r="A6" s="160" t="s">
        <v>58</v>
      </c>
      <c r="B6" s="126" t="s">
        <v>59</v>
      </c>
      <c r="C6" s="110">
        <v>20423</v>
      </c>
      <c r="D6" s="111">
        <v>20448</v>
      </c>
      <c r="E6" s="112">
        <f t="shared" si="0"/>
        <v>100.1</v>
      </c>
      <c r="F6" s="113">
        <v>18863</v>
      </c>
      <c r="G6" s="114">
        <f t="shared" si="0"/>
        <v>92.4</v>
      </c>
      <c r="H6" s="115">
        <v>165</v>
      </c>
      <c r="I6" s="116">
        <f t="shared" si="0"/>
        <v>0.8</v>
      </c>
      <c r="J6" s="117">
        <v>19028</v>
      </c>
      <c r="K6" s="112">
        <f t="shared" si="1"/>
        <v>93.2</v>
      </c>
      <c r="L6" s="108">
        <v>21142</v>
      </c>
      <c r="M6" s="112">
        <f t="shared" si="2"/>
        <v>103.5</v>
      </c>
      <c r="N6" s="108">
        <v>21741</v>
      </c>
      <c r="O6" s="112">
        <f t="shared" si="2"/>
        <v>106.5</v>
      </c>
      <c r="P6" s="108">
        <v>20308</v>
      </c>
      <c r="Q6" s="112">
        <f t="shared" si="3"/>
        <v>99.4</v>
      </c>
      <c r="R6" s="108">
        <v>20491</v>
      </c>
      <c r="S6" s="112">
        <f t="shared" si="4"/>
        <v>100.3</v>
      </c>
      <c r="T6" s="108">
        <v>20912</v>
      </c>
      <c r="U6" s="112">
        <f t="shared" si="5"/>
        <v>102.4</v>
      </c>
      <c r="V6" s="108">
        <v>16953</v>
      </c>
      <c r="W6" s="112">
        <f t="shared" si="6"/>
        <v>83</v>
      </c>
      <c r="X6" s="108">
        <v>18944</v>
      </c>
      <c r="Y6" s="112">
        <f t="shared" si="7"/>
        <v>92.8</v>
      </c>
      <c r="Z6" s="113">
        <v>14566</v>
      </c>
      <c r="AA6" s="112">
        <f t="shared" si="20"/>
        <v>95.1</v>
      </c>
      <c r="AB6" s="107">
        <v>9223</v>
      </c>
      <c r="AC6" s="112">
        <f t="shared" si="21"/>
        <v>60.2</v>
      </c>
      <c r="AD6" s="108">
        <v>19214</v>
      </c>
      <c r="AE6" s="112">
        <f t="shared" si="8"/>
        <v>94.1</v>
      </c>
      <c r="AF6" s="108">
        <v>21075</v>
      </c>
      <c r="AG6" s="114">
        <f t="shared" si="9"/>
        <v>103.2</v>
      </c>
      <c r="AH6" s="118">
        <v>20841</v>
      </c>
      <c r="AI6" s="111">
        <v>21280</v>
      </c>
      <c r="AJ6" s="112">
        <f t="shared" si="10"/>
        <v>102.1</v>
      </c>
      <c r="AK6" s="113">
        <v>20732</v>
      </c>
      <c r="AL6" s="112">
        <f t="shared" si="22"/>
        <v>99.5</v>
      </c>
      <c r="AM6" s="61">
        <v>21213</v>
      </c>
      <c r="AN6" s="112">
        <f t="shared" si="11"/>
        <v>101.8</v>
      </c>
      <c r="AO6" s="108">
        <v>20125</v>
      </c>
      <c r="AP6" s="112">
        <f t="shared" si="12"/>
        <v>96.6</v>
      </c>
      <c r="AQ6" s="119">
        <v>389</v>
      </c>
      <c r="AR6" s="112">
        <f t="shared" si="18"/>
        <v>1.8665131231706731</v>
      </c>
      <c r="AS6" s="119">
        <v>619</v>
      </c>
      <c r="AT6" s="119">
        <v>419</v>
      </c>
      <c r="AU6" s="108">
        <v>19736</v>
      </c>
      <c r="AV6" s="112">
        <f>ROUND(AU6/$AH6*100,1)</f>
        <v>94.7</v>
      </c>
      <c r="AW6" s="108">
        <v>19633</v>
      </c>
      <c r="AX6" s="112">
        <f t="shared" si="13"/>
        <v>94.2</v>
      </c>
      <c r="AY6" s="108">
        <v>19476</v>
      </c>
      <c r="AZ6" s="114">
        <f t="shared" si="14"/>
        <v>93.5</v>
      </c>
      <c r="BA6" s="120">
        <v>21173</v>
      </c>
      <c r="BB6" s="108">
        <v>21221</v>
      </c>
      <c r="BC6" s="121">
        <f t="shared" si="15"/>
        <v>100.2</v>
      </c>
      <c r="BD6" s="108">
        <v>21465</v>
      </c>
      <c r="BE6" s="121">
        <f t="shared" si="16"/>
        <v>101.4</v>
      </c>
      <c r="BF6" s="108">
        <v>20874</v>
      </c>
      <c r="BG6" s="122">
        <f t="shared" si="17"/>
        <v>98.6</v>
      </c>
      <c r="BH6" s="123">
        <v>9366</v>
      </c>
      <c r="BI6" s="108">
        <v>9424</v>
      </c>
      <c r="BJ6" s="124">
        <v>9895</v>
      </c>
      <c r="BK6" s="123">
        <v>15155</v>
      </c>
      <c r="BL6" s="125">
        <f t="shared" si="19"/>
        <v>74.2</v>
      </c>
      <c r="BM6" s="123">
        <v>1121</v>
      </c>
      <c r="BN6" s="108">
        <v>457</v>
      </c>
      <c r="BO6" s="124">
        <v>32</v>
      </c>
      <c r="BP6" s="424" t="s">
        <v>60</v>
      </c>
    </row>
    <row r="7" spans="1:68" s="106" customFormat="1" ht="17.100000000000001" customHeight="1" x14ac:dyDescent="0.25">
      <c r="A7" s="160" t="s">
        <v>61</v>
      </c>
      <c r="B7" s="127" t="s">
        <v>62</v>
      </c>
      <c r="C7" s="110">
        <v>21962</v>
      </c>
      <c r="D7" s="111">
        <v>21887</v>
      </c>
      <c r="E7" s="112">
        <f t="shared" si="0"/>
        <v>99.7</v>
      </c>
      <c r="F7" s="113">
        <v>20160</v>
      </c>
      <c r="G7" s="114">
        <f t="shared" si="0"/>
        <v>91.8</v>
      </c>
      <c r="H7" s="115">
        <v>0</v>
      </c>
      <c r="I7" s="116">
        <f t="shared" si="0"/>
        <v>0</v>
      </c>
      <c r="J7" s="117">
        <v>20342</v>
      </c>
      <c r="K7" s="112">
        <f t="shared" si="1"/>
        <v>92.6</v>
      </c>
      <c r="L7" s="108">
        <v>21625</v>
      </c>
      <c r="M7" s="112">
        <f t="shared" si="2"/>
        <v>98.5</v>
      </c>
      <c r="N7" s="108">
        <v>21257</v>
      </c>
      <c r="O7" s="112">
        <f t="shared" si="2"/>
        <v>96.8</v>
      </c>
      <c r="P7" s="108">
        <v>21678</v>
      </c>
      <c r="Q7" s="112">
        <f t="shared" si="3"/>
        <v>98.7</v>
      </c>
      <c r="R7" s="108">
        <v>21293</v>
      </c>
      <c r="S7" s="112">
        <f t="shared" si="4"/>
        <v>97</v>
      </c>
      <c r="T7" s="108">
        <v>21174</v>
      </c>
      <c r="U7" s="112">
        <f t="shared" si="5"/>
        <v>96.4</v>
      </c>
      <c r="V7" s="108">
        <v>21519</v>
      </c>
      <c r="W7" s="112">
        <f t="shared" si="6"/>
        <v>98</v>
      </c>
      <c r="X7" s="108">
        <v>20945</v>
      </c>
      <c r="Y7" s="112">
        <f t="shared" si="7"/>
        <v>95.4</v>
      </c>
      <c r="Z7" s="113">
        <v>18560</v>
      </c>
      <c r="AA7" s="112">
        <f t="shared" si="20"/>
        <v>112.7</v>
      </c>
      <c r="AB7" s="107">
        <v>12331</v>
      </c>
      <c r="AC7" s="112">
        <f t="shared" si="21"/>
        <v>74.900000000000006</v>
      </c>
      <c r="AD7" s="108">
        <v>22248</v>
      </c>
      <c r="AE7" s="112">
        <f t="shared" si="8"/>
        <v>101.3</v>
      </c>
      <c r="AF7" s="108">
        <v>21778</v>
      </c>
      <c r="AG7" s="114">
        <f t="shared" si="9"/>
        <v>99.2</v>
      </c>
      <c r="AH7" s="118">
        <v>21907</v>
      </c>
      <c r="AI7" s="111">
        <v>21285</v>
      </c>
      <c r="AJ7" s="112">
        <f t="shared" si="10"/>
        <v>97.2</v>
      </c>
      <c r="AK7" s="113">
        <v>21262</v>
      </c>
      <c r="AL7" s="112">
        <f t="shared" si="22"/>
        <v>97.1</v>
      </c>
      <c r="AM7" s="61">
        <v>20800</v>
      </c>
      <c r="AN7" s="112">
        <f t="shared" si="11"/>
        <v>94.9</v>
      </c>
      <c r="AO7" s="108">
        <v>21213</v>
      </c>
      <c r="AP7" s="112">
        <f t="shared" si="12"/>
        <v>96.8</v>
      </c>
      <c r="AQ7" s="119">
        <v>281</v>
      </c>
      <c r="AR7" s="112">
        <f t="shared" si="18"/>
        <v>1.2826950289861689</v>
      </c>
      <c r="AS7" s="119">
        <v>222</v>
      </c>
      <c r="AT7" s="119">
        <v>257</v>
      </c>
      <c r="AU7" s="108">
        <v>21462</v>
      </c>
      <c r="AV7" s="112">
        <f t="shared" ref="AV7:AV39" si="23">ROUND(AU7/$AH7*100,1)</f>
        <v>98</v>
      </c>
      <c r="AW7" s="108">
        <v>21346</v>
      </c>
      <c r="AX7" s="112">
        <f t="shared" si="13"/>
        <v>97.4</v>
      </c>
      <c r="AY7" s="108">
        <v>21333</v>
      </c>
      <c r="AZ7" s="114">
        <f t="shared" si="14"/>
        <v>97.4</v>
      </c>
      <c r="BA7" s="120">
        <v>21661</v>
      </c>
      <c r="BB7" s="108">
        <v>20723</v>
      </c>
      <c r="BC7" s="121">
        <f t="shared" si="15"/>
        <v>95.7</v>
      </c>
      <c r="BD7" s="108">
        <v>20756</v>
      </c>
      <c r="BE7" s="121">
        <f t="shared" si="16"/>
        <v>95.8</v>
      </c>
      <c r="BF7" s="108">
        <v>20712</v>
      </c>
      <c r="BG7" s="122">
        <f t="shared" si="17"/>
        <v>95.6</v>
      </c>
      <c r="BH7" s="123">
        <v>8659</v>
      </c>
      <c r="BI7" s="108">
        <v>22946</v>
      </c>
      <c r="BJ7" s="124">
        <v>14458</v>
      </c>
      <c r="BK7" s="123">
        <v>18010</v>
      </c>
      <c r="BL7" s="125">
        <f t="shared" si="19"/>
        <v>82</v>
      </c>
      <c r="BM7" s="123">
        <v>544</v>
      </c>
      <c r="BN7" s="108">
        <v>579</v>
      </c>
      <c r="BO7" s="124">
        <v>115</v>
      </c>
      <c r="BP7" s="424" t="s">
        <v>60</v>
      </c>
    </row>
    <row r="8" spans="1:68" s="106" customFormat="1" ht="17.100000000000001" customHeight="1" x14ac:dyDescent="0.25">
      <c r="A8" s="160">
        <v>11</v>
      </c>
      <c r="B8" s="126" t="s">
        <v>63</v>
      </c>
      <c r="C8" s="110">
        <v>104937</v>
      </c>
      <c r="D8" s="111">
        <v>109138</v>
      </c>
      <c r="E8" s="112">
        <f t="shared" si="0"/>
        <v>104</v>
      </c>
      <c r="F8" s="113">
        <v>84233</v>
      </c>
      <c r="G8" s="114">
        <f t="shared" si="0"/>
        <v>80.3</v>
      </c>
      <c r="H8" s="115">
        <v>23897</v>
      </c>
      <c r="I8" s="116">
        <f t="shared" si="0"/>
        <v>22.8</v>
      </c>
      <c r="J8" s="117">
        <v>108130</v>
      </c>
      <c r="K8" s="112">
        <f t="shared" si="1"/>
        <v>103</v>
      </c>
      <c r="L8" s="108">
        <v>92493</v>
      </c>
      <c r="M8" s="112">
        <f t="shared" si="2"/>
        <v>88.1</v>
      </c>
      <c r="N8" s="108">
        <v>93060</v>
      </c>
      <c r="O8" s="112">
        <f t="shared" si="2"/>
        <v>88.7</v>
      </c>
      <c r="P8" s="108">
        <v>92583</v>
      </c>
      <c r="Q8" s="112">
        <f t="shared" si="3"/>
        <v>88.2</v>
      </c>
      <c r="R8" s="108">
        <v>93134</v>
      </c>
      <c r="S8" s="112">
        <f t="shared" si="4"/>
        <v>88.8</v>
      </c>
      <c r="T8" s="108">
        <v>93048</v>
      </c>
      <c r="U8" s="112">
        <f t="shared" si="5"/>
        <v>88.7</v>
      </c>
      <c r="V8" s="108">
        <v>91199</v>
      </c>
      <c r="W8" s="112">
        <f t="shared" si="6"/>
        <v>86.9</v>
      </c>
      <c r="X8" s="108">
        <v>91947</v>
      </c>
      <c r="Y8" s="112">
        <f t="shared" si="7"/>
        <v>87.6</v>
      </c>
      <c r="Z8" s="113">
        <v>79922</v>
      </c>
      <c r="AA8" s="112">
        <f t="shared" si="20"/>
        <v>101.5</v>
      </c>
      <c r="AB8" s="107">
        <v>54908</v>
      </c>
      <c r="AC8" s="112">
        <f t="shared" si="21"/>
        <v>69.8</v>
      </c>
      <c r="AD8" s="108">
        <v>93180</v>
      </c>
      <c r="AE8" s="112">
        <f t="shared" si="8"/>
        <v>88.8</v>
      </c>
      <c r="AF8" s="108">
        <v>95957</v>
      </c>
      <c r="AG8" s="114">
        <f t="shared" si="9"/>
        <v>91.4</v>
      </c>
      <c r="AH8" s="118">
        <v>105191</v>
      </c>
      <c r="AI8" s="111">
        <v>97298</v>
      </c>
      <c r="AJ8" s="112">
        <f t="shared" si="10"/>
        <v>92.5</v>
      </c>
      <c r="AK8" s="113">
        <v>96302</v>
      </c>
      <c r="AL8" s="112">
        <f t="shared" si="22"/>
        <v>91.5</v>
      </c>
      <c r="AM8" s="61">
        <v>86490</v>
      </c>
      <c r="AN8" s="112">
        <f t="shared" si="11"/>
        <v>82.2</v>
      </c>
      <c r="AO8" s="108">
        <v>97059</v>
      </c>
      <c r="AP8" s="112">
        <f t="shared" si="12"/>
        <v>92.3</v>
      </c>
      <c r="AQ8" s="119">
        <v>613</v>
      </c>
      <c r="AR8" s="112">
        <f t="shared" si="18"/>
        <v>0.58274947476495131</v>
      </c>
      <c r="AS8" s="119">
        <v>698</v>
      </c>
      <c r="AT8" s="119">
        <v>1020</v>
      </c>
      <c r="AU8" s="108">
        <v>97130</v>
      </c>
      <c r="AV8" s="112">
        <f t="shared" si="23"/>
        <v>92.3</v>
      </c>
      <c r="AW8" s="108">
        <v>88295</v>
      </c>
      <c r="AX8" s="112">
        <f t="shared" si="13"/>
        <v>83.9</v>
      </c>
      <c r="AY8" s="108">
        <v>88338</v>
      </c>
      <c r="AZ8" s="114">
        <f t="shared" si="14"/>
        <v>84</v>
      </c>
      <c r="BA8" s="120">
        <v>106379</v>
      </c>
      <c r="BB8" s="108">
        <v>91378</v>
      </c>
      <c r="BC8" s="121">
        <f t="shared" si="15"/>
        <v>85.9</v>
      </c>
      <c r="BD8" s="108">
        <v>91438</v>
      </c>
      <c r="BE8" s="121">
        <f t="shared" si="16"/>
        <v>86</v>
      </c>
      <c r="BF8" s="108">
        <v>91929</v>
      </c>
      <c r="BG8" s="122">
        <f t="shared" si="17"/>
        <v>86.4</v>
      </c>
      <c r="BH8" s="123">
        <v>104186</v>
      </c>
      <c r="BI8" s="108">
        <v>253043</v>
      </c>
      <c r="BJ8" s="124">
        <v>66768</v>
      </c>
      <c r="BK8" s="123">
        <v>86079</v>
      </c>
      <c r="BL8" s="125">
        <f t="shared" si="19"/>
        <v>82</v>
      </c>
      <c r="BM8" s="123">
        <v>12476</v>
      </c>
      <c r="BN8" s="108">
        <v>8153</v>
      </c>
      <c r="BO8" s="124">
        <v>2122</v>
      </c>
      <c r="BP8" s="424" t="s">
        <v>55</v>
      </c>
    </row>
    <row r="9" spans="1:68" s="106" customFormat="1" ht="17.100000000000001" customHeight="1" x14ac:dyDescent="0.25">
      <c r="A9" s="160">
        <v>13</v>
      </c>
      <c r="B9" s="126" t="s">
        <v>64</v>
      </c>
      <c r="C9" s="110">
        <v>21542</v>
      </c>
      <c r="D9" s="111">
        <v>10386</v>
      </c>
      <c r="E9" s="112">
        <f t="shared" si="0"/>
        <v>48.2</v>
      </c>
      <c r="F9" s="113">
        <v>8445</v>
      </c>
      <c r="G9" s="114">
        <f t="shared" si="0"/>
        <v>39.200000000000003</v>
      </c>
      <c r="H9" s="115">
        <v>1155</v>
      </c>
      <c r="I9" s="116">
        <f t="shared" si="0"/>
        <v>5.4</v>
      </c>
      <c r="J9" s="117">
        <v>9600</v>
      </c>
      <c r="K9" s="112">
        <f t="shared" si="1"/>
        <v>44.6</v>
      </c>
      <c r="L9" s="108">
        <v>19042</v>
      </c>
      <c r="M9" s="112">
        <f t="shared" si="2"/>
        <v>88.4</v>
      </c>
      <c r="N9" s="108">
        <v>18169</v>
      </c>
      <c r="O9" s="112">
        <f t="shared" si="2"/>
        <v>84.3</v>
      </c>
      <c r="P9" s="108">
        <v>19049</v>
      </c>
      <c r="Q9" s="112">
        <f t="shared" si="3"/>
        <v>88.4</v>
      </c>
      <c r="R9" s="108">
        <v>18588</v>
      </c>
      <c r="S9" s="112">
        <f t="shared" si="4"/>
        <v>86.3</v>
      </c>
      <c r="T9" s="108">
        <v>18202</v>
      </c>
      <c r="U9" s="112">
        <f t="shared" si="5"/>
        <v>84.5</v>
      </c>
      <c r="V9" s="108">
        <v>18224</v>
      </c>
      <c r="W9" s="112">
        <f t="shared" si="6"/>
        <v>84.6</v>
      </c>
      <c r="X9" s="108">
        <v>17791</v>
      </c>
      <c r="Y9" s="112">
        <f t="shared" si="7"/>
        <v>82.6</v>
      </c>
      <c r="Z9" s="113">
        <v>15093</v>
      </c>
      <c r="AA9" s="112">
        <f t="shared" si="20"/>
        <v>93.4</v>
      </c>
      <c r="AB9" s="107">
        <v>10293</v>
      </c>
      <c r="AC9" s="112">
        <f t="shared" si="21"/>
        <v>63.7</v>
      </c>
      <c r="AD9" s="108">
        <v>18546</v>
      </c>
      <c r="AE9" s="112">
        <f t="shared" si="8"/>
        <v>86.1</v>
      </c>
      <c r="AF9" s="108">
        <v>18132</v>
      </c>
      <c r="AG9" s="114">
        <f t="shared" si="9"/>
        <v>84.2</v>
      </c>
      <c r="AH9" s="118">
        <v>22079</v>
      </c>
      <c r="AI9" s="111">
        <v>18336</v>
      </c>
      <c r="AJ9" s="112">
        <f t="shared" si="10"/>
        <v>83</v>
      </c>
      <c r="AK9" s="113">
        <v>17581</v>
      </c>
      <c r="AL9" s="112">
        <f t="shared" si="22"/>
        <v>79.599999999999994</v>
      </c>
      <c r="AM9" s="61">
        <v>17013</v>
      </c>
      <c r="AN9" s="112">
        <f t="shared" si="11"/>
        <v>77.099999999999994</v>
      </c>
      <c r="AO9" s="108">
        <v>17963</v>
      </c>
      <c r="AP9" s="112">
        <f t="shared" si="12"/>
        <v>81.400000000000006</v>
      </c>
      <c r="AQ9" s="119">
        <v>185</v>
      </c>
      <c r="AR9" s="112">
        <f t="shared" si="18"/>
        <v>0.83790026722224742</v>
      </c>
      <c r="AS9" s="119">
        <v>210</v>
      </c>
      <c r="AT9" s="119">
        <v>502</v>
      </c>
      <c r="AU9" s="108">
        <v>17452</v>
      </c>
      <c r="AV9" s="112">
        <f t="shared" si="23"/>
        <v>79</v>
      </c>
      <c r="AW9" s="108">
        <v>17931</v>
      </c>
      <c r="AX9" s="112">
        <f t="shared" si="13"/>
        <v>81.2</v>
      </c>
      <c r="AY9" s="108">
        <v>17836</v>
      </c>
      <c r="AZ9" s="114">
        <f t="shared" si="14"/>
        <v>80.8</v>
      </c>
      <c r="BA9" s="120">
        <v>21989</v>
      </c>
      <c r="BB9" s="108">
        <v>20049</v>
      </c>
      <c r="BC9" s="121">
        <f t="shared" si="15"/>
        <v>91.2</v>
      </c>
      <c r="BD9" s="108">
        <v>19930</v>
      </c>
      <c r="BE9" s="121">
        <f t="shared" si="16"/>
        <v>90.6</v>
      </c>
      <c r="BF9" s="108">
        <v>19739</v>
      </c>
      <c r="BG9" s="122">
        <f t="shared" si="17"/>
        <v>89.8</v>
      </c>
      <c r="BH9" s="123">
        <v>5810</v>
      </c>
      <c r="BI9" s="108">
        <v>18757</v>
      </c>
      <c r="BJ9" s="124">
        <v>12832</v>
      </c>
      <c r="BK9" s="123">
        <v>16141</v>
      </c>
      <c r="BL9" s="125">
        <f t="shared" si="19"/>
        <v>74.900000000000006</v>
      </c>
      <c r="BM9" s="123">
        <v>1822</v>
      </c>
      <c r="BN9" s="108">
        <v>557</v>
      </c>
      <c r="BO9" s="124">
        <v>18</v>
      </c>
      <c r="BP9" s="424" t="s">
        <v>60</v>
      </c>
    </row>
    <row r="10" spans="1:68" s="106" customFormat="1" ht="17.100000000000001" customHeight="1" x14ac:dyDescent="0.25">
      <c r="A10" s="160">
        <v>13001</v>
      </c>
      <c r="B10" s="127" t="s">
        <v>65</v>
      </c>
      <c r="C10" s="110">
        <v>18943</v>
      </c>
      <c r="D10" s="111">
        <v>19908</v>
      </c>
      <c r="E10" s="112">
        <f t="shared" si="0"/>
        <v>105.1</v>
      </c>
      <c r="F10" s="113">
        <v>19702</v>
      </c>
      <c r="G10" s="114">
        <f t="shared" si="0"/>
        <v>104</v>
      </c>
      <c r="H10" s="115">
        <v>0</v>
      </c>
      <c r="I10" s="116">
        <f t="shared" si="0"/>
        <v>0</v>
      </c>
      <c r="J10" s="117">
        <v>19783</v>
      </c>
      <c r="K10" s="112">
        <f t="shared" si="1"/>
        <v>104.4</v>
      </c>
      <c r="L10" s="108">
        <v>18503</v>
      </c>
      <c r="M10" s="112">
        <f t="shared" si="2"/>
        <v>97.7</v>
      </c>
      <c r="N10" s="108">
        <v>16788</v>
      </c>
      <c r="O10" s="112">
        <f t="shared" si="2"/>
        <v>88.6</v>
      </c>
      <c r="P10" s="108">
        <v>18551</v>
      </c>
      <c r="Q10" s="112">
        <f t="shared" si="3"/>
        <v>97.9</v>
      </c>
      <c r="R10" s="108">
        <v>17967</v>
      </c>
      <c r="S10" s="112">
        <f t="shared" si="4"/>
        <v>94.8</v>
      </c>
      <c r="T10" s="108">
        <v>16785</v>
      </c>
      <c r="U10" s="112">
        <f t="shared" si="5"/>
        <v>88.6</v>
      </c>
      <c r="V10" s="108">
        <v>17876</v>
      </c>
      <c r="W10" s="112">
        <f t="shared" si="6"/>
        <v>94.4</v>
      </c>
      <c r="X10" s="108">
        <v>17428</v>
      </c>
      <c r="Y10" s="112">
        <f t="shared" si="7"/>
        <v>92</v>
      </c>
      <c r="Z10" s="113">
        <v>14261</v>
      </c>
      <c r="AA10" s="112">
        <f t="shared" si="20"/>
        <v>100.4</v>
      </c>
      <c r="AB10" s="107">
        <v>10171</v>
      </c>
      <c r="AC10" s="112">
        <f t="shared" si="21"/>
        <v>71.599999999999994</v>
      </c>
      <c r="AD10" s="108">
        <v>17891</v>
      </c>
      <c r="AE10" s="112">
        <f t="shared" si="8"/>
        <v>94.4</v>
      </c>
      <c r="AF10" s="108">
        <v>16717</v>
      </c>
      <c r="AG10" s="114">
        <f t="shared" si="9"/>
        <v>88.2</v>
      </c>
      <c r="AH10" s="118">
        <v>19050</v>
      </c>
      <c r="AI10" s="111">
        <v>17790</v>
      </c>
      <c r="AJ10" s="112">
        <f t="shared" si="10"/>
        <v>93.4</v>
      </c>
      <c r="AK10" s="113">
        <v>16993</v>
      </c>
      <c r="AL10" s="112">
        <f t="shared" si="22"/>
        <v>89.2</v>
      </c>
      <c r="AM10" s="61">
        <v>15603</v>
      </c>
      <c r="AN10" s="112">
        <f t="shared" si="11"/>
        <v>81.900000000000006</v>
      </c>
      <c r="AO10" s="108">
        <v>16149</v>
      </c>
      <c r="AP10" s="112">
        <f t="shared" si="12"/>
        <v>84.8</v>
      </c>
      <c r="AQ10" s="119">
        <v>162</v>
      </c>
      <c r="AR10" s="112">
        <f t="shared" si="18"/>
        <v>0.85039370078740151</v>
      </c>
      <c r="AS10" s="119">
        <v>321</v>
      </c>
      <c r="AT10" s="119">
        <v>248</v>
      </c>
      <c r="AU10" s="108">
        <v>16079</v>
      </c>
      <c r="AV10" s="112">
        <f t="shared" si="23"/>
        <v>84.4</v>
      </c>
      <c r="AW10" s="108">
        <v>15744</v>
      </c>
      <c r="AX10" s="112">
        <f t="shared" si="13"/>
        <v>82.6</v>
      </c>
      <c r="AY10" s="108">
        <v>15845</v>
      </c>
      <c r="AZ10" s="114">
        <f t="shared" si="14"/>
        <v>83.2</v>
      </c>
      <c r="BA10" s="120">
        <v>18350</v>
      </c>
      <c r="BB10" s="108">
        <v>16314</v>
      </c>
      <c r="BC10" s="121">
        <f>ROUND(BB10/$BA10*100,1)</f>
        <v>88.9</v>
      </c>
      <c r="BD10" s="108">
        <v>16291</v>
      </c>
      <c r="BE10" s="121">
        <f>ROUND(BD10/$BA10*100,1)</f>
        <v>88.8</v>
      </c>
      <c r="BF10" s="108">
        <v>16482</v>
      </c>
      <c r="BG10" s="122">
        <f>ROUND(BF10/$BA10*100,1)</f>
        <v>89.8</v>
      </c>
      <c r="BH10" s="123">
        <v>3338</v>
      </c>
      <c r="BI10" s="108">
        <v>11784</v>
      </c>
      <c r="BJ10" s="124">
        <v>14288</v>
      </c>
      <c r="BK10" s="123">
        <v>15962</v>
      </c>
      <c r="BL10" s="125">
        <f t="shared" si="19"/>
        <v>84.3</v>
      </c>
      <c r="BM10" s="123">
        <v>950</v>
      </c>
      <c r="BN10" s="108">
        <v>399</v>
      </c>
      <c r="BO10" s="124">
        <v>56</v>
      </c>
      <c r="BP10" s="424" t="s">
        <v>60</v>
      </c>
    </row>
    <row r="11" spans="1:68" s="106" customFormat="1" ht="17.100000000000001" customHeight="1" x14ac:dyDescent="0.25">
      <c r="A11" s="160">
        <v>15</v>
      </c>
      <c r="B11" s="109" t="s">
        <v>66</v>
      </c>
      <c r="C11" s="110">
        <v>16003</v>
      </c>
      <c r="D11" s="111">
        <v>15080</v>
      </c>
      <c r="E11" s="112">
        <f t="shared" si="0"/>
        <v>94.2</v>
      </c>
      <c r="F11" s="113">
        <v>13587</v>
      </c>
      <c r="G11" s="114">
        <f t="shared" si="0"/>
        <v>84.9</v>
      </c>
      <c r="H11" s="115">
        <v>1405</v>
      </c>
      <c r="I11" s="116">
        <f t="shared" si="0"/>
        <v>8.8000000000000007</v>
      </c>
      <c r="J11" s="117">
        <v>14992</v>
      </c>
      <c r="K11" s="112">
        <f t="shared" si="1"/>
        <v>93.7</v>
      </c>
      <c r="L11" s="108">
        <v>15181</v>
      </c>
      <c r="M11" s="112">
        <f t="shared" si="2"/>
        <v>94.9</v>
      </c>
      <c r="N11" s="108">
        <v>15205</v>
      </c>
      <c r="O11" s="112">
        <f t="shared" si="2"/>
        <v>95</v>
      </c>
      <c r="P11" s="108">
        <v>15186</v>
      </c>
      <c r="Q11" s="112">
        <f t="shared" si="3"/>
        <v>94.9</v>
      </c>
      <c r="R11" s="108">
        <v>15220</v>
      </c>
      <c r="S11" s="112">
        <f t="shared" si="4"/>
        <v>95.1</v>
      </c>
      <c r="T11" s="108">
        <v>15204</v>
      </c>
      <c r="U11" s="112">
        <f t="shared" si="5"/>
        <v>95</v>
      </c>
      <c r="V11" s="108">
        <v>15052</v>
      </c>
      <c r="W11" s="112">
        <f t="shared" si="6"/>
        <v>94.1</v>
      </c>
      <c r="X11" s="108">
        <v>15101</v>
      </c>
      <c r="Y11" s="112">
        <f t="shared" si="7"/>
        <v>94.4</v>
      </c>
      <c r="Z11" s="113">
        <v>13258</v>
      </c>
      <c r="AA11" s="112">
        <f t="shared" si="20"/>
        <v>110.5</v>
      </c>
      <c r="AB11" s="107">
        <v>10539</v>
      </c>
      <c r="AC11" s="112">
        <f t="shared" si="21"/>
        <v>87.8</v>
      </c>
      <c r="AD11" s="108">
        <v>15218</v>
      </c>
      <c r="AE11" s="112">
        <f t="shared" si="8"/>
        <v>95.1</v>
      </c>
      <c r="AF11" s="108">
        <v>15258</v>
      </c>
      <c r="AG11" s="114">
        <f t="shared" si="9"/>
        <v>95.3</v>
      </c>
      <c r="AH11" s="118">
        <v>16381</v>
      </c>
      <c r="AI11" s="111">
        <v>15675</v>
      </c>
      <c r="AJ11" s="112">
        <f t="shared" si="10"/>
        <v>95.7</v>
      </c>
      <c r="AK11" s="113">
        <v>15645</v>
      </c>
      <c r="AL11" s="112">
        <f t="shared" si="22"/>
        <v>95.5</v>
      </c>
      <c r="AM11" s="61">
        <v>15016</v>
      </c>
      <c r="AN11" s="112">
        <f t="shared" si="11"/>
        <v>91.7</v>
      </c>
      <c r="AO11" s="108">
        <v>15641</v>
      </c>
      <c r="AP11" s="112">
        <f t="shared" si="12"/>
        <v>95.5</v>
      </c>
      <c r="AQ11" s="119">
        <v>60</v>
      </c>
      <c r="AR11" s="112">
        <f t="shared" si="18"/>
        <v>0.36627800500579938</v>
      </c>
      <c r="AS11" s="119">
        <v>89</v>
      </c>
      <c r="AT11" s="119">
        <v>76</v>
      </c>
      <c r="AU11" s="108">
        <v>15704</v>
      </c>
      <c r="AV11" s="112">
        <f t="shared" si="23"/>
        <v>95.9</v>
      </c>
      <c r="AW11" s="108">
        <v>15129</v>
      </c>
      <c r="AX11" s="112">
        <f t="shared" si="13"/>
        <v>92.4</v>
      </c>
      <c r="AY11" s="108">
        <v>15141</v>
      </c>
      <c r="AZ11" s="114">
        <f t="shared" si="14"/>
        <v>92.4</v>
      </c>
      <c r="BA11" s="120">
        <v>18243</v>
      </c>
      <c r="BB11" s="108">
        <v>16992</v>
      </c>
      <c r="BC11" s="121">
        <f t="shared" si="15"/>
        <v>93.1</v>
      </c>
      <c r="BD11" s="108">
        <v>16997</v>
      </c>
      <c r="BE11" s="121">
        <f t="shared" si="16"/>
        <v>93.2</v>
      </c>
      <c r="BF11" s="108">
        <v>16989</v>
      </c>
      <c r="BG11" s="122">
        <f t="shared" si="17"/>
        <v>93.1</v>
      </c>
      <c r="BH11" s="123">
        <v>8549</v>
      </c>
      <c r="BI11" s="108">
        <v>44948</v>
      </c>
      <c r="BJ11" s="124">
        <v>11098</v>
      </c>
      <c r="BK11" s="123">
        <v>13532</v>
      </c>
      <c r="BL11" s="125">
        <f t="shared" si="19"/>
        <v>84.6</v>
      </c>
      <c r="BM11" s="123">
        <v>7539</v>
      </c>
      <c r="BN11" s="108">
        <v>4461</v>
      </c>
      <c r="BO11" s="124">
        <v>446</v>
      </c>
      <c r="BP11" s="424" t="s">
        <v>55</v>
      </c>
    </row>
    <row r="12" spans="1:68" s="106" customFormat="1" ht="17.100000000000001" customHeight="1" x14ac:dyDescent="0.25">
      <c r="A12" s="160">
        <v>17</v>
      </c>
      <c r="B12" s="109" t="s">
        <v>67</v>
      </c>
      <c r="C12" s="110">
        <v>10096</v>
      </c>
      <c r="D12" s="111">
        <v>9410</v>
      </c>
      <c r="E12" s="112">
        <f t="shared" si="0"/>
        <v>93.2</v>
      </c>
      <c r="F12" s="113">
        <v>9480</v>
      </c>
      <c r="G12" s="114">
        <f t="shared" si="0"/>
        <v>93.9</v>
      </c>
      <c r="H12" s="115">
        <v>20</v>
      </c>
      <c r="I12" s="116">
        <f t="shared" si="0"/>
        <v>0.2</v>
      </c>
      <c r="J12" s="117">
        <v>9500</v>
      </c>
      <c r="K12" s="112">
        <f t="shared" si="1"/>
        <v>94.1</v>
      </c>
      <c r="L12" s="108">
        <v>9672</v>
      </c>
      <c r="M12" s="112">
        <f t="shared" si="2"/>
        <v>95.8</v>
      </c>
      <c r="N12" s="108">
        <v>9769</v>
      </c>
      <c r="O12" s="112">
        <f t="shared" si="2"/>
        <v>96.8</v>
      </c>
      <c r="P12" s="108">
        <v>9695</v>
      </c>
      <c r="Q12" s="112">
        <f t="shared" si="3"/>
        <v>96</v>
      </c>
      <c r="R12" s="108">
        <v>9824</v>
      </c>
      <c r="S12" s="112">
        <f t="shared" si="4"/>
        <v>97.3</v>
      </c>
      <c r="T12" s="108">
        <v>9803</v>
      </c>
      <c r="U12" s="112">
        <f t="shared" si="5"/>
        <v>97.1</v>
      </c>
      <c r="V12" s="108">
        <v>9371</v>
      </c>
      <c r="W12" s="112">
        <f t="shared" si="6"/>
        <v>92.8</v>
      </c>
      <c r="X12" s="108">
        <v>9468</v>
      </c>
      <c r="Y12" s="112">
        <f t="shared" si="7"/>
        <v>93.8</v>
      </c>
      <c r="Z12" s="113">
        <v>8539</v>
      </c>
      <c r="AA12" s="112">
        <f t="shared" si="20"/>
        <v>112.8</v>
      </c>
      <c r="AB12" s="107">
        <v>6565</v>
      </c>
      <c r="AC12" s="112">
        <f t="shared" si="21"/>
        <v>86.7</v>
      </c>
      <c r="AD12" s="108">
        <v>9385</v>
      </c>
      <c r="AE12" s="112">
        <f t="shared" si="8"/>
        <v>93</v>
      </c>
      <c r="AF12" s="108">
        <v>9447</v>
      </c>
      <c r="AG12" s="114">
        <f t="shared" si="9"/>
        <v>93.6</v>
      </c>
      <c r="AH12" s="118">
        <v>10180</v>
      </c>
      <c r="AI12" s="111">
        <v>9652</v>
      </c>
      <c r="AJ12" s="112">
        <f t="shared" si="10"/>
        <v>94.8</v>
      </c>
      <c r="AK12" s="113">
        <v>9671</v>
      </c>
      <c r="AL12" s="112">
        <f t="shared" si="22"/>
        <v>95</v>
      </c>
      <c r="AM12" s="61">
        <v>9391</v>
      </c>
      <c r="AN12" s="112">
        <f t="shared" si="11"/>
        <v>92.2</v>
      </c>
      <c r="AO12" s="108">
        <v>9395</v>
      </c>
      <c r="AP12" s="112">
        <f t="shared" si="12"/>
        <v>92.3</v>
      </c>
      <c r="AQ12" s="119">
        <v>12</v>
      </c>
      <c r="AR12" s="112">
        <f t="shared" si="18"/>
        <v>0.11787819253438114</v>
      </c>
      <c r="AS12" s="119">
        <v>11</v>
      </c>
      <c r="AT12" s="119">
        <v>53</v>
      </c>
      <c r="AU12" s="108">
        <v>9765</v>
      </c>
      <c r="AV12" s="112">
        <f t="shared" si="23"/>
        <v>95.9</v>
      </c>
      <c r="AW12" s="108">
        <v>9466</v>
      </c>
      <c r="AX12" s="112">
        <f t="shared" si="13"/>
        <v>93</v>
      </c>
      <c r="AY12" s="108">
        <v>9706</v>
      </c>
      <c r="AZ12" s="114">
        <f t="shared" si="14"/>
        <v>95.3</v>
      </c>
      <c r="BA12" s="120">
        <v>10963</v>
      </c>
      <c r="BB12" s="108">
        <v>9900</v>
      </c>
      <c r="BC12" s="121">
        <f t="shared" si="15"/>
        <v>90.3</v>
      </c>
      <c r="BD12" s="108">
        <v>10008</v>
      </c>
      <c r="BE12" s="121">
        <f t="shared" si="16"/>
        <v>91.3</v>
      </c>
      <c r="BF12" s="108">
        <v>9582</v>
      </c>
      <c r="BG12" s="122">
        <f t="shared" si="17"/>
        <v>87.4</v>
      </c>
      <c r="BH12" s="123">
        <v>3682</v>
      </c>
      <c r="BI12" s="108">
        <v>29993</v>
      </c>
      <c r="BJ12" s="124">
        <v>5690</v>
      </c>
      <c r="BK12" s="123">
        <v>8408</v>
      </c>
      <c r="BL12" s="125">
        <f t="shared" si="19"/>
        <v>83.3</v>
      </c>
      <c r="BM12" s="123">
        <v>3004</v>
      </c>
      <c r="BN12" s="108">
        <v>1335</v>
      </c>
      <c r="BO12" s="124">
        <v>183</v>
      </c>
      <c r="BP12" s="424" t="s">
        <v>55</v>
      </c>
    </row>
    <row r="13" spans="1:68" s="106" customFormat="1" ht="17.100000000000001" customHeight="1" x14ac:dyDescent="0.25">
      <c r="A13" s="160">
        <v>18</v>
      </c>
      <c r="B13" s="126" t="s">
        <v>68</v>
      </c>
      <c r="C13" s="110">
        <v>8488</v>
      </c>
      <c r="D13" s="111">
        <v>7608</v>
      </c>
      <c r="E13" s="112">
        <f t="shared" si="0"/>
        <v>89.6</v>
      </c>
      <c r="F13" s="113">
        <v>7278</v>
      </c>
      <c r="G13" s="114">
        <f t="shared" si="0"/>
        <v>85.7</v>
      </c>
      <c r="H13" s="115">
        <v>122</v>
      </c>
      <c r="I13" s="116">
        <f t="shared" si="0"/>
        <v>1.4</v>
      </c>
      <c r="J13" s="117">
        <v>7400</v>
      </c>
      <c r="K13" s="112">
        <f t="shared" si="1"/>
        <v>87.2</v>
      </c>
      <c r="L13" s="108">
        <v>7254</v>
      </c>
      <c r="M13" s="112">
        <f t="shared" si="2"/>
        <v>85.5</v>
      </c>
      <c r="N13" s="108">
        <v>6722</v>
      </c>
      <c r="O13" s="112">
        <f t="shared" si="2"/>
        <v>79.2</v>
      </c>
      <c r="P13" s="108">
        <v>7256</v>
      </c>
      <c r="Q13" s="112">
        <f t="shared" si="3"/>
        <v>85.5</v>
      </c>
      <c r="R13" s="108">
        <v>7058</v>
      </c>
      <c r="S13" s="112">
        <f t="shared" si="4"/>
        <v>83.2</v>
      </c>
      <c r="T13" s="108">
        <v>6720</v>
      </c>
      <c r="U13" s="112">
        <f t="shared" si="5"/>
        <v>79.2</v>
      </c>
      <c r="V13" s="108">
        <v>6843</v>
      </c>
      <c r="W13" s="112">
        <f t="shared" si="6"/>
        <v>80.599999999999994</v>
      </c>
      <c r="X13" s="108">
        <v>6759</v>
      </c>
      <c r="Y13" s="112">
        <f t="shared" si="7"/>
        <v>79.599999999999994</v>
      </c>
      <c r="Z13" s="113">
        <v>6519</v>
      </c>
      <c r="AA13" s="112">
        <f t="shared" si="20"/>
        <v>102.4</v>
      </c>
      <c r="AB13" s="107">
        <v>4858</v>
      </c>
      <c r="AC13" s="112">
        <f t="shared" si="21"/>
        <v>76.3</v>
      </c>
      <c r="AD13" s="108">
        <v>7269</v>
      </c>
      <c r="AE13" s="112">
        <f t="shared" si="8"/>
        <v>85.6</v>
      </c>
      <c r="AF13" s="108">
        <v>7069</v>
      </c>
      <c r="AG13" s="114">
        <f t="shared" si="9"/>
        <v>83.3</v>
      </c>
      <c r="AH13" s="118">
        <v>8617</v>
      </c>
      <c r="AI13" s="111">
        <v>6983</v>
      </c>
      <c r="AJ13" s="112">
        <f t="shared" si="10"/>
        <v>81</v>
      </c>
      <c r="AK13" s="113">
        <v>6949</v>
      </c>
      <c r="AL13" s="112">
        <f t="shared" si="22"/>
        <v>80.599999999999994</v>
      </c>
      <c r="AM13" s="61">
        <v>8602</v>
      </c>
      <c r="AN13" s="112">
        <f t="shared" si="11"/>
        <v>99.8</v>
      </c>
      <c r="AO13" s="108">
        <v>6806</v>
      </c>
      <c r="AP13" s="112">
        <f t="shared" si="12"/>
        <v>79</v>
      </c>
      <c r="AQ13" s="119">
        <v>99</v>
      </c>
      <c r="AR13" s="112">
        <f t="shared" si="18"/>
        <v>1.1488917256585818</v>
      </c>
      <c r="AS13" s="119">
        <v>171</v>
      </c>
      <c r="AT13" s="119">
        <v>125</v>
      </c>
      <c r="AU13" s="108">
        <v>7001</v>
      </c>
      <c r="AV13" s="112">
        <f t="shared" si="23"/>
        <v>81.2</v>
      </c>
      <c r="AW13" s="108">
        <v>6225</v>
      </c>
      <c r="AX13" s="112">
        <f t="shared" si="13"/>
        <v>72.2</v>
      </c>
      <c r="AY13" s="108">
        <v>6224</v>
      </c>
      <c r="AZ13" s="114">
        <f t="shared" si="14"/>
        <v>72.2</v>
      </c>
      <c r="BA13" s="120">
        <v>9133</v>
      </c>
      <c r="BB13" s="108">
        <v>7331</v>
      </c>
      <c r="BC13" s="121">
        <f t="shared" si="15"/>
        <v>80.3</v>
      </c>
      <c r="BD13" s="108">
        <v>7334</v>
      </c>
      <c r="BE13" s="121">
        <f t="shared" si="16"/>
        <v>80.3</v>
      </c>
      <c r="BF13" s="108">
        <v>7377</v>
      </c>
      <c r="BG13" s="122">
        <f t="shared" si="17"/>
        <v>80.8</v>
      </c>
      <c r="BH13" s="123">
        <v>1235</v>
      </c>
      <c r="BI13" s="108">
        <v>8748</v>
      </c>
      <c r="BJ13" s="124">
        <v>5558</v>
      </c>
      <c r="BK13" s="123">
        <v>6123</v>
      </c>
      <c r="BL13" s="125">
        <f t="shared" si="19"/>
        <v>72.099999999999994</v>
      </c>
      <c r="BM13" s="123">
        <v>2657</v>
      </c>
      <c r="BN13" s="108">
        <v>1686</v>
      </c>
      <c r="BO13" s="124">
        <v>131</v>
      </c>
      <c r="BP13" s="424" t="s">
        <v>52</v>
      </c>
    </row>
    <row r="14" spans="1:68" s="106" customFormat="1" ht="17.100000000000001" customHeight="1" x14ac:dyDescent="0.25">
      <c r="A14" s="160">
        <v>85</v>
      </c>
      <c r="B14" s="109" t="s">
        <v>69</v>
      </c>
      <c r="C14" s="110">
        <v>7346</v>
      </c>
      <c r="D14" s="111">
        <v>6542</v>
      </c>
      <c r="E14" s="112">
        <f t="shared" si="0"/>
        <v>89.1</v>
      </c>
      <c r="F14" s="113">
        <v>5791</v>
      </c>
      <c r="G14" s="114">
        <f t="shared" si="0"/>
        <v>78.8</v>
      </c>
      <c r="H14" s="115">
        <v>17</v>
      </c>
      <c r="I14" s="116">
        <f t="shared" si="0"/>
        <v>0.2</v>
      </c>
      <c r="J14" s="117">
        <v>5808</v>
      </c>
      <c r="K14" s="112">
        <f t="shared" si="1"/>
        <v>79.099999999999994</v>
      </c>
      <c r="L14" s="108">
        <v>6641</v>
      </c>
      <c r="M14" s="112">
        <f t="shared" si="2"/>
        <v>90.4</v>
      </c>
      <c r="N14" s="108">
        <v>6588</v>
      </c>
      <c r="O14" s="112">
        <f t="shared" si="2"/>
        <v>89.7</v>
      </c>
      <c r="P14" s="108">
        <v>6644</v>
      </c>
      <c r="Q14" s="112">
        <f t="shared" si="3"/>
        <v>90.4</v>
      </c>
      <c r="R14" s="108">
        <v>6582</v>
      </c>
      <c r="S14" s="112">
        <f t="shared" si="4"/>
        <v>89.6</v>
      </c>
      <c r="T14" s="108">
        <v>6606</v>
      </c>
      <c r="U14" s="112">
        <f t="shared" si="5"/>
        <v>89.9</v>
      </c>
      <c r="V14" s="108">
        <v>6552</v>
      </c>
      <c r="W14" s="112">
        <f t="shared" si="6"/>
        <v>89.2</v>
      </c>
      <c r="X14" s="108">
        <v>6500</v>
      </c>
      <c r="Y14" s="112">
        <f t="shared" si="7"/>
        <v>88.5</v>
      </c>
      <c r="Z14" s="113">
        <v>5979</v>
      </c>
      <c r="AA14" s="112">
        <f t="shared" si="20"/>
        <v>108.5</v>
      </c>
      <c r="AB14" s="107">
        <v>4360</v>
      </c>
      <c r="AC14" s="112">
        <f t="shared" si="21"/>
        <v>79.099999999999994</v>
      </c>
      <c r="AD14" s="108">
        <v>6638</v>
      </c>
      <c r="AE14" s="112">
        <f t="shared" si="8"/>
        <v>90.4</v>
      </c>
      <c r="AF14" s="108">
        <v>6521</v>
      </c>
      <c r="AG14" s="114">
        <f t="shared" si="9"/>
        <v>88.8</v>
      </c>
      <c r="AH14" s="118">
        <v>7543</v>
      </c>
      <c r="AI14" s="111">
        <v>6687</v>
      </c>
      <c r="AJ14" s="112">
        <f t="shared" si="10"/>
        <v>88.7</v>
      </c>
      <c r="AK14" s="113">
        <v>6644</v>
      </c>
      <c r="AL14" s="112">
        <f t="shared" si="22"/>
        <v>88.1</v>
      </c>
      <c r="AM14" s="61">
        <v>9301</v>
      </c>
      <c r="AN14" s="112">
        <f t="shared" si="11"/>
        <v>123.3</v>
      </c>
      <c r="AO14" s="108">
        <v>6657</v>
      </c>
      <c r="AP14" s="112">
        <f t="shared" si="12"/>
        <v>88.3</v>
      </c>
      <c r="AQ14" s="119">
        <v>13</v>
      </c>
      <c r="AR14" s="112">
        <f t="shared" si="18"/>
        <v>0.1723452207344558</v>
      </c>
      <c r="AS14" s="119">
        <v>24</v>
      </c>
      <c r="AT14" s="119">
        <v>36</v>
      </c>
      <c r="AU14" s="108">
        <v>6693</v>
      </c>
      <c r="AV14" s="112">
        <f t="shared" si="23"/>
        <v>88.7</v>
      </c>
      <c r="AW14" s="108">
        <v>6829</v>
      </c>
      <c r="AX14" s="112">
        <f t="shared" si="13"/>
        <v>90.5</v>
      </c>
      <c r="AY14" s="108">
        <v>6829</v>
      </c>
      <c r="AZ14" s="114">
        <f t="shared" si="14"/>
        <v>90.5</v>
      </c>
      <c r="BA14" s="120">
        <v>7544</v>
      </c>
      <c r="BB14" s="108">
        <v>7246</v>
      </c>
      <c r="BC14" s="121">
        <f t="shared" si="15"/>
        <v>96</v>
      </c>
      <c r="BD14" s="108">
        <v>7252</v>
      </c>
      <c r="BE14" s="121">
        <f t="shared" si="16"/>
        <v>96.1</v>
      </c>
      <c r="BF14" s="108">
        <v>7249</v>
      </c>
      <c r="BG14" s="122">
        <f t="shared" si="17"/>
        <v>96.1</v>
      </c>
      <c r="BH14" s="123">
        <v>529</v>
      </c>
      <c r="BI14" s="108">
        <v>5201</v>
      </c>
      <c r="BJ14" s="124">
        <v>4476</v>
      </c>
      <c r="BK14" s="123">
        <v>5700</v>
      </c>
      <c r="BL14" s="125">
        <f t="shared" si="19"/>
        <v>77.599999999999994</v>
      </c>
      <c r="BM14" s="123">
        <v>1833</v>
      </c>
      <c r="BN14" s="108">
        <v>656</v>
      </c>
      <c r="BO14" s="124">
        <v>14</v>
      </c>
      <c r="BP14" s="424" t="s">
        <v>57</v>
      </c>
    </row>
    <row r="15" spans="1:68" s="106" customFormat="1" ht="17.100000000000001" customHeight="1" x14ac:dyDescent="0.25">
      <c r="A15" s="160">
        <v>19</v>
      </c>
      <c r="B15" s="126" t="s">
        <v>70</v>
      </c>
      <c r="C15" s="110">
        <v>21816</v>
      </c>
      <c r="D15" s="111">
        <v>17990</v>
      </c>
      <c r="E15" s="112">
        <f t="shared" si="0"/>
        <v>82.5</v>
      </c>
      <c r="F15" s="113">
        <v>16170</v>
      </c>
      <c r="G15" s="114">
        <f t="shared" si="0"/>
        <v>74.099999999999994</v>
      </c>
      <c r="H15" s="115">
        <v>1427</v>
      </c>
      <c r="I15" s="116">
        <f t="shared" si="0"/>
        <v>6.5</v>
      </c>
      <c r="J15" s="117">
        <v>17597</v>
      </c>
      <c r="K15" s="112">
        <f t="shared" si="1"/>
        <v>80.7</v>
      </c>
      <c r="L15" s="108">
        <v>21088</v>
      </c>
      <c r="M15" s="112">
        <f t="shared" si="2"/>
        <v>96.7</v>
      </c>
      <c r="N15" s="108">
        <v>20713</v>
      </c>
      <c r="O15" s="112">
        <f t="shared" si="2"/>
        <v>94.9</v>
      </c>
      <c r="P15" s="108">
        <v>21104</v>
      </c>
      <c r="Q15" s="112">
        <f t="shared" si="3"/>
        <v>96.7</v>
      </c>
      <c r="R15" s="108">
        <v>20704</v>
      </c>
      <c r="S15" s="112">
        <f t="shared" si="4"/>
        <v>94.9</v>
      </c>
      <c r="T15" s="108">
        <v>20715</v>
      </c>
      <c r="U15" s="112">
        <f t="shared" si="5"/>
        <v>95</v>
      </c>
      <c r="V15" s="108">
        <v>20429</v>
      </c>
      <c r="W15" s="112">
        <f t="shared" si="6"/>
        <v>93.6</v>
      </c>
      <c r="X15" s="108">
        <v>20155</v>
      </c>
      <c r="Y15" s="112">
        <f t="shared" si="7"/>
        <v>92.4</v>
      </c>
      <c r="Z15" s="113">
        <v>19045</v>
      </c>
      <c r="AA15" s="112">
        <f t="shared" si="20"/>
        <v>116.4</v>
      </c>
      <c r="AB15" s="107">
        <v>12983</v>
      </c>
      <c r="AC15" s="112">
        <f t="shared" si="21"/>
        <v>79.3</v>
      </c>
      <c r="AD15" s="108">
        <v>20417</v>
      </c>
      <c r="AE15" s="112">
        <f t="shared" si="8"/>
        <v>93.6</v>
      </c>
      <c r="AF15" s="108">
        <v>20364</v>
      </c>
      <c r="AG15" s="114">
        <f t="shared" si="9"/>
        <v>93.3</v>
      </c>
      <c r="AH15" s="118">
        <v>22336</v>
      </c>
      <c r="AI15" s="111">
        <v>21265</v>
      </c>
      <c r="AJ15" s="112">
        <f t="shared" si="10"/>
        <v>95.2</v>
      </c>
      <c r="AK15" s="113">
        <v>21039</v>
      </c>
      <c r="AL15" s="112">
        <f t="shared" si="22"/>
        <v>94.2</v>
      </c>
      <c r="AM15" s="61">
        <v>19422</v>
      </c>
      <c r="AN15" s="112">
        <f t="shared" si="11"/>
        <v>87</v>
      </c>
      <c r="AO15" s="108">
        <v>20258</v>
      </c>
      <c r="AP15" s="112">
        <f t="shared" si="12"/>
        <v>90.7</v>
      </c>
      <c r="AQ15" s="119">
        <v>105</v>
      </c>
      <c r="AR15" s="112">
        <f t="shared" si="18"/>
        <v>0.47009312320916907</v>
      </c>
      <c r="AS15" s="119">
        <v>239</v>
      </c>
      <c r="AT15" s="119">
        <v>105</v>
      </c>
      <c r="AU15" s="108">
        <v>21078</v>
      </c>
      <c r="AV15" s="112">
        <f t="shared" si="23"/>
        <v>94.4</v>
      </c>
      <c r="AW15" s="108">
        <v>19566</v>
      </c>
      <c r="AX15" s="112">
        <f t="shared" si="13"/>
        <v>87.6</v>
      </c>
      <c r="AY15" s="108">
        <v>19540</v>
      </c>
      <c r="AZ15" s="114">
        <f t="shared" si="14"/>
        <v>87.5</v>
      </c>
      <c r="BA15" s="120">
        <v>23015</v>
      </c>
      <c r="BB15" s="108">
        <v>21289</v>
      </c>
      <c r="BC15" s="121">
        <f t="shared" si="15"/>
        <v>92.5</v>
      </c>
      <c r="BD15" s="108">
        <v>21288</v>
      </c>
      <c r="BE15" s="121">
        <f t="shared" si="16"/>
        <v>92.5</v>
      </c>
      <c r="BF15" s="108">
        <v>21162</v>
      </c>
      <c r="BG15" s="122">
        <f t="shared" si="17"/>
        <v>91.9</v>
      </c>
      <c r="BH15" s="123">
        <v>4300</v>
      </c>
      <c r="BI15" s="108">
        <v>43452</v>
      </c>
      <c r="BJ15" s="124">
        <v>12807</v>
      </c>
      <c r="BK15" s="123">
        <v>16279</v>
      </c>
      <c r="BL15" s="125">
        <f t="shared" si="19"/>
        <v>74.599999999999994</v>
      </c>
      <c r="BM15" s="123">
        <v>6461</v>
      </c>
      <c r="BN15" s="108">
        <v>2238</v>
      </c>
      <c r="BO15" s="124">
        <v>145</v>
      </c>
      <c r="BP15" s="424" t="s">
        <v>71</v>
      </c>
    </row>
    <row r="16" spans="1:68" s="106" customFormat="1" ht="17.100000000000001" customHeight="1" x14ac:dyDescent="0.25">
      <c r="A16" s="160">
        <v>20</v>
      </c>
      <c r="B16" s="126" t="s">
        <v>72</v>
      </c>
      <c r="C16" s="110">
        <v>23054</v>
      </c>
      <c r="D16" s="111">
        <v>21378</v>
      </c>
      <c r="E16" s="112">
        <f t="shared" si="0"/>
        <v>92.7</v>
      </c>
      <c r="F16" s="113">
        <v>20330</v>
      </c>
      <c r="G16" s="114">
        <f t="shared" si="0"/>
        <v>88.2</v>
      </c>
      <c r="H16" s="115">
        <v>281</v>
      </c>
      <c r="I16" s="116">
        <f t="shared" si="0"/>
        <v>1.2</v>
      </c>
      <c r="J16" s="117">
        <v>20611</v>
      </c>
      <c r="K16" s="112">
        <f t="shared" si="1"/>
        <v>89.4</v>
      </c>
      <c r="L16" s="108">
        <v>22755</v>
      </c>
      <c r="M16" s="112">
        <f t="shared" si="2"/>
        <v>98.7</v>
      </c>
      <c r="N16" s="108">
        <v>21262</v>
      </c>
      <c r="O16" s="112">
        <f t="shared" si="2"/>
        <v>92.2</v>
      </c>
      <c r="P16" s="108">
        <v>22779</v>
      </c>
      <c r="Q16" s="112">
        <f t="shared" si="3"/>
        <v>98.8</v>
      </c>
      <c r="R16" s="108">
        <v>22054</v>
      </c>
      <c r="S16" s="112">
        <f t="shared" si="4"/>
        <v>95.7</v>
      </c>
      <c r="T16" s="108">
        <v>21256</v>
      </c>
      <c r="U16" s="112">
        <f t="shared" si="5"/>
        <v>92.2</v>
      </c>
      <c r="V16" s="108">
        <v>21779</v>
      </c>
      <c r="W16" s="112">
        <f t="shared" si="6"/>
        <v>94.5</v>
      </c>
      <c r="X16" s="108">
        <v>21202</v>
      </c>
      <c r="Y16" s="112">
        <f t="shared" si="7"/>
        <v>92</v>
      </c>
      <c r="Z16" s="113">
        <v>18349</v>
      </c>
      <c r="AA16" s="112">
        <f t="shared" si="20"/>
        <v>106.1</v>
      </c>
      <c r="AB16" s="107">
        <v>13555</v>
      </c>
      <c r="AC16" s="112">
        <f t="shared" si="21"/>
        <v>78.400000000000006</v>
      </c>
      <c r="AD16" s="108">
        <v>21982</v>
      </c>
      <c r="AE16" s="112">
        <f t="shared" si="8"/>
        <v>95.4</v>
      </c>
      <c r="AF16" s="108">
        <v>21039</v>
      </c>
      <c r="AG16" s="114">
        <f t="shared" si="9"/>
        <v>91.3</v>
      </c>
      <c r="AH16" s="118">
        <v>23487</v>
      </c>
      <c r="AI16" s="111">
        <v>22458</v>
      </c>
      <c r="AJ16" s="112">
        <f t="shared" si="10"/>
        <v>95.6</v>
      </c>
      <c r="AK16" s="113">
        <v>21916</v>
      </c>
      <c r="AL16" s="112">
        <f t="shared" si="22"/>
        <v>93.3</v>
      </c>
      <c r="AM16" s="61">
        <v>21103</v>
      </c>
      <c r="AN16" s="112">
        <f t="shared" si="11"/>
        <v>89.8</v>
      </c>
      <c r="AO16" s="108">
        <v>21197</v>
      </c>
      <c r="AP16" s="112">
        <f t="shared" si="12"/>
        <v>90.2</v>
      </c>
      <c r="AQ16" s="119">
        <v>393</v>
      </c>
      <c r="AR16" s="112">
        <f t="shared" si="18"/>
        <v>1.6732660620768935</v>
      </c>
      <c r="AS16" s="119">
        <v>443</v>
      </c>
      <c r="AT16" s="119">
        <v>546</v>
      </c>
      <c r="AU16" s="108">
        <v>22378</v>
      </c>
      <c r="AV16" s="112">
        <f t="shared" si="23"/>
        <v>95.3</v>
      </c>
      <c r="AW16" s="108">
        <v>20574</v>
      </c>
      <c r="AX16" s="112">
        <f t="shared" si="13"/>
        <v>87.6</v>
      </c>
      <c r="AY16" s="108">
        <v>20581</v>
      </c>
      <c r="AZ16" s="114">
        <f t="shared" si="14"/>
        <v>87.6</v>
      </c>
      <c r="BA16" s="120">
        <v>24069</v>
      </c>
      <c r="BB16" s="108">
        <v>22496</v>
      </c>
      <c r="BC16" s="121">
        <f t="shared" si="15"/>
        <v>93.5</v>
      </c>
      <c r="BD16" s="108">
        <v>22492</v>
      </c>
      <c r="BE16" s="121">
        <f t="shared" si="16"/>
        <v>93.4</v>
      </c>
      <c r="BF16" s="108">
        <v>21944</v>
      </c>
      <c r="BG16" s="122">
        <f t="shared" si="17"/>
        <v>91.2</v>
      </c>
      <c r="BH16" s="123">
        <v>608</v>
      </c>
      <c r="BI16" s="108">
        <v>26087</v>
      </c>
      <c r="BJ16" s="124">
        <v>14683</v>
      </c>
      <c r="BK16" s="123">
        <v>20209</v>
      </c>
      <c r="BL16" s="125">
        <f t="shared" si="19"/>
        <v>87.7</v>
      </c>
      <c r="BM16" s="123">
        <v>2350</v>
      </c>
      <c r="BN16" s="108">
        <v>963</v>
      </c>
      <c r="BO16" s="124">
        <v>26</v>
      </c>
      <c r="BP16" s="424" t="s">
        <v>60</v>
      </c>
    </row>
    <row r="17" spans="1:68" s="106" customFormat="1" ht="17.100000000000001" customHeight="1" x14ac:dyDescent="0.25">
      <c r="A17" s="160" t="s">
        <v>73</v>
      </c>
      <c r="B17" s="126" t="s">
        <v>74</v>
      </c>
      <c r="C17" s="110">
        <v>11015</v>
      </c>
      <c r="D17" s="111">
        <v>9249</v>
      </c>
      <c r="E17" s="112">
        <f t="shared" si="0"/>
        <v>84</v>
      </c>
      <c r="F17" s="113">
        <v>5541</v>
      </c>
      <c r="G17" s="114">
        <f t="shared" si="0"/>
        <v>50.3</v>
      </c>
      <c r="H17" s="115">
        <v>1586</v>
      </c>
      <c r="I17" s="116">
        <f t="shared" si="0"/>
        <v>14.4</v>
      </c>
      <c r="J17" s="117">
        <v>7127</v>
      </c>
      <c r="K17" s="112">
        <f t="shared" si="1"/>
        <v>64.7</v>
      </c>
      <c r="L17" s="108">
        <v>10358</v>
      </c>
      <c r="M17" s="112">
        <f t="shared" si="2"/>
        <v>94</v>
      </c>
      <c r="N17" s="108">
        <v>8519</v>
      </c>
      <c r="O17" s="112">
        <f t="shared" si="2"/>
        <v>77.3</v>
      </c>
      <c r="P17" s="108">
        <v>10363</v>
      </c>
      <c r="Q17" s="112">
        <f t="shared" si="3"/>
        <v>94.1</v>
      </c>
      <c r="R17" s="108">
        <v>9323</v>
      </c>
      <c r="S17" s="112">
        <f t="shared" si="4"/>
        <v>84.6</v>
      </c>
      <c r="T17" s="108">
        <v>8517</v>
      </c>
      <c r="U17" s="112">
        <f t="shared" si="5"/>
        <v>77.3</v>
      </c>
      <c r="V17" s="108">
        <v>8518</v>
      </c>
      <c r="W17" s="112">
        <f t="shared" si="6"/>
        <v>77.3</v>
      </c>
      <c r="X17" s="108">
        <v>8053</v>
      </c>
      <c r="Y17" s="112">
        <f t="shared" si="7"/>
        <v>73.099999999999994</v>
      </c>
      <c r="Z17" s="113">
        <v>7561</v>
      </c>
      <c r="AA17" s="112">
        <f t="shared" si="20"/>
        <v>91.5</v>
      </c>
      <c r="AB17" s="107">
        <v>4434</v>
      </c>
      <c r="AC17" s="112">
        <f t="shared" si="21"/>
        <v>53.7</v>
      </c>
      <c r="AD17" s="108">
        <v>10421</v>
      </c>
      <c r="AE17" s="112">
        <f t="shared" si="8"/>
        <v>94.6</v>
      </c>
      <c r="AF17" s="108">
        <v>9363</v>
      </c>
      <c r="AG17" s="114">
        <f t="shared" si="9"/>
        <v>85</v>
      </c>
      <c r="AH17" s="118">
        <v>11596</v>
      </c>
      <c r="AI17" s="111">
        <v>9661</v>
      </c>
      <c r="AJ17" s="112">
        <f t="shared" si="10"/>
        <v>83.3</v>
      </c>
      <c r="AK17" s="113">
        <v>9290</v>
      </c>
      <c r="AL17" s="112">
        <f t="shared" si="22"/>
        <v>80.099999999999994</v>
      </c>
      <c r="AM17" s="61">
        <v>11850</v>
      </c>
      <c r="AN17" s="112">
        <f t="shared" si="11"/>
        <v>102.2</v>
      </c>
      <c r="AO17" s="108">
        <v>9374</v>
      </c>
      <c r="AP17" s="112">
        <f t="shared" si="12"/>
        <v>80.8</v>
      </c>
      <c r="AQ17" s="119">
        <v>209</v>
      </c>
      <c r="AR17" s="112">
        <f t="shared" si="18"/>
        <v>1.8023456364263539</v>
      </c>
      <c r="AS17" s="119">
        <v>575</v>
      </c>
      <c r="AT17" s="119">
        <v>184</v>
      </c>
      <c r="AU17" s="108">
        <v>9476</v>
      </c>
      <c r="AV17" s="112">
        <f t="shared" si="23"/>
        <v>81.7</v>
      </c>
      <c r="AW17" s="108">
        <v>6927</v>
      </c>
      <c r="AX17" s="112">
        <f t="shared" si="13"/>
        <v>59.7</v>
      </c>
      <c r="AY17" s="108">
        <v>6929</v>
      </c>
      <c r="AZ17" s="114">
        <f t="shared" si="14"/>
        <v>59.8</v>
      </c>
      <c r="BA17" s="120">
        <v>11409</v>
      </c>
      <c r="BB17" s="108">
        <v>8781</v>
      </c>
      <c r="BC17" s="121">
        <f t="shared" si="15"/>
        <v>77</v>
      </c>
      <c r="BD17" s="108">
        <v>8781</v>
      </c>
      <c r="BE17" s="121">
        <f t="shared" si="16"/>
        <v>77</v>
      </c>
      <c r="BF17" s="108">
        <v>8757</v>
      </c>
      <c r="BG17" s="122">
        <f t="shared" si="17"/>
        <v>76.8</v>
      </c>
      <c r="BH17" s="123">
        <v>2133</v>
      </c>
      <c r="BI17" s="108">
        <v>6038</v>
      </c>
      <c r="BJ17" s="124">
        <v>5691</v>
      </c>
      <c r="BK17" s="123">
        <v>6880</v>
      </c>
      <c r="BL17" s="125">
        <f t="shared" si="19"/>
        <v>62.5</v>
      </c>
      <c r="BM17" s="123">
        <v>2114</v>
      </c>
      <c r="BN17" s="108">
        <v>978</v>
      </c>
      <c r="BO17" s="124">
        <v>4</v>
      </c>
      <c r="BP17" s="424" t="s">
        <v>71</v>
      </c>
    </row>
    <row r="18" spans="1:68" s="106" customFormat="1" ht="17.100000000000001" customHeight="1" x14ac:dyDescent="0.25">
      <c r="A18" s="160">
        <v>23</v>
      </c>
      <c r="B18" s="126" t="s">
        <v>75</v>
      </c>
      <c r="C18" s="110">
        <v>31722</v>
      </c>
      <c r="D18" s="111">
        <v>26405</v>
      </c>
      <c r="E18" s="112">
        <f t="shared" si="0"/>
        <v>83.2</v>
      </c>
      <c r="F18" s="113">
        <v>23916</v>
      </c>
      <c r="G18" s="114">
        <f t="shared" si="0"/>
        <v>75.400000000000006</v>
      </c>
      <c r="H18" s="115">
        <v>2263</v>
      </c>
      <c r="I18" s="116">
        <f t="shared" si="0"/>
        <v>7.1</v>
      </c>
      <c r="J18" s="117">
        <v>26179</v>
      </c>
      <c r="K18" s="112">
        <f t="shared" si="1"/>
        <v>82.5</v>
      </c>
      <c r="L18" s="108">
        <v>28687</v>
      </c>
      <c r="M18" s="112">
        <f t="shared" si="2"/>
        <v>90.4</v>
      </c>
      <c r="N18" s="108">
        <v>28670</v>
      </c>
      <c r="O18" s="112">
        <f t="shared" si="2"/>
        <v>90.4</v>
      </c>
      <c r="P18" s="108">
        <v>28765</v>
      </c>
      <c r="Q18" s="112">
        <f t="shared" si="3"/>
        <v>90.7</v>
      </c>
      <c r="R18" s="108">
        <v>28533</v>
      </c>
      <c r="S18" s="112">
        <f t="shared" si="4"/>
        <v>89.9</v>
      </c>
      <c r="T18" s="108">
        <v>28672</v>
      </c>
      <c r="U18" s="112">
        <f t="shared" si="5"/>
        <v>90.4</v>
      </c>
      <c r="V18" s="108">
        <v>28045</v>
      </c>
      <c r="W18" s="112">
        <f t="shared" si="6"/>
        <v>88.4</v>
      </c>
      <c r="X18" s="108">
        <v>27758</v>
      </c>
      <c r="Y18" s="112">
        <f t="shared" si="7"/>
        <v>87.5</v>
      </c>
      <c r="Z18" s="113">
        <v>22699</v>
      </c>
      <c r="AA18" s="112">
        <f t="shared" si="20"/>
        <v>95.4</v>
      </c>
      <c r="AB18" s="107">
        <v>15741</v>
      </c>
      <c r="AC18" s="112">
        <f t="shared" si="21"/>
        <v>66.2</v>
      </c>
      <c r="AD18" s="108">
        <v>28365</v>
      </c>
      <c r="AE18" s="112">
        <f t="shared" si="8"/>
        <v>89.4</v>
      </c>
      <c r="AF18" s="108">
        <v>28561</v>
      </c>
      <c r="AG18" s="114">
        <f t="shared" si="9"/>
        <v>90</v>
      </c>
      <c r="AH18" s="118">
        <v>31986</v>
      </c>
      <c r="AI18" s="111">
        <v>28293</v>
      </c>
      <c r="AJ18" s="112">
        <f t="shared" si="10"/>
        <v>88.5</v>
      </c>
      <c r="AK18" s="113">
        <v>26921</v>
      </c>
      <c r="AL18" s="112">
        <f t="shared" si="22"/>
        <v>84.2</v>
      </c>
      <c r="AM18" s="61">
        <v>26566</v>
      </c>
      <c r="AN18" s="112">
        <f t="shared" si="11"/>
        <v>83.1</v>
      </c>
      <c r="AO18" s="108">
        <v>27811</v>
      </c>
      <c r="AP18" s="112">
        <f t="shared" si="12"/>
        <v>86.9</v>
      </c>
      <c r="AQ18" s="119">
        <v>170</v>
      </c>
      <c r="AR18" s="112">
        <f t="shared" si="18"/>
        <v>0.53148252360407677</v>
      </c>
      <c r="AS18" s="119">
        <v>220</v>
      </c>
      <c r="AT18" s="119">
        <v>172</v>
      </c>
      <c r="AU18" s="108">
        <v>28169</v>
      </c>
      <c r="AV18" s="112">
        <f t="shared" si="23"/>
        <v>88.1</v>
      </c>
      <c r="AW18" s="108">
        <v>26773</v>
      </c>
      <c r="AX18" s="112">
        <f t="shared" si="13"/>
        <v>83.7</v>
      </c>
      <c r="AY18" s="108">
        <v>26766</v>
      </c>
      <c r="AZ18" s="114">
        <f t="shared" si="14"/>
        <v>83.7</v>
      </c>
      <c r="BA18" s="120">
        <v>32306</v>
      </c>
      <c r="BB18" s="108">
        <v>29229</v>
      </c>
      <c r="BC18" s="121">
        <f t="shared" si="15"/>
        <v>90.5</v>
      </c>
      <c r="BD18" s="108">
        <v>29198</v>
      </c>
      <c r="BE18" s="121">
        <f t="shared" si="16"/>
        <v>90.4</v>
      </c>
      <c r="BF18" s="108">
        <v>29058</v>
      </c>
      <c r="BG18" s="122">
        <f t="shared" si="17"/>
        <v>89.9</v>
      </c>
      <c r="BH18" s="123">
        <v>8194</v>
      </c>
      <c r="BI18" s="108">
        <v>20807</v>
      </c>
      <c r="BJ18" s="124">
        <v>20546</v>
      </c>
      <c r="BK18" s="123">
        <v>23799</v>
      </c>
      <c r="BL18" s="125">
        <f t="shared" si="19"/>
        <v>75</v>
      </c>
      <c r="BM18" s="123">
        <v>3969</v>
      </c>
      <c r="BN18" s="108">
        <v>851</v>
      </c>
      <c r="BO18" s="124">
        <v>62</v>
      </c>
      <c r="BP18" s="424" t="s">
        <v>60</v>
      </c>
    </row>
    <row r="19" spans="1:68" s="106" customFormat="1" ht="17.100000000000001" customHeight="1" x14ac:dyDescent="0.25">
      <c r="A19" s="160">
        <v>25</v>
      </c>
      <c r="B19" s="126" t="s">
        <v>76</v>
      </c>
      <c r="C19" s="110">
        <v>35365</v>
      </c>
      <c r="D19" s="111">
        <v>18824</v>
      </c>
      <c r="E19" s="112">
        <f t="shared" si="0"/>
        <v>53.2</v>
      </c>
      <c r="F19" s="113">
        <v>17187</v>
      </c>
      <c r="G19" s="114">
        <f t="shared" si="0"/>
        <v>48.6</v>
      </c>
      <c r="H19" s="115">
        <v>1469</v>
      </c>
      <c r="I19" s="116">
        <f t="shared" si="0"/>
        <v>4.2</v>
      </c>
      <c r="J19" s="117">
        <v>18656</v>
      </c>
      <c r="K19" s="112">
        <f t="shared" si="1"/>
        <v>52.8</v>
      </c>
      <c r="L19" s="108">
        <v>31640</v>
      </c>
      <c r="M19" s="112">
        <f t="shared" si="2"/>
        <v>89.5</v>
      </c>
      <c r="N19" s="108">
        <v>33620</v>
      </c>
      <c r="O19" s="112">
        <f t="shared" si="2"/>
        <v>95.1</v>
      </c>
      <c r="P19" s="108">
        <v>31651</v>
      </c>
      <c r="Q19" s="112">
        <f t="shared" si="3"/>
        <v>89.5</v>
      </c>
      <c r="R19" s="108">
        <v>32620</v>
      </c>
      <c r="S19" s="112">
        <f t="shared" si="4"/>
        <v>92.2</v>
      </c>
      <c r="T19" s="108">
        <v>33628</v>
      </c>
      <c r="U19" s="112">
        <f t="shared" si="5"/>
        <v>95.1</v>
      </c>
      <c r="V19" s="108">
        <v>31292</v>
      </c>
      <c r="W19" s="112">
        <f t="shared" si="6"/>
        <v>88.5</v>
      </c>
      <c r="X19" s="108">
        <v>32293</v>
      </c>
      <c r="Y19" s="112">
        <f t="shared" si="7"/>
        <v>91.3</v>
      </c>
      <c r="Z19" s="113">
        <v>25848</v>
      </c>
      <c r="AA19" s="112">
        <f t="shared" si="20"/>
        <v>97.5</v>
      </c>
      <c r="AB19" s="107">
        <v>17760</v>
      </c>
      <c r="AC19" s="112">
        <f t="shared" si="21"/>
        <v>67</v>
      </c>
      <c r="AD19" s="108">
        <v>31455</v>
      </c>
      <c r="AE19" s="112">
        <f t="shared" si="8"/>
        <v>88.9</v>
      </c>
      <c r="AF19" s="108">
        <v>32377</v>
      </c>
      <c r="AG19" s="114">
        <f t="shared" si="9"/>
        <v>91.6</v>
      </c>
      <c r="AH19" s="118">
        <v>36312</v>
      </c>
      <c r="AI19" s="111">
        <v>34536</v>
      </c>
      <c r="AJ19" s="112">
        <f t="shared" si="10"/>
        <v>95.1</v>
      </c>
      <c r="AK19" s="113">
        <v>33303</v>
      </c>
      <c r="AL19" s="112">
        <f t="shared" si="22"/>
        <v>91.7</v>
      </c>
      <c r="AM19" s="61">
        <v>32506</v>
      </c>
      <c r="AN19" s="112">
        <f t="shared" si="11"/>
        <v>89.5</v>
      </c>
      <c r="AO19" s="108">
        <v>33994</v>
      </c>
      <c r="AP19" s="112">
        <f t="shared" si="12"/>
        <v>93.6</v>
      </c>
      <c r="AQ19" s="119">
        <v>77</v>
      </c>
      <c r="AR19" s="112">
        <f t="shared" si="18"/>
        <v>0.21205111257986339</v>
      </c>
      <c r="AS19" s="119">
        <v>96</v>
      </c>
      <c r="AT19" s="119">
        <v>184</v>
      </c>
      <c r="AU19" s="108">
        <v>33151</v>
      </c>
      <c r="AV19" s="112">
        <f t="shared" si="23"/>
        <v>91.3</v>
      </c>
      <c r="AW19" s="108">
        <v>33007</v>
      </c>
      <c r="AX19" s="112">
        <f t="shared" si="13"/>
        <v>90.9</v>
      </c>
      <c r="AY19" s="108">
        <v>33043</v>
      </c>
      <c r="AZ19" s="114">
        <f t="shared" si="14"/>
        <v>91</v>
      </c>
      <c r="BA19" s="120">
        <v>39499</v>
      </c>
      <c r="BB19" s="108">
        <v>35542</v>
      </c>
      <c r="BC19" s="121">
        <f t="shared" si="15"/>
        <v>90</v>
      </c>
      <c r="BD19" s="108">
        <v>35587</v>
      </c>
      <c r="BE19" s="121">
        <f t="shared" si="16"/>
        <v>90.1</v>
      </c>
      <c r="BF19" s="108">
        <v>35597</v>
      </c>
      <c r="BG19" s="122">
        <f t="shared" si="17"/>
        <v>90.1</v>
      </c>
      <c r="BH19" s="123">
        <v>19053</v>
      </c>
      <c r="BI19" s="108">
        <v>73927</v>
      </c>
      <c r="BJ19" s="124">
        <v>17094</v>
      </c>
      <c r="BK19" s="123">
        <v>25864</v>
      </c>
      <c r="BL19" s="125">
        <f t="shared" si="19"/>
        <v>73.099999999999994</v>
      </c>
      <c r="BM19" s="123">
        <v>4325</v>
      </c>
      <c r="BN19" s="108">
        <v>1496</v>
      </c>
      <c r="BO19" s="124">
        <v>99</v>
      </c>
      <c r="BP19" s="424" t="s">
        <v>55</v>
      </c>
    </row>
    <row r="20" spans="1:68" s="106" customFormat="1" ht="17.100000000000001" customHeight="1" x14ac:dyDescent="0.25">
      <c r="A20" s="160">
        <v>94</v>
      </c>
      <c r="B20" s="126" t="s">
        <v>77</v>
      </c>
      <c r="C20" s="110">
        <v>833</v>
      </c>
      <c r="D20" s="111">
        <v>1097</v>
      </c>
      <c r="E20" s="112">
        <f t="shared" si="0"/>
        <v>131.69999999999999</v>
      </c>
      <c r="F20" s="113">
        <v>884</v>
      </c>
      <c r="G20" s="114">
        <f t="shared" si="0"/>
        <v>106.1</v>
      </c>
      <c r="H20" s="115">
        <v>0</v>
      </c>
      <c r="I20" s="116">
        <f t="shared" si="0"/>
        <v>0</v>
      </c>
      <c r="J20" s="117">
        <v>884</v>
      </c>
      <c r="K20" s="112">
        <f t="shared" si="1"/>
        <v>106.1</v>
      </c>
      <c r="L20" s="108">
        <v>999</v>
      </c>
      <c r="M20" s="112">
        <f t="shared" si="2"/>
        <v>119.9</v>
      </c>
      <c r="N20" s="108">
        <v>774</v>
      </c>
      <c r="O20" s="112">
        <f t="shared" si="2"/>
        <v>92.9</v>
      </c>
      <c r="P20" s="108">
        <v>1001</v>
      </c>
      <c r="Q20" s="112">
        <f t="shared" si="3"/>
        <v>120.2</v>
      </c>
      <c r="R20" s="108">
        <v>925</v>
      </c>
      <c r="S20" s="112">
        <f t="shared" si="4"/>
        <v>111</v>
      </c>
      <c r="T20" s="108">
        <v>777</v>
      </c>
      <c r="U20" s="112">
        <f t="shared" si="5"/>
        <v>93.3</v>
      </c>
      <c r="V20" s="108">
        <v>797</v>
      </c>
      <c r="W20" s="112">
        <f t="shared" si="6"/>
        <v>95.7</v>
      </c>
      <c r="X20" s="108">
        <v>764</v>
      </c>
      <c r="Y20" s="112">
        <f t="shared" si="7"/>
        <v>91.7</v>
      </c>
      <c r="Z20" s="113">
        <v>707</v>
      </c>
      <c r="AA20" s="112">
        <f t="shared" si="20"/>
        <v>113.2</v>
      </c>
      <c r="AB20" s="107">
        <v>418</v>
      </c>
      <c r="AC20" s="112">
        <f t="shared" si="21"/>
        <v>66.900000000000006</v>
      </c>
      <c r="AD20" s="108">
        <v>1016</v>
      </c>
      <c r="AE20" s="112">
        <f t="shared" si="8"/>
        <v>122</v>
      </c>
      <c r="AF20" s="108">
        <v>922</v>
      </c>
      <c r="AG20" s="114">
        <f t="shared" si="9"/>
        <v>110.7</v>
      </c>
      <c r="AH20" s="118">
        <v>880</v>
      </c>
      <c r="AI20" s="111">
        <v>879</v>
      </c>
      <c r="AJ20" s="112">
        <f t="shared" si="10"/>
        <v>99.9</v>
      </c>
      <c r="AK20" s="113">
        <v>866</v>
      </c>
      <c r="AL20" s="112">
        <f t="shared" si="22"/>
        <v>98.4</v>
      </c>
      <c r="AM20" s="61">
        <v>950</v>
      </c>
      <c r="AN20" s="112">
        <f t="shared" si="11"/>
        <v>108</v>
      </c>
      <c r="AO20" s="108">
        <v>814</v>
      </c>
      <c r="AP20" s="112">
        <f t="shared" si="12"/>
        <v>92.5</v>
      </c>
      <c r="AQ20" s="119">
        <v>37</v>
      </c>
      <c r="AR20" s="112">
        <f t="shared" si="18"/>
        <v>4.2045454545454541</v>
      </c>
      <c r="AS20" s="119">
        <v>56</v>
      </c>
      <c r="AT20" s="119">
        <v>64</v>
      </c>
      <c r="AU20" s="108">
        <v>881</v>
      </c>
      <c r="AV20" s="112">
        <f t="shared" si="23"/>
        <v>100.1</v>
      </c>
      <c r="AW20" s="108">
        <v>546</v>
      </c>
      <c r="AX20" s="112">
        <f t="shared" si="13"/>
        <v>62</v>
      </c>
      <c r="AY20" s="108">
        <v>545</v>
      </c>
      <c r="AZ20" s="114">
        <f t="shared" si="14"/>
        <v>61.9</v>
      </c>
      <c r="BA20" s="120">
        <v>931</v>
      </c>
      <c r="BB20" s="108">
        <v>759</v>
      </c>
      <c r="BC20" s="121">
        <f t="shared" si="15"/>
        <v>81.5</v>
      </c>
      <c r="BD20" s="108">
        <v>759</v>
      </c>
      <c r="BE20" s="121">
        <f t="shared" si="16"/>
        <v>81.5</v>
      </c>
      <c r="BF20" s="108">
        <v>758</v>
      </c>
      <c r="BG20" s="122">
        <f t="shared" si="17"/>
        <v>81.400000000000006</v>
      </c>
      <c r="BH20" s="123">
        <v>594</v>
      </c>
      <c r="BI20" s="108">
        <v>1448</v>
      </c>
      <c r="BJ20" s="124">
        <v>443</v>
      </c>
      <c r="BK20" s="123">
        <v>588</v>
      </c>
      <c r="BL20" s="125">
        <f t="shared" si="19"/>
        <v>70.599999999999994</v>
      </c>
      <c r="BM20" s="123">
        <v>369</v>
      </c>
      <c r="BN20" s="108">
        <v>175</v>
      </c>
      <c r="BO20" s="124">
        <v>11</v>
      </c>
      <c r="BP20" s="424" t="s">
        <v>52</v>
      </c>
    </row>
    <row r="21" spans="1:68" s="106" customFormat="1" ht="17.100000000000001" customHeight="1" x14ac:dyDescent="0.25">
      <c r="A21" s="160">
        <v>95</v>
      </c>
      <c r="B21" s="109" t="s">
        <v>78</v>
      </c>
      <c r="C21" s="110">
        <v>1367</v>
      </c>
      <c r="D21" s="111">
        <v>1328</v>
      </c>
      <c r="E21" s="112">
        <f t="shared" si="0"/>
        <v>97.1</v>
      </c>
      <c r="F21" s="113">
        <v>1231</v>
      </c>
      <c r="G21" s="114">
        <f t="shared" si="0"/>
        <v>90.1</v>
      </c>
      <c r="H21" s="115">
        <v>59</v>
      </c>
      <c r="I21" s="116">
        <f t="shared" si="0"/>
        <v>4.3</v>
      </c>
      <c r="J21" s="117">
        <v>1290</v>
      </c>
      <c r="K21" s="112">
        <f t="shared" si="1"/>
        <v>94.4</v>
      </c>
      <c r="L21" s="108">
        <v>1360</v>
      </c>
      <c r="M21" s="112">
        <f t="shared" si="2"/>
        <v>99.5</v>
      </c>
      <c r="N21" s="108">
        <v>1277</v>
      </c>
      <c r="O21" s="112">
        <f t="shared" si="2"/>
        <v>93.4</v>
      </c>
      <c r="P21" s="108">
        <v>1361</v>
      </c>
      <c r="Q21" s="112">
        <f t="shared" si="3"/>
        <v>99.6</v>
      </c>
      <c r="R21" s="108">
        <v>1317</v>
      </c>
      <c r="S21" s="112">
        <f t="shared" si="4"/>
        <v>96.3</v>
      </c>
      <c r="T21" s="108">
        <v>1278</v>
      </c>
      <c r="U21" s="112">
        <f t="shared" si="5"/>
        <v>93.5</v>
      </c>
      <c r="V21" s="108">
        <v>1303</v>
      </c>
      <c r="W21" s="112">
        <f t="shared" si="6"/>
        <v>95.3</v>
      </c>
      <c r="X21" s="108">
        <v>1285</v>
      </c>
      <c r="Y21" s="112">
        <f t="shared" si="7"/>
        <v>94</v>
      </c>
      <c r="Z21" s="113">
        <v>993</v>
      </c>
      <c r="AA21" s="112">
        <f t="shared" si="20"/>
        <v>96.9</v>
      </c>
      <c r="AB21" s="107">
        <v>622</v>
      </c>
      <c r="AC21" s="112">
        <f t="shared" si="21"/>
        <v>60.7</v>
      </c>
      <c r="AD21" s="108">
        <v>1374</v>
      </c>
      <c r="AE21" s="112">
        <f t="shared" si="8"/>
        <v>100.5</v>
      </c>
      <c r="AF21" s="108">
        <v>1276</v>
      </c>
      <c r="AG21" s="114">
        <f t="shared" si="9"/>
        <v>93.3</v>
      </c>
      <c r="AH21" s="118">
        <v>1377</v>
      </c>
      <c r="AI21" s="111">
        <v>1302</v>
      </c>
      <c r="AJ21" s="112">
        <f t="shared" si="10"/>
        <v>94.6</v>
      </c>
      <c r="AK21" s="113">
        <v>1285</v>
      </c>
      <c r="AL21" s="112">
        <f t="shared" si="22"/>
        <v>93.3</v>
      </c>
      <c r="AM21" s="61">
        <v>1376</v>
      </c>
      <c r="AN21" s="112">
        <f t="shared" si="11"/>
        <v>99.9</v>
      </c>
      <c r="AO21" s="108">
        <v>1262</v>
      </c>
      <c r="AP21" s="112">
        <f t="shared" si="12"/>
        <v>91.6</v>
      </c>
      <c r="AQ21" s="119">
        <v>1</v>
      </c>
      <c r="AR21" s="112">
        <f t="shared" si="18"/>
        <v>7.2621641249092234E-2</v>
      </c>
      <c r="AS21" s="119">
        <v>13</v>
      </c>
      <c r="AT21" s="119">
        <v>4</v>
      </c>
      <c r="AU21" s="108">
        <v>1306</v>
      </c>
      <c r="AV21" s="112">
        <f t="shared" si="23"/>
        <v>94.8</v>
      </c>
      <c r="AW21" s="108">
        <v>1153</v>
      </c>
      <c r="AX21" s="112">
        <f t="shared" si="13"/>
        <v>83.7</v>
      </c>
      <c r="AY21" s="108">
        <v>1153</v>
      </c>
      <c r="AZ21" s="114">
        <f t="shared" si="14"/>
        <v>83.7</v>
      </c>
      <c r="BA21" s="120">
        <v>1667</v>
      </c>
      <c r="BB21" s="108">
        <v>1366</v>
      </c>
      <c r="BC21" s="121">
        <f t="shared" si="15"/>
        <v>81.900000000000006</v>
      </c>
      <c r="BD21" s="108">
        <v>1367</v>
      </c>
      <c r="BE21" s="121">
        <f t="shared" si="16"/>
        <v>82</v>
      </c>
      <c r="BF21" s="108">
        <v>1377</v>
      </c>
      <c r="BG21" s="122">
        <f t="shared" si="17"/>
        <v>82.6</v>
      </c>
      <c r="BH21" s="123">
        <v>583</v>
      </c>
      <c r="BI21" s="108">
        <v>1340</v>
      </c>
      <c r="BJ21" s="124">
        <v>786</v>
      </c>
      <c r="BK21" s="123">
        <v>1057</v>
      </c>
      <c r="BL21" s="125">
        <f t="shared" si="19"/>
        <v>77.3</v>
      </c>
      <c r="BM21" s="123">
        <v>853</v>
      </c>
      <c r="BN21" s="108">
        <v>81</v>
      </c>
      <c r="BO21" s="124">
        <v>7</v>
      </c>
      <c r="BP21" s="424" t="s">
        <v>52</v>
      </c>
    </row>
    <row r="22" spans="1:68" s="106" customFormat="1" ht="17.100000000000001" customHeight="1" x14ac:dyDescent="0.25">
      <c r="A22" s="160">
        <v>41</v>
      </c>
      <c r="B22" s="109" t="s">
        <v>79</v>
      </c>
      <c r="C22" s="110">
        <v>20242</v>
      </c>
      <c r="D22" s="111">
        <v>20245</v>
      </c>
      <c r="E22" s="112">
        <f t="shared" si="0"/>
        <v>100</v>
      </c>
      <c r="F22" s="113">
        <v>18635</v>
      </c>
      <c r="G22" s="114">
        <f t="shared" si="0"/>
        <v>92.1</v>
      </c>
      <c r="H22" s="115">
        <v>1562</v>
      </c>
      <c r="I22" s="116">
        <f t="shared" si="0"/>
        <v>7.7</v>
      </c>
      <c r="J22" s="117">
        <v>20197</v>
      </c>
      <c r="K22" s="112">
        <f t="shared" si="1"/>
        <v>99.8</v>
      </c>
      <c r="L22" s="108">
        <v>19347</v>
      </c>
      <c r="M22" s="112">
        <f t="shared" si="2"/>
        <v>95.6</v>
      </c>
      <c r="N22" s="108">
        <v>18920</v>
      </c>
      <c r="O22" s="112">
        <f t="shared" si="2"/>
        <v>93.5</v>
      </c>
      <c r="P22" s="108">
        <v>19326</v>
      </c>
      <c r="Q22" s="112">
        <f t="shared" si="3"/>
        <v>95.5</v>
      </c>
      <c r="R22" s="108">
        <v>19042</v>
      </c>
      <c r="S22" s="112">
        <f t="shared" si="4"/>
        <v>94.1</v>
      </c>
      <c r="T22" s="108">
        <v>18921</v>
      </c>
      <c r="U22" s="112">
        <f t="shared" si="5"/>
        <v>93.5</v>
      </c>
      <c r="V22" s="108">
        <v>19123</v>
      </c>
      <c r="W22" s="112">
        <f t="shared" si="6"/>
        <v>94.5</v>
      </c>
      <c r="X22" s="108">
        <v>18882</v>
      </c>
      <c r="Y22" s="112">
        <f t="shared" si="7"/>
        <v>93.3</v>
      </c>
      <c r="Z22" s="113">
        <v>15907</v>
      </c>
      <c r="AA22" s="112">
        <f t="shared" si="20"/>
        <v>104.8</v>
      </c>
      <c r="AB22" s="107">
        <v>12470</v>
      </c>
      <c r="AC22" s="112">
        <f t="shared" si="21"/>
        <v>82.1</v>
      </c>
      <c r="AD22" s="108">
        <v>19363</v>
      </c>
      <c r="AE22" s="112">
        <f t="shared" si="8"/>
        <v>95.7</v>
      </c>
      <c r="AF22" s="108">
        <v>19083</v>
      </c>
      <c r="AG22" s="114">
        <f t="shared" si="9"/>
        <v>94.3</v>
      </c>
      <c r="AH22" s="118">
        <v>20627</v>
      </c>
      <c r="AI22" s="111">
        <v>19269</v>
      </c>
      <c r="AJ22" s="112">
        <f t="shared" si="10"/>
        <v>93.4</v>
      </c>
      <c r="AK22" s="113">
        <v>19073</v>
      </c>
      <c r="AL22" s="112">
        <f t="shared" si="22"/>
        <v>92.5</v>
      </c>
      <c r="AM22" s="61">
        <v>18120</v>
      </c>
      <c r="AN22" s="112">
        <f t="shared" si="11"/>
        <v>87.8</v>
      </c>
      <c r="AO22" s="108">
        <v>19211</v>
      </c>
      <c r="AP22" s="112">
        <f t="shared" si="12"/>
        <v>93.1</v>
      </c>
      <c r="AQ22" s="119">
        <v>43</v>
      </c>
      <c r="AR22" s="112">
        <f t="shared" si="18"/>
        <v>0.20846463373248655</v>
      </c>
      <c r="AS22" s="119">
        <v>102</v>
      </c>
      <c r="AT22" s="119">
        <v>66</v>
      </c>
      <c r="AU22" s="108">
        <v>18954</v>
      </c>
      <c r="AV22" s="112">
        <f t="shared" si="23"/>
        <v>91.9</v>
      </c>
      <c r="AW22" s="108">
        <v>18277</v>
      </c>
      <c r="AX22" s="112">
        <f t="shared" si="13"/>
        <v>88.6</v>
      </c>
      <c r="AY22" s="108">
        <v>18287</v>
      </c>
      <c r="AZ22" s="114">
        <f t="shared" si="14"/>
        <v>88.7</v>
      </c>
      <c r="BA22" s="120">
        <v>20535</v>
      </c>
      <c r="BB22" s="108">
        <v>19849</v>
      </c>
      <c r="BC22" s="121">
        <f t="shared" si="15"/>
        <v>96.7</v>
      </c>
      <c r="BD22" s="108">
        <v>19848</v>
      </c>
      <c r="BE22" s="121">
        <f t="shared" si="16"/>
        <v>96.7</v>
      </c>
      <c r="BF22" s="108">
        <v>19887</v>
      </c>
      <c r="BG22" s="122">
        <f t="shared" si="17"/>
        <v>96.8</v>
      </c>
      <c r="BH22" s="123">
        <v>7967</v>
      </c>
      <c r="BI22" s="108">
        <v>29457</v>
      </c>
      <c r="BJ22" s="124">
        <v>13695</v>
      </c>
      <c r="BK22" s="123">
        <v>17316</v>
      </c>
      <c r="BL22" s="125">
        <f t="shared" si="19"/>
        <v>85.5</v>
      </c>
      <c r="BM22" s="123">
        <v>3636</v>
      </c>
      <c r="BN22" s="108">
        <v>1775</v>
      </c>
      <c r="BO22" s="124">
        <v>54</v>
      </c>
      <c r="BP22" s="424" t="s">
        <v>55</v>
      </c>
    </row>
    <row r="23" spans="1:68" s="106" customFormat="1" ht="17.100000000000001" customHeight="1" x14ac:dyDescent="0.25">
      <c r="A23" s="160">
        <v>44</v>
      </c>
      <c r="B23" s="109" t="s">
        <v>80</v>
      </c>
      <c r="C23" s="110">
        <v>20995</v>
      </c>
      <c r="D23" s="111">
        <v>19777</v>
      </c>
      <c r="E23" s="112">
        <f t="shared" si="0"/>
        <v>94.2</v>
      </c>
      <c r="F23" s="113">
        <v>16116</v>
      </c>
      <c r="G23" s="114">
        <f t="shared" si="0"/>
        <v>76.8</v>
      </c>
      <c r="H23" s="115">
        <v>2100</v>
      </c>
      <c r="I23" s="116">
        <f t="shared" si="0"/>
        <v>10</v>
      </c>
      <c r="J23" s="117">
        <v>18216</v>
      </c>
      <c r="K23" s="112">
        <f t="shared" si="1"/>
        <v>86.8</v>
      </c>
      <c r="L23" s="108">
        <v>20068</v>
      </c>
      <c r="M23" s="112">
        <f t="shared" si="2"/>
        <v>95.6</v>
      </c>
      <c r="N23" s="108">
        <v>18001</v>
      </c>
      <c r="O23" s="112">
        <f t="shared" si="2"/>
        <v>85.7</v>
      </c>
      <c r="P23" s="108">
        <v>20099</v>
      </c>
      <c r="Q23" s="112">
        <f t="shared" si="3"/>
        <v>95.7</v>
      </c>
      <c r="R23" s="108">
        <v>18602</v>
      </c>
      <c r="S23" s="112">
        <f t="shared" si="4"/>
        <v>88.6</v>
      </c>
      <c r="T23" s="108">
        <v>18098</v>
      </c>
      <c r="U23" s="112">
        <f t="shared" si="5"/>
        <v>86.2</v>
      </c>
      <c r="V23" s="108">
        <v>17400</v>
      </c>
      <c r="W23" s="112">
        <f t="shared" si="6"/>
        <v>82.9</v>
      </c>
      <c r="X23" s="108">
        <v>16676</v>
      </c>
      <c r="Y23" s="112">
        <f t="shared" si="7"/>
        <v>79.400000000000006</v>
      </c>
      <c r="Z23" s="113">
        <v>15835</v>
      </c>
      <c r="AA23" s="112">
        <f t="shared" si="20"/>
        <v>100.6</v>
      </c>
      <c r="AB23" s="107">
        <v>9138</v>
      </c>
      <c r="AC23" s="112">
        <f t="shared" si="21"/>
        <v>58</v>
      </c>
      <c r="AD23" s="108">
        <v>19541</v>
      </c>
      <c r="AE23" s="112">
        <f t="shared" si="8"/>
        <v>93.1</v>
      </c>
      <c r="AF23" s="108">
        <v>17803</v>
      </c>
      <c r="AG23" s="114">
        <f t="shared" si="9"/>
        <v>84.8</v>
      </c>
      <c r="AH23" s="118">
        <v>21390</v>
      </c>
      <c r="AI23" s="111">
        <v>19502</v>
      </c>
      <c r="AJ23" s="112">
        <f t="shared" si="10"/>
        <v>91.2</v>
      </c>
      <c r="AK23" s="113">
        <v>19217</v>
      </c>
      <c r="AL23" s="112">
        <f t="shared" si="22"/>
        <v>89.8</v>
      </c>
      <c r="AM23" s="61">
        <v>13640</v>
      </c>
      <c r="AN23" s="112">
        <f t="shared" si="11"/>
        <v>63.8</v>
      </c>
      <c r="AO23" s="108">
        <v>18039</v>
      </c>
      <c r="AP23" s="112">
        <f t="shared" si="12"/>
        <v>84.3</v>
      </c>
      <c r="AQ23" s="119">
        <v>823</v>
      </c>
      <c r="AR23" s="112">
        <f t="shared" si="18"/>
        <v>3.8475923328658248</v>
      </c>
      <c r="AS23" s="119">
        <v>939</v>
      </c>
      <c r="AT23" s="119">
        <v>1793</v>
      </c>
      <c r="AU23" s="108">
        <v>19169</v>
      </c>
      <c r="AV23" s="112">
        <f t="shared" si="23"/>
        <v>89.6</v>
      </c>
      <c r="AW23" s="108">
        <v>13422</v>
      </c>
      <c r="AX23" s="112">
        <f t="shared" si="13"/>
        <v>62.7</v>
      </c>
      <c r="AY23" s="108">
        <v>13414</v>
      </c>
      <c r="AZ23" s="114">
        <f t="shared" si="14"/>
        <v>62.7</v>
      </c>
      <c r="BA23" s="120">
        <v>20940</v>
      </c>
      <c r="BB23" s="108">
        <v>17111</v>
      </c>
      <c r="BC23" s="121">
        <f t="shared" si="15"/>
        <v>81.7</v>
      </c>
      <c r="BD23" s="108">
        <v>17253</v>
      </c>
      <c r="BE23" s="121">
        <f t="shared" si="16"/>
        <v>82.4</v>
      </c>
      <c r="BF23" s="108">
        <v>17229</v>
      </c>
      <c r="BG23" s="122">
        <f t="shared" si="17"/>
        <v>82.3</v>
      </c>
      <c r="BH23" s="123">
        <v>2882</v>
      </c>
      <c r="BI23" s="108">
        <v>8095</v>
      </c>
      <c r="BJ23" s="124">
        <v>10995</v>
      </c>
      <c r="BK23" s="123">
        <v>13957</v>
      </c>
      <c r="BL23" s="125">
        <f t="shared" si="19"/>
        <v>66.5</v>
      </c>
      <c r="BM23" s="123">
        <v>5195</v>
      </c>
      <c r="BN23" s="108">
        <v>1706</v>
      </c>
      <c r="BO23" s="124">
        <v>89</v>
      </c>
      <c r="BP23" s="424" t="s">
        <v>60</v>
      </c>
    </row>
    <row r="24" spans="1:68" s="106" customFormat="1" ht="17.100000000000001" customHeight="1" x14ac:dyDescent="0.25">
      <c r="A24" s="160">
        <v>47</v>
      </c>
      <c r="B24" s="109" t="s">
        <v>81</v>
      </c>
      <c r="C24" s="110">
        <v>17466</v>
      </c>
      <c r="D24" s="111">
        <v>14158</v>
      </c>
      <c r="E24" s="112">
        <f t="shared" si="0"/>
        <v>81.099999999999994</v>
      </c>
      <c r="F24" s="113">
        <v>13680</v>
      </c>
      <c r="G24" s="114">
        <f t="shared" si="0"/>
        <v>78.3</v>
      </c>
      <c r="H24" s="115">
        <v>120</v>
      </c>
      <c r="I24" s="116">
        <f t="shared" si="0"/>
        <v>0.7</v>
      </c>
      <c r="J24" s="117">
        <v>13800</v>
      </c>
      <c r="K24" s="112">
        <f t="shared" si="1"/>
        <v>79</v>
      </c>
      <c r="L24" s="108">
        <v>16708</v>
      </c>
      <c r="M24" s="112">
        <f t="shared" si="2"/>
        <v>95.7</v>
      </c>
      <c r="N24" s="108">
        <v>15906</v>
      </c>
      <c r="O24" s="112">
        <f t="shared" si="2"/>
        <v>91.1</v>
      </c>
      <c r="P24" s="108">
        <v>16706</v>
      </c>
      <c r="Q24" s="112">
        <f t="shared" si="3"/>
        <v>95.6</v>
      </c>
      <c r="R24" s="108">
        <v>16296</v>
      </c>
      <c r="S24" s="112">
        <f t="shared" si="4"/>
        <v>93.3</v>
      </c>
      <c r="T24" s="108">
        <v>15905</v>
      </c>
      <c r="U24" s="112">
        <f t="shared" si="5"/>
        <v>91.1</v>
      </c>
      <c r="V24" s="108">
        <v>16324</v>
      </c>
      <c r="W24" s="112">
        <f t="shared" si="6"/>
        <v>93.5</v>
      </c>
      <c r="X24" s="108">
        <v>16007</v>
      </c>
      <c r="Y24" s="112">
        <f t="shared" si="7"/>
        <v>91.6</v>
      </c>
      <c r="Z24" s="113">
        <v>12055</v>
      </c>
      <c r="AA24" s="112">
        <f t="shared" si="20"/>
        <v>92</v>
      </c>
      <c r="AB24" s="107">
        <v>8448</v>
      </c>
      <c r="AC24" s="112">
        <f t="shared" si="21"/>
        <v>64.5</v>
      </c>
      <c r="AD24" s="108">
        <v>16676</v>
      </c>
      <c r="AE24" s="112">
        <f t="shared" si="8"/>
        <v>95.5</v>
      </c>
      <c r="AF24" s="108">
        <v>16279</v>
      </c>
      <c r="AG24" s="114">
        <f t="shared" si="9"/>
        <v>93.2</v>
      </c>
      <c r="AH24" s="118">
        <v>17924</v>
      </c>
      <c r="AI24" s="111">
        <v>16502</v>
      </c>
      <c r="AJ24" s="112">
        <f t="shared" si="10"/>
        <v>92.1</v>
      </c>
      <c r="AK24" s="113">
        <v>16419</v>
      </c>
      <c r="AL24" s="112">
        <f t="shared" si="22"/>
        <v>91.6</v>
      </c>
      <c r="AM24" s="61">
        <v>15969</v>
      </c>
      <c r="AN24" s="112">
        <f t="shared" si="11"/>
        <v>89.1</v>
      </c>
      <c r="AO24" s="108">
        <v>16343</v>
      </c>
      <c r="AP24" s="112">
        <f t="shared" si="12"/>
        <v>91.2</v>
      </c>
      <c r="AQ24" s="119">
        <v>142</v>
      </c>
      <c r="AR24" s="112">
        <f t="shared" si="18"/>
        <v>0.79223387636688236</v>
      </c>
      <c r="AS24" s="119">
        <v>188</v>
      </c>
      <c r="AT24" s="119">
        <v>235</v>
      </c>
      <c r="AU24" s="108">
        <v>16481</v>
      </c>
      <c r="AV24" s="112">
        <f t="shared" si="23"/>
        <v>91.9</v>
      </c>
      <c r="AW24" s="108">
        <v>15821</v>
      </c>
      <c r="AX24" s="112">
        <f t="shared" si="13"/>
        <v>88.3</v>
      </c>
      <c r="AY24" s="108">
        <v>15820</v>
      </c>
      <c r="AZ24" s="114">
        <f t="shared" si="14"/>
        <v>88.3</v>
      </c>
      <c r="BA24" s="120">
        <v>18494</v>
      </c>
      <c r="BB24" s="108">
        <v>16777</v>
      </c>
      <c r="BC24" s="121">
        <f t="shared" si="15"/>
        <v>90.7</v>
      </c>
      <c r="BD24" s="108">
        <v>16762</v>
      </c>
      <c r="BE24" s="121">
        <f t="shared" si="16"/>
        <v>90.6</v>
      </c>
      <c r="BF24" s="108">
        <v>16813</v>
      </c>
      <c r="BG24" s="122">
        <f t="shared" si="17"/>
        <v>90.9</v>
      </c>
      <c r="BH24" s="123">
        <v>2500</v>
      </c>
      <c r="BI24" s="108">
        <v>11159</v>
      </c>
      <c r="BJ24" s="124">
        <v>9739</v>
      </c>
      <c r="BK24" s="123">
        <v>13045</v>
      </c>
      <c r="BL24" s="125">
        <f t="shared" si="19"/>
        <v>74.7</v>
      </c>
      <c r="BM24" s="123">
        <v>1743</v>
      </c>
      <c r="BN24" s="108">
        <v>721</v>
      </c>
      <c r="BO24" s="124">
        <v>19</v>
      </c>
      <c r="BP24" s="424" t="s">
        <v>60</v>
      </c>
    </row>
    <row r="25" spans="1:68" s="106" customFormat="1" ht="17.100000000000001" customHeight="1" x14ac:dyDescent="0.25">
      <c r="A25" s="160">
        <v>47001</v>
      </c>
      <c r="B25" s="127" t="s">
        <v>82</v>
      </c>
      <c r="C25" s="110">
        <v>8983</v>
      </c>
      <c r="D25" s="111">
        <v>9188</v>
      </c>
      <c r="E25" s="112">
        <f t="shared" si="0"/>
        <v>102.3</v>
      </c>
      <c r="F25" s="113">
        <v>8857</v>
      </c>
      <c r="G25" s="114">
        <f t="shared" si="0"/>
        <v>98.6</v>
      </c>
      <c r="H25" s="115">
        <v>0</v>
      </c>
      <c r="I25" s="116">
        <f t="shared" si="0"/>
        <v>0</v>
      </c>
      <c r="J25" s="117">
        <v>9080</v>
      </c>
      <c r="K25" s="112">
        <f t="shared" si="1"/>
        <v>101.1</v>
      </c>
      <c r="L25" s="108">
        <v>8439</v>
      </c>
      <c r="M25" s="112">
        <f t="shared" si="2"/>
        <v>93.9</v>
      </c>
      <c r="N25" s="108">
        <v>7665</v>
      </c>
      <c r="O25" s="112">
        <f t="shared" si="2"/>
        <v>85.3</v>
      </c>
      <c r="P25" s="108">
        <v>8392</v>
      </c>
      <c r="Q25" s="112">
        <f t="shared" si="3"/>
        <v>93.4</v>
      </c>
      <c r="R25" s="108">
        <v>8114</v>
      </c>
      <c r="S25" s="112">
        <f t="shared" si="4"/>
        <v>90.3</v>
      </c>
      <c r="T25" s="108">
        <v>7574</v>
      </c>
      <c r="U25" s="112">
        <f t="shared" si="5"/>
        <v>84.3</v>
      </c>
      <c r="V25" s="108">
        <v>7837</v>
      </c>
      <c r="W25" s="112">
        <f t="shared" si="6"/>
        <v>87.2</v>
      </c>
      <c r="X25" s="108">
        <v>7638</v>
      </c>
      <c r="Y25" s="112">
        <f t="shared" si="7"/>
        <v>85</v>
      </c>
      <c r="Z25" s="113">
        <v>6235</v>
      </c>
      <c r="AA25" s="112">
        <f t="shared" si="20"/>
        <v>92.5</v>
      </c>
      <c r="AB25" s="107">
        <v>4125</v>
      </c>
      <c r="AC25" s="112">
        <f t="shared" si="21"/>
        <v>61.2</v>
      </c>
      <c r="AD25" s="108">
        <v>8376</v>
      </c>
      <c r="AE25" s="112">
        <f t="shared" si="8"/>
        <v>93.2</v>
      </c>
      <c r="AF25" s="108">
        <v>7969</v>
      </c>
      <c r="AG25" s="114">
        <f t="shared" si="9"/>
        <v>88.7</v>
      </c>
      <c r="AH25" s="118">
        <v>9053</v>
      </c>
      <c r="AI25" s="111">
        <v>8169</v>
      </c>
      <c r="AJ25" s="112">
        <f t="shared" si="10"/>
        <v>90.2</v>
      </c>
      <c r="AK25" s="113">
        <v>7530</v>
      </c>
      <c r="AL25" s="112">
        <f t="shared" si="22"/>
        <v>83.2</v>
      </c>
      <c r="AM25" s="61">
        <v>6862</v>
      </c>
      <c r="AN25" s="112">
        <f t="shared" si="11"/>
        <v>75.8</v>
      </c>
      <c r="AO25" s="108">
        <v>7927</v>
      </c>
      <c r="AP25" s="112">
        <f t="shared" si="12"/>
        <v>87.6</v>
      </c>
      <c r="AQ25" s="119">
        <v>88</v>
      </c>
      <c r="AR25" s="112">
        <f t="shared" si="18"/>
        <v>0.97205346294046169</v>
      </c>
      <c r="AS25" s="119">
        <v>206</v>
      </c>
      <c r="AT25" s="119">
        <v>233</v>
      </c>
      <c r="AU25" s="108">
        <v>7899</v>
      </c>
      <c r="AV25" s="112">
        <f t="shared" si="23"/>
        <v>87.3</v>
      </c>
      <c r="AW25" s="108">
        <v>7173</v>
      </c>
      <c r="AX25" s="112">
        <f t="shared" si="13"/>
        <v>79.2</v>
      </c>
      <c r="AY25" s="108">
        <v>7272</v>
      </c>
      <c r="AZ25" s="114">
        <f t="shared" si="14"/>
        <v>80.3</v>
      </c>
      <c r="BA25" s="120">
        <v>9123</v>
      </c>
      <c r="BB25" s="108">
        <v>7313</v>
      </c>
      <c r="BC25" s="121">
        <f>ROUND(BB25/$BA25*100,1)</f>
        <v>80.2</v>
      </c>
      <c r="BD25" s="108">
        <v>7385</v>
      </c>
      <c r="BE25" s="121">
        <f>ROUND(BD25/$BA25*100,1)</f>
        <v>80.900000000000006</v>
      </c>
      <c r="BF25" s="108">
        <v>7172</v>
      </c>
      <c r="BG25" s="122">
        <f>ROUND(BF25/$BA25*100,1)</f>
        <v>78.599999999999994</v>
      </c>
      <c r="BH25" s="123">
        <v>6546</v>
      </c>
      <c r="BI25" s="108">
        <v>9248</v>
      </c>
      <c r="BJ25" s="124">
        <v>5379</v>
      </c>
      <c r="BK25" s="123">
        <v>6499</v>
      </c>
      <c r="BL25" s="125">
        <f t="shared" si="19"/>
        <v>72.3</v>
      </c>
      <c r="BM25" s="123">
        <v>1721</v>
      </c>
      <c r="BN25" s="108">
        <v>496</v>
      </c>
      <c r="BO25" s="124">
        <v>25</v>
      </c>
      <c r="BP25" s="424" t="s">
        <v>60</v>
      </c>
    </row>
    <row r="26" spans="1:68" s="106" customFormat="1" ht="17.100000000000001" customHeight="1" x14ac:dyDescent="0.25">
      <c r="A26" s="160">
        <v>50</v>
      </c>
      <c r="B26" s="126" t="s">
        <v>83</v>
      </c>
      <c r="C26" s="110">
        <v>16563</v>
      </c>
      <c r="D26" s="111">
        <v>15808</v>
      </c>
      <c r="E26" s="112">
        <f t="shared" si="0"/>
        <v>95.4</v>
      </c>
      <c r="F26" s="113">
        <v>15771</v>
      </c>
      <c r="G26" s="114">
        <f t="shared" si="0"/>
        <v>95.2</v>
      </c>
      <c r="H26" s="115">
        <v>98</v>
      </c>
      <c r="I26" s="116">
        <f t="shared" si="0"/>
        <v>0.6</v>
      </c>
      <c r="J26" s="117">
        <v>15869</v>
      </c>
      <c r="K26" s="112">
        <f t="shared" si="1"/>
        <v>95.8</v>
      </c>
      <c r="L26" s="108">
        <v>15088</v>
      </c>
      <c r="M26" s="112">
        <f t="shared" si="2"/>
        <v>91.1</v>
      </c>
      <c r="N26" s="108">
        <v>14676</v>
      </c>
      <c r="O26" s="112">
        <f t="shared" si="2"/>
        <v>88.6</v>
      </c>
      <c r="P26" s="108">
        <v>15082</v>
      </c>
      <c r="Q26" s="112">
        <f t="shared" si="3"/>
        <v>91.1</v>
      </c>
      <c r="R26" s="108">
        <v>15012</v>
      </c>
      <c r="S26" s="112">
        <f t="shared" si="4"/>
        <v>90.6</v>
      </c>
      <c r="T26" s="108">
        <v>14619</v>
      </c>
      <c r="U26" s="112">
        <f t="shared" si="5"/>
        <v>88.3</v>
      </c>
      <c r="V26" s="108">
        <v>14379</v>
      </c>
      <c r="W26" s="112">
        <f t="shared" si="6"/>
        <v>86.8</v>
      </c>
      <c r="X26" s="108">
        <v>14354</v>
      </c>
      <c r="Y26" s="112">
        <f t="shared" si="7"/>
        <v>86.7</v>
      </c>
      <c r="Z26" s="113">
        <v>10865</v>
      </c>
      <c r="AA26" s="112">
        <f t="shared" si="20"/>
        <v>87.5</v>
      </c>
      <c r="AB26" s="107">
        <v>8328</v>
      </c>
      <c r="AC26" s="112">
        <f t="shared" si="21"/>
        <v>67</v>
      </c>
      <c r="AD26" s="108">
        <v>14501</v>
      </c>
      <c r="AE26" s="112">
        <f t="shared" si="8"/>
        <v>87.6</v>
      </c>
      <c r="AF26" s="108">
        <v>14093</v>
      </c>
      <c r="AG26" s="114">
        <f t="shared" si="9"/>
        <v>85.1</v>
      </c>
      <c r="AH26" s="118">
        <v>16846</v>
      </c>
      <c r="AI26" s="111">
        <v>15001</v>
      </c>
      <c r="AJ26" s="112">
        <f t="shared" si="10"/>
        <v>89</v>
      </c>
      <c r="AK26" s="113">
        <v>14996</v>
      </c>
      <c r="AL26" s="112">
        <f t="shared" si="22"/>
        <v>89</v>
      </c>
      <c r="AM26" s="61">
        <v>16260</v>
      </c>
      <c r="AN26" s="112">
        <f t="shared" si="11"/>
        <v>96.5</v>
      </c>
      <c r="AO26" s="108">
        <v>13539</v>
      </c>
      <c r="AP26" s="112">
        <f t="shared" si="12"/>
        <v>80.400000000000006</v>
      </c>
      <c r="AQ26" s="119">
        <v>78</v>
      </c>
      <c r="AR26" s="112">
        <f t="shared" si="18"/>
        <v>0.46301792710435713</v>
      </c>
      <c r="AS26" s="119">
        <v>231</v>
      </c>
      <c r="AT26" s="119">
        <v>98</v>
      </c>
      <c r="AU26" s="108">
        <v>14614</v>
      </c>
      <c r="AV26" s="112">
        <f t="shared" si="23"/>
        <v>86.8</v>
      </c>
      <c r="AW26" s="108">
        <v>14312</v>
      </c>
      <c r="AX26" s="112">
        <f t="shared" si="13"/>
        <v>85</v>
      </c>
      <c r="AY26" s="108">
        <v>14296</v>
      </c>
      <c r="AZ26" s="114">
        <f t="shared" si="14"/>
        <v>84.9</v>
      </c>
      <c r="BA26" s="120">
        <v>17237</v>
      </c>
      <c r="BB26" s="108">
        <v>15070</v>
      </c>
      <c r="BC26" s="121">
        <f t="shared" si="15"/>
        <v>87.4</v>
      </c>
      <c r="BD26" s="108">
        <v>15115</v>
      </c>
      <c r="BE26" s="121">
        <f t="shared" si="16"/>
        <v>87.7</v>
      </c>
      <c r="BF26" s="108">
        <v>15024</v>
      </c>
      <c r="BG26" s="122">
        <f t="shared" si="17"/>
        <v>87.2</v>
      </c>
      <c r="BH26" s="123">
        <v>10093</v>
      </c>
      <c r="BI26" s="108">
        <v>22002</v>
      </c>
      <c r="BJ26" s="124">
        <v>8367</v>
      </c>
      <c r="BK26" s="123">
        <v>12387</v>
      </c>
      <c r="BL26" s="125">
        <f t="shared" si="19"/>
        <v>74.8</v>
      </c>
      <c r="BM26" s="123">
        <v>2306</v>
      </c>
      <c r="BN26" s="108">
        <v>838</v>
      </c>
      <c r="BO26" s="124">
        <v>136</v>
      </c>
      <c r="BP26" s="424" t="s">
        <v>57</v>
      </c>
    </row>
    <row r="27" spans="1:68" s="106" customFormat="1" ht="17.100000000000001" customHeight="1" x14ac:dyDescent="0.25">
      <c r="A27" s="160">
        <v>52</v>
      </c>
      <c r="B27" s="109" t="s">
        <v>84</v>
      </c>
      <c r="C27" s="110">
        <v>21185</v>
      </c>
      <c r="D27" s="111">
        <v>19668</v>
      </c>
      <c r="E27" s="112">
        <f t="shared" si="0"/>
        <v>92.8</v>
      </c>
      <c r="F27" s="113">
        <v>18626</v>
      </c>
      <c r="G27" s="114">
        <f t="shared" si="0"/>
        <v>87.9</v>
      </c>
      <c r="H27" s="115">
        <v>664</v>
      </c>
      <c r="I27" s="116">
        <f t="shared" si="0"/>
        <v>3.1</v>
      </c>
      <c r="J27" s="117">
        <v>19290</v>
      </c>
      <c r="K27" s="112">
        <f t="shared" si="1"/>
        <v>91.1</v>
      </c>
      <c r="L27" s="108">
        <v>19338</v>
      </c>
      <c r="M27" s="112">
        <f t="shared" si="2"/>
        <v>91.3</v>
      </c>
      <c r="N27" s="108">
        <v>19500</v>
      </c>
      <c r="O27" s="112">
        <f t="shared" si="2"/>
        <v>92</v>
      </c>
      <c r="P27" s="108">
        <v>19382</v>
      </c>
      <c r="Q27" s="112">
        <f t="shared" si="3"/>
        <v>91.5</v>
      </c>
      <c r="R27" s="108">
        <v>19192</v>
      </c>
      <c r="S27" s="112">
        <f t="shared" si="4"/>
        <v>90.6</v>
      </c>
      <c r="T27" s="108">
        <v>19504</v>
      </c>
      <c r="U27" s="112">
        <f t="shared" si="5"/>
        <v>92.1</v>
      </c>
      <c r="V27" s="108">
        <v>18892</v>
      </c>
      <c r="W27" s="112">
        <f t="shared" si="6"/>
        <v>89.2</v>
      </c>
      <c r="X27" s="108">
        <v>18885</v>
      </c>
      <c r="Y27" s="112">
        <f t="shared" si="7"/>
        <v>89.1</v>
      </c>
      <c r="Z27" s="113">
        <v>16258</v>
      </c>
      <c r="AA27" s="112">
        <f t="shared" si="20"/>
        <v>102.3</v>
      </c>
      <c r="AB27" s="107">
        <v>12232</v>
      </c>
      <c r="AC27" s="112">
        <f t="shared" si="21"/>
        <v>77</v>
      </c>
      <c r="AD27" s="108">
        <v>19421</v>
      </c>
      <c r="AE27" s="112">
        <f t="shared" si="8"/>
        <v>91.7</v>
      </c>
      <c r="AF27" s="108">
        <v>19526</v>
      </c>
      <c r="AG27" s="114">
        <f t="shared" si="9"/>
        <v>92.2</v>
      </c>
      <c r="AH27" s="118">
        <v>21573</v>
      </c>
      <c r="AI27" s="111">
        <v>19693</v>
      </c>
      <c r="AJ27" s="112">
        <f t="shared" si="10"/>
        <v>91.3</v>
      </c>
      <c r="AK27" s="113">
        <v>19685</v>
      </c>
      <c r="AL27" s="112">
        <f t="shared" si="22"/>
        <v>91.2</v>
      </c>
      <c r="AM27" s="61">
        <v>18253</v>
      </c>
      <c r="AN27" s="112">
        <f t="shared" si="11"/>
        <v>84.6</v>
      </c>
      <c r="AO27" s="108">
        <v>19724</v>
      </c>
      <c r="AP27" s="112">
        <f t="shared" si="12"/>
        <v>91.4</v>
      </c>
      <c r="AQ27" s="119">
        <v>69</v>
      </c>
      <c r="AR27" s="112">
        <f t="shared" si="18"/>
        <v>0.31984424975664022</v>
      </c>
      <c r="AS27" s="119">
        <v>144</v>
      </c>
      <c r="AT27" s="119">
        <v>145</v>
      </c>
      <c r="AU27" s="108">
        <v>19777</v>
      </c>
      <c r="AV27" s="112">
        <f t="shared" si="23"/>
        <v>91.7</v>
      </c>
      <c r="AW27" s="108">
        <v>18356</v>
      </c>
      <c r="AX27" s="112">
        <f t="shared" si="13"/>
        <v>85.1</v>
      </c>
      <c r="AY27" s="108">
        <v>18360</v>
      </c>
      <c r="AZ27" s="114">
        <f t="shared" si="14"/>
        <v>85.1</v>
      </c>
      <c r="BA27" s="120">
        <v>23071</v>
      </c>
      <c r="BB27" s="108">
        <v>19576</v>
      </c>
      <c r="BC27" s="121">
        <f t="shared" si="15"/>
        <v>84.9</v>
      </c>
      <c r="BD27" s="108">
        <v>19569</v>
      </c>
      <c r="BE27" s="121">
        <f t="shared" si="16"/>
        <v>84.8</v>
      </c>
      <c r="BF27" s="108">
        <v>19642</v>
      </c>
      <c r="BG27" s="122">
        <f t="shared" si="17"/>
        <v>85.1</v>
      </c>
      <c r="BH27" s="123">
        <v>2279</v>
      </c>
      <c r="BI27" s="108">
        <v>62863</v>
      </c>
      <c r="BJ27" s="124">
        <v>12700</v>
      </c>
      <c r="BK27" s="123">
        <v>16518</v>
      </c>
      <c r="BL27" s="125">
        <f t="shared" si="19"/>
        <v>78</v>
      </c>
      <c r="BM27" s="123">
        <v>13398</v>
      </c>
      <c r="BN27" s="108">
        <v>9166</v>
      </c>
      <c r="BO27" s="124">
        <v>22</v>
      </c>
      <c r="BP27" s="424" t="s">
        <v>71</v>
      </c>
    </row>
    <row r="28" spans="1:68" s="106" customFormat="1" ht="17.100000000000001" customHeight="1" x14ac:dyDescent="0.25">
      <c r="A28" s="160">
        <v>54</v>
      </c>
      <c r="B28" s="128" t="s">
        <v>85</v>
      </c>
      <c r="C28" s="110">
        <v>23615</v>
      </c>
      <c r="D28" s="111">
        <v>21757</v>
      </c>
      <c r="E28" s="112">
        <f t="shared" si="0"/>
        <v>92.1</v>
      </c>
      <c r="F28" s="113">
        <v>20045</v>
      </c>
      <c r="G28" s="114">
        <f t="shared" si="0"/>
        <v>84.9</v>
      </c>
      <c r="H28" s="115">
        <v>1067</v>
      </c>
      <c r="I28" s="116">
        <f t="shared" si="0"/>
        <v>4.5</v>
      </c>
      <c r="J28" s="117">
        <v>21112</v>
      </c>
      <c r="K28" s="112">
        <f t="shared" si="1"/>
        <v>89.4</v>
      </c>
      <c r="L28" s="108">
        <v>23861</v>
      </c>
      <c r="M28" s="112">
        <f t="shared" si="2"/>
        <v>101</v>
      </c>
      <c r="N28" s="108">
        <v>24532</v>
      </c>
      <c r="O28" s="112">
        <f t="shared" si="2"/>
        <v>103.9</v>
      </c>
      <c r="P28" s="108">
        <v>24319</v>
      </c>
      <c r="Q28" s="112">
        <f t="shared" si="3"/>
        <v>103</v>
      </c>
      <c r="R28" s="108">
        <v>24981</v>
      </c>
      <c r="S28" s="112">
        <f t="shared" si="4"/>
        <v>105.8</v>
      </c>
      <c r="T28" s="108">
        <v>24661</v>
      </c>
      <c r="U28" s="112">
        <f t="shared" si="5"/>
        <v>104.4</v>
      </c>
      <c r="V28" s="108">
        <v>23781</v>
      </c>
      <c r="W28" s="112">
        <f t="shared" si="6"/>
        <v>100.7</v>
      </c>
      <c r="X28" s="108">
        <v>23609</v>
      </c>
      <c r="Y28" s="112">
        <f t="shared" si="7"/>
        <v>100</v>
      </c>
      <c r="Z28" s="113">
        <v>21108</v>
      </c>
      <c r="AA28" s="112">
        <f t="shared" si="20"/>
        <v>119.2</v>
      </c>
      <c r="AB28" s="107">
        <v>13236</v>
      </c>
      <c r="AC28" s="112">
        <f t="shared" si="21"/>
        <v>74.7</v>
      </c>
      <c r="AD28" s="108">
        <v>28044</v>
      </c>
      <c r="AE28" s="112">
        <f t="shared" si="8"/>
        <v>118.8</v>
      </c>
      <c r="AF28" s="108">
        <v>24337</v>
      </c>
      <c r="AG28" s="114">
        <f t="shared" si="9"/>
        <v>103.1</v>
      </c>
      <c r="AH28" s="118">
        <v>23996</v>
      </c>
      <c r="AI28" s="111">
        <v>23993</v>
      </c>
      <c r="AJ28" s="112">
        <f t="shared" si="10"/>
        <v>100</v>
      </c>
      <c r="AK28" s="113">
        <v>24932</v>
      </c>
      <c r="AL28" s="112">
        <f t="shared" si="22"/>
        <v>103.9</v>
      </c>
      <c r="AM28" s="61">
        <v>19094</v>
      </c>
      <c r="AN28" s="112">
        <f t="shared" si="11"/>
        <v>79.599999999999994</v>
      </c>
      <c r="AO28" s="108">
        <v>23226</v>
      </c>
      <c r="AP28" s="112">
        <f t="shared" si="12"/>
        <v>96.8</v>
      </c>
      <c r="AQ28" s="119">
        <v>1135</v>
      </c>
      <c r="AR28" s="112">
        <f t="shared" si="18"/>
        <v>4.7299549924987501</v>
      </c>
      <c r="AS28" s="119">
        <v>1459</v>
      </c>
      <c r="AT28" s="119">
        <v>746</v>
      </c>
      <c r="AU28" s="108">
        <v>23958</v>
      </c>
      <c r="AV28" s="112">
        <f t="shared" si="23"/>
        <v>99.8</v>
      </c>
      <c r="AW28" s="108">
        <v>19946</v>
      </c>
      <c r="AX28" s="112">
        <f t="shared" si="13"/>
        <v>83.1</v>
      </c>
      <c r="AY28" s="108">
        <v>19996</v>
      </c>
      <c r="AZ28" s="114">
        <f t="shared" si="14"/>
        <v>83.3</v>
      </c>
      <c r="BA28" s="120">
        <v>24010</v>
      </c>
      <c r="BB28" s="108">
        <v>21138</v>
      </c>
      <c r="BC28" s="121">
        <f t="shared" si="15"/>
        <v>88</v>
      </c>
      <c r="BD28" s="108">
        <v>21159</v>
      </c>
      <c r="BE28" s="121">
        <f t="shared" si="16"/>
        <v>88.1</v>
      </c>
      <c r="BF28" s="108">
        <v>20907</v>
      </c>
      <c r="BG28" s="122">
        <f t="shared" si="17"/>
        <v>87.1</v>
      </c>
      <c r="BH28" s="123">
        <v>9716</v>
      </c>
      <c r="BI28" s="108">
        <v>28373</v>
      </c>
      <c r="BJ28" s="124">
        <v>14159</v>
      </c>
      <c r="BK28" s="123">
        <v>18139</v>
      </c>
      <c r="BL28" s="125">
        <f t="shared" si="19"/>
        <v>76.8</v>
      </c>
      <c r="BM28" s="123">
        <v>3226</v>
      </c>
      <c r="BN28" s="108">
        <v>1394</v>
      </c>
      <c r="BO28" s="124">
        <v>20</v>
      </c>
      <c r="BP28" s="424" t="s">
        <v>55</v>
      </c>
    </row>
    <row r="29" spans="1:68" s="106" customFormat="1" ht="17.100000000000001" customHeight="1" x14ac:dyDescent="0.25">
      <c r="A29" s="160">
        <v>86</v>
      </c>
      <c r="B29" s="109" t="s">
        <v>86</v>
      </c>
      <c r="C29" s="110">
        <v>4978</v>
      </c>
      <c r="D29" s="111">
        <v>4331</v>
      </c>
      <c r="E29" s="112">
        <f t="shared" si="0"/>
        <v>87</v>
      </c>
      <c r="F29" s="113">
        <v>4067</v>
      </c>
      <c r="G29" s="114">
        <f t="shared" si="0"/>
        <v>81.7</v>
      </c>
      <c r="H29" s="115">
        <v>302</v>
      </c>
      <c r="I29" s="116">
        <f t="shared" si="0"/>
        <v>6.1</v>
      </c>
      <c r="J29" s="117">
        <v>4369</v>
      </c>
      <c r="K29" s="112">
        <f t="shared" si="1"/>
        <v>87.8</v>
      </c>
      <c r="L29" s="108">
        <v>4786</v>
      </c>
      <c r="M29" s="112">
        <f t="shared" si="2"/>
        <v>96.1</v>
      </c>
      <c r="N29" s="108">
        <v>4592</v>
      </c>
      <c r="O29" s="112">
        <f t="shared" si="2"/>
        <v>92.2</v>
      </c>
      <c r="P29" s="108">
        <v>4787</v>
      </c>
      <c r="Q29" s="112">
        <f t="shared" si="3"/>
        <v>96.2</v>
      </c>
      <c r="R29" s="108">
        <v>4682</v>
      </c>
      <c r="S29" s="112">
        <f t="shared" si="4"/>
        <v>94.1</v>
      </c>
      <c r="T29" s="108">
        <v>4593</v>
      </c>
      <c r="U29" s="112">
        <f t="shared" si="5"/>
        <v>92.3</v>
      </c>
      <c r="V29" s="108">
        <v>4622</v>
      </c>
      <c r="W29" s="112">
        <f t="shared" si="6"/>
        <v>92.8</v>
      </c>
      <c r="X29" s="108">
        <v>4555</v>
      </c>
      <c r="Y29" s="112">
        <f t="shared" si="7"/>
        <v>91.5</v>
      </c>
      <c r="Z29" s="113">
        <v>3257</v>
      </c>
      <c r="AA29" s="112">
        <f t="shared" si="20"/>
        <v>87.2</v>
      </c>
      <c r="AB29" s="107">
        <v>2555</v>
      </c>
      <c r="AC29" s="112">
        <f t="shared" si="21"/>
        <v>68.400000000000006</v>
      </c>
      <c r="AD29" s="108">
        <v>4797</v>
      </c>
      <c r="AE29" s="112">
        <f t="shared" si="8"/>
        <v>96.4</v>
      </c>
      <c r="AF29" s="108">
        <v>4692</v>
      </c>
      <c r="AG29" s="114">
        <f t="shared" si="9"/>
        <v>94.3</v>
      </c>
      <c r="AH29" s="118">
        <v>5156</v>
      </c>
      <c r="AI29" s="111">
        <v>4718</v>
      </c>
      <c r="AJ29" s="112">
        <f t="shared" si="10"/>
        <v>91.5</v>
      </c>
      <c r="AK29" s="113">
        <v>4673</v>
      </c>
      <c r="AL29" s="112">
        <f t="shared" si="22"/>
        <v>90.6</v>
      </c>
      <c r="AM29" s="61">
        <v>7119</v>
      </c>
      <c r="AN29" s="112">
        <f t="shared" si="11"/>
        <v>138.1</v>
      </c>
      <c r="AO29" s="108">
        <v>4696</v>
      </c>
      <c r="AP29" s="112">
        <f t="shared" si="12"/>
        <v>91.1</v>
      </c>
      <c r="AQ29" s="119">
        <v>32</v>
      </c>
      <c r="AR29" s="112">
        <f t="shared" si="18"/>
        <v>0.6206361520558572</v>
      </c>
      <c r="AS29" s="119">
        <v>127</v>
      </c>
      <c r="AT29" s="119">
        <v>96</v>
      </c>
      <c r="AU29" s="108">
        <v>4754</v>
      </c>
      <c r="AV29" s="112">
        <f t="shared" si="23"/>
        <v>92.2</v>
      </c>
      <c r="AW29" s="108">
        <v>4548</v>
      </c>
      <c r="AX29" s="112">
        <f t="shared" si="13"/>
        <v>88.2</v>
      </c>
      <c r="AY29" s="108">
        <v>4554</v>
      </c>
      <c r="AZ29" s="114">
        <f t="shared" si="14"/>
        <v>88.3</v>
      </c>
      <c r="BA29" s="120">
        <v>5528</v>
      </c>
      <c r="BB29" s="108">
        <v>5240</v>
      </c>
      <c r="BC29" s="121">
        <f t="shared" si="15"/>
        <v>94.8</v>
      </c>
      <c r="BD29" s="108">
        <v>5238</v>
      </c>
      <c r="BE29" s="121">
        <f t="shared" si="16"/>
        <v>94.8</v>
      </c>
      <c r="BF29" s="108">
        <v>5260</v>
      </c>
      <c r="BG29" s="122">
        <f t="shared" si="17"/>
        <v>95.2</v>
      </c>
      <c r="BH29" s="123">
        <v>770</v>
      </c>
      <c r="BI29" s="108">
        <v>9444</v>
      </c>
      <c r="BJ29" s="124">
        <v>3108</v>
      </c>
      <c r="BK29" s="123">
        <v>3984</v>
      </c>
      <c r="BL29" s="125">
        <f t="shared" si="19"/>
        <v>80</v>
      </c>
      <c r="BM29" s="123">
        <v>1832</v>
      </c>
      <c r="BN29" s="108">
        <v>815</v>
      </c>
      <c r="BO29" s="124">
        <v>30</v>
      </c>
      <c r="BP29" s="424" t="s">
        <v>52</v>
      </c>
    </row>
    <row r="30" spans="1:68" s="106" customFormat="1" ht="17.100000000000001" customHeight="1" x14ac:dyDescent="0.25">
      <c r="A30" s="160">
        <v>63</v>
      </c>
      <c r="B30" s="126" t="s">
        <v>87</v>
      </c>
      <c r="C30" s="110">
        <v>5966</v>
      </c>
      <c r="D30" s="111">
        <v>6125</v>
      </c>
      <c r="E30" s="112">
        <f t="shared" si="0"/>
        <v>102.7</v>
      </c>
      <c r="F30" s="113">
        <v>6039</v>
      </c>
      <c r="G30" s="114">
        <f t="shared" si="0"/>
        <v>101.2</v>
      </c>
      <c r="H30" s="115">
        <v>45</v>
      </c>
      <c r="I30" s="116">
        <f t="shared" si="0"/>
        <v>0.8</v>
      </c>
      <c r="J30" s="117">
        <v>6084</v>
      </c>
      <c r="K30" s="112">
        <f t="shared" si="1"/>
        <v>102</v>
      </c>
      <c r="L30" s="108">
        <v>5681</v>
      </c>
      <c r="M30" s="112">
        <f t="shared" si="2"/>
        <v>95.2</v>
      </c>
      <c r="N30" s="108">
        <v>5579</v>
      </c>
      <c r="O30" s="112">
        <f t="shared" si="2"/>
        <v>93.5</v>
      </c>
      <c r="P30" s="108">
        <v>5690</v>
      </c>
      <c r="Q30" s="112">
        <f t="shared" si="3"/>
        <v>95.4</v>
      </c>
      <c r="R30" s="108">
        <v>5724</v>
      </c>
      <c r="S30" s="112">
        <f t="shared" si="4"/>
        <v>95.9</v>
      </c>
      <c r="T30" s="108">
        <v>5577</v>
      </c>
      <c r="U30" s="112">
        <f t="shared" si="5"/>
        <v>93.5</v>
      </c>
      <c r="V30" s="108">
        <v>5690</v>
      </c>
      <c r="W30" s="112">
        <f t="shared" si="6"/>
        <v>95.4</v>
      </c>
      <c r="X30" s="108">
        <v>5732</v>
      </c>
      <c r="Y30" s="112">
        <f t="shared" si="7"/>
        <v>96.1</v>
      </c>
      <c r="Z30" s="113">
        <v>4576</v>
      </c>
      <c r="AA30" s="112">
        <f t="shared" si="20"/>
        <v>102.3</v>
      </c>
      <c r="AB30" s="107">
        <v>3546</v>
      </c>
      <c r="AC30" s="112">
        <f t="shared" si="21"/>
        <v>79.2</v>
      </c>
      <c r="AD30" s="108">
        <v>5751</v>
      </c>
      <c r="AE30" s="112">
        <f t="shared" si="8"/>
        <v>96.4</v>
      </c>
      <c r="AF30" s="108">
        <v>5774</v>
      </c>
      <c r="AG30" s="114">
        <f t="shared" si="9"/>
        <v>96.8</v>
      </c>
      <c r="AH30" s="118">
        <v>5938</v>
      </c>
      <c r="AI30" s="111">
        <v>5799</v>
      </c>
      <c r="AJ30" s="112">
        <f t="shared" si="10"/>
        <v>97.7</v>
      </c>
      <c r="AK30" s="113">
        <v>5787</v>
      </c>
      <c r="AL30" s="112">
        <f t="shared" si="22"/>
        <v>97.5</v>
      </c>
      <c r="AM30" s="61">
        <v>5562</v>
      </c>
      <c r="AN30" s="112">
        <f t="shared" si="11"/>
        <v>93.7</v>
      </c>
      <c r="AO30" s="108">
        <v>5774</v>
      </c>
      <c r="AP30" s="112">
        <f t="shared" si="12"/>
        <v>97.2</v>
      </c>
      <c r="AQ30" s="119">
        <v>25</v>
      </c>
      <c r="AR30" s="112">
        <f t="shared" si="18"/>
        <v>0.42101717750084205</v>
      </c>
      <c r="AS30" s="119">
        <v>26</v>
      </c>
      <c r="AT30" s="119">
        <v>24</v>
      </c>
      <c r="AU30" s="108">
        <v>5481</v>
      </c>
      <c r="AV30" s="112">
        <f t="shared" si="23"/>
        <v>92.3</v>
      </c>
      <c r="AW30" s="108">
        <v>5678</v>
      </c>
      <c r="AX30" s="112">
        <f t="shared" si="13"/>
        <v>95.6</v>
      </c>
      <c r="AY30" s="108">
        <v>5687</v>
      </c>
      <c r="AZ30" s="114">
        <f t="shared" si="14"/>
        <v>95.8</v>
      </c>
      <c r="BA30" s="120">
        <v>6231</v>
      </c>
      <c r="BB30" s="108">
        <v>5830</v>
      </c>
      <c r="BC30" s="121">
        <f t="shared" si="15"/>
        <v>93.6</v>
      </c>
      <c r="BD30" s="108">
        <v>5822</v>
      </c>
      <c r="BE30" s="121">
        <f t="shared" si="16"/>
        <v>93.4</v>
      </c>
      <c r="BF30" s="108">
        <v>5834</v>
      </c>
      <c r="BG30" s="122">
        <f t="shared" si="17"/>
        <v>93.6</v>
      </c>
      <c r="BH30" s="123">
        <v>1969</v>
      </c>
      <c r="BI30" s="108">
        <v>17717</v>
      </c>
      <c r="BJ30" s="124">
        <v>3960</v>
      </c>
      <c r="BK30" s="123">
        <v>5200</v>
      </c>
      <c r="BL30" s="125">
        <f t="shared" si="19"/>
        <v>87.2</v>
      </c>
      <c r="BM30" s="123">
        <v>1921</v>
      </c>
      <c r="BN30" s="108">
        <v>879</v>
      </c>
      <c r="BO30" s="124">
        <v>36</v>
      </c>
      <c r="BP30" s="424" t="s">
        <v>55</v>
      </c>
    </row>
    <row r="31" spans="1:68" s="106" customFormat="1" ht="17.100000000000001" customHeight="1" x14ac:dyDescent="0.25">
      <c r="A31" s="160">
        <v>66</v>
      </c>
      <c r="B31" s="126" t="s">
        <v>88</v>
      </c>
      <c r="C31" s="110">
        <v>11159</v>
      </c>
      <c r="D31" s="111">
        <v>11039</v>
      </c>
      <c r="E31" s="112">
        <f t="shared" si="0"/>
        <v>98.9</v>
      </c>
      <c r="F31" s="113">
        <v>10743</v>
      </c>
      <c r="G31" s="114">
        <f t="shared" si="0"/>
        <v>96.3</v>
      </c>
      <c r="H31" s="115">
        <v>240</v>
      </c>
      <c r="I31" s="116">
        <f t="shared" si="0"/>
        <v>2.2000000000000002</v>
      </c>
      <c r="J31" s="117">
        <v>10983</v>
      </c>
      <c r="K31" s="112">
        <f t="shared" si="1"/>
        <v>98.4</v>
      </c>
      <c r="L31" s="108">
        <v>10418</v>
      </c>
      <c r="M31" s="112">
        <f t="shared" si="2"/>
        <v>93.4</v>
      </c>
      <c r="N31" s="108">
        <v>10188</v>
      </c>
      <c r="O31" s="112">
        <f t="shared" si="2"/>
        <v>91.3</v>
      </c>
      <c r="P31" s="108">
        <v>10427</v>
      </c>
      <c r="Q31" s="112">
        <f t="shared" si="3"/>
        <v>93.4</v>
      </c>
      <c r="R31" s="108">
        <v>10351</v>
      </c>
      <c r="S31" s="112">
        <f t="shared" si="4"/>
        <v>92.8</v>
      </c>
      <c r="T31" s="108">
        <v>10187</v>
      </c>
      <c r="U31" s="112">
        <f t="shared" si="5"/>
        <v>91.3</v>
      </c>
      <c r="V31" s="108">
        <v>10208</v>
      </c>
      <c r="W31" s="112">
        <f t="shared" si="6"/>
        <v>91.5</v>
      </c>
      <c r="X31" s="108">
        <v>10169</v>
      </c>
      <c r="Y31" s="112">
        <f t="shared" si="7"/>
        <v>91.1</v>
      </c>
      <c r="Z31" s="113">
        <v>8852</v>
      </c>
      <c r="AA31" s="112">
        <f t="shared" si="20"/>
        <v>105.8</v>
      </c>
      <c r="AB31" s="107">
        <v>6400</v>
      </c>
      <c r="AC31" s="112">
        <f t="shared" si="21"/>
        <v>76.5</v>
      </c>
      <c r="AD31" s="108">
        <v>10311</v>
      </c>
      <c r="AE31" s="112">
        <f t="shared" si="8"/>
        <v>92.4</v>
      </c>
      <c r="AF31" s="108">
        <v>10246</v>
      </c>
      <c r="AG31" s="114">
        <f t="shared" si="9"/>
        <v>91.8</v>
      </c>
      <c r="AH31" s="118">
        <v>11247</v>
      </c>
      <c r="AI31" s="111">
        <v>10595</v>
      </c>
      <c r="AJ31" s="112">
        <f t="shared" si="10"/>
        <v>94.2</v>
      </c>
      <c r="AK31" s="113">
        <v>10584</v>
      </c>
      <c r="AL31" s="112">
        <f t="shared" si="22"/>
        <v>94.1</v>
      </c>
      <c r="AM31" s="61">
        <v>10047</v>
      </c>
      <c r="AN31" s="112">
        <f t="shared" si="11"/>
        <v>89.3</v>
      </c>
      <c r="AO31" s="108">
        <v>10201</v>
      </c>
      <c r="AP31" s="112">
        <f t="shared" si="12"/>
        <v>90.7</v>
      </c>
      <c r="AQ31" s="119">
        <v>75</v>
      </c>
      <c r="AR31" s="112">
        <f t="shared" si="18"/>
        <v>0.66684449186449712</v>
      </c>
      <c r="AS31" s="119">
        <v>89</v>
      </c>
      <c r="AT31" s="119">
        <v>182</v>
      </c>
      <c r="AU31" s="108">
        <v>10605</v>
      </c>
      <c r="AV31" s="112">
        <f t="shared" si="23"/>
        <v>94.3</v>
      </c>
      <c r="AW31" s="108">
        <v>10431</v>
      </c>
      <c r="AX31" s="112">
        <f t="shared" si="13"/>
        <v>92.7</v>
      </c>
      <c r="AY31" s="108">
        <v>10315</v>
      </c>
      <c r="AZ31" s="114">
        <f t="shared" si="14"/>
        <v>91.7</v>
      </c>
      <c r="BA31" s="120">
        <v>11878</v>
      </c>
      <c r="BB31" s="108">
        <v>11090</v>
      </c>
      <c r="BC31" s="121">
        <f t="shared" si="15"/>
        <v>93.4</v>
      </c>
      <c r="BD31" s="108">
        <v>11016</v>
      </c>
      <c r="BE31" s="121">
        <f t="shared" si="16"/>
        <v>92.7</v>
      </c>
      <c r="BF31" s="108">
        <v>10840</v>
      </c>
      <c r="BG31" s="122">
        <f t="shared" si="17"/>
        <v>91.3</v>
      </c>
      <c r="BH31" s="123">
        <v>2995</v>
      </c>
      <c r="BI31" s="108">
        <v>34588</v>
      </c>
      <c r="BJ31" s="124">
        <v>5969</v>
      </c>
      <c r="BK31" s="123">
        <v>9239</v>
      </c>
      <c r="BL31" s="125">
        <f t="shared" si="19"/>
        <v>82.8</v>
      </c>
      <c r="BM31" s="123">
        <v>2771</v>
      </c>
      <c r="BN31" s="108">
        <v>1201</v>
      </c>
      <c r="BO31" s="124">
        <v>124</v>
      </c>
      <c r="BP31" s="424" t="s">
        <v>55</v>
      </c>
    </row>
    <row r="32" spans="1:68" s="106" customFormat="1" ht="17.100000000000001" customHeight="1" x14ac:dyDescent="0.25">
      <c r="A32" s="160">
        <v>88</v>
      </c>
      <c r="B32" s="126" t="s">
        <v>89</v>
      </c>
      <c r="C32" s="110">
        <v>893</v>
      </c>
      <c r="D32" s="111">
        <v>794</v>
      </c>
      <c r="E32" s="112">
        <f t="shared" si="0"/>
        <v>88.9</v>
      </c>
      <c r="F32" s="113">
        <v>482</v>
      </c>
      <c r="G32" s="114">
        <f t="shared" si="0"/>
        <v>54</v>
      </c>
      <c r="H32" s="115">
        <v>306</v>
      </c>
      <c r="I32" s="116">
        <f t="shared" si="0"/>
        <v>34.299999999999997</v>
      </c>
      <c r="J32" s="117">
        <v>788</v>
      </c>
      <c r="K32" s="112">
        <f t="shared" si="1"/>
        <v>88.2</v>
      </c>
      <c r="L32" s="108">
        <v>820</v>
      </c>
      <c r="M32" s="112">
        <f t="shared" si="2"/>
        <v>91.8</v>
      </c>
      <c r="N32" s="108">
        <v>867</v>
      </c>
      <c r="O32" s="112">
        <f t="shared" si="2"/>
        <v>97.1</v>
      </c>
      <c r="P32" s="108">
        <v>823</v>
      </c>
      <c r="Q32" s="112">
        <f t="shared" si="3"/>
        <v>92.2</v>
      </c>
      <c r="R32" s="108">
        <v>841</v>
      </c>
      <c r="S32" s="112">
        <f t="shared" si="4"/>
        <v>94.2</v>
      </c>
      <c r="T32" s="108">
        <v>862</v>
      </c>
      <c r="U32" s="112">
        <f t="shared" si="5"/>
        <v>96.5</v>
      </c>
      <c r="V32" s="108">
        <v>789</v>
      </c>
      <c r="W32" s="112">
        <f t="shared" si="6"/>
        <v>88.4</v>
      </c>
      <c r="X32" s="108">
        <v>825</v>
      </c>
      <c r="Y32" s="112">
        <f t="shared" si="7"/>
        <v>92.4</v>
      </c>
      <c r="Z32" s="113">
        <v>745</v>
      </c>
      <c r="AA32" s="112">
        <f t="shared" si="20"/>
        <v>111.2</v>
      </c>
      <c r="AB32" s="107">
        <v>490</v>
      </c>
      <c r="AC32" s="112">
        <f t="shared" si="21"/>
        <v>73.2</v>
      </c>
      <c r="AD32" s="108">
        <v>824</v>
      </c>
      <c r="AE32" s="112">
        <f t="shared" si="8"/>
        <v>92.3</v>
      </c>
      <c r="AF32" s="108">
        <v>850</v>
      </c>
      <c r="AG32" s="114">
        <f t="shared" si="9"/>
        <v>95.2</v>
      </c>
      <c r="AH32" s="118">
        <v>911</v>
      </c>
      <c r="AI32" s="111">
        <v>866</v>
      </c>
      <c r="AJ32" s="112">
        <f t="shared" si="10"/>
        <v>95.1</v>
      </c>
      <c r="AK32" s="113">
        <v>860</v>
      </c>
      <c r="AL32" s="112">
        <f t="shared" si="22"/>
        <v>94.4</v>
      </c>
      <c r="AM32" s="61">
        <v>735</v>
      </c>
      <c r="AN32" s="112">
        <f t="shared" si="11"/>
        <v>80.7</v>
      </c>
      <c r="AO32" s="108">
        <v>866</v>
      </c>
      <c r="AP32" s="112">
        <f t="shared" si="12"/>
        <v>95.1</v>
      </c>
      <c r="AQ32" s="119">
        <v>0</v>
      </c>
      <c r="AR32" s="112">
        <f t="shared" si="18"/>
        <v>0</v>
      </c>
      <c r="AS32" s="119">
        <v>1</v>
      </c>
      <c r="AT32" s="119">
        <v>1</v>
      </c>
      <c r="AU32" s="108">
        <v>867</v>
      </c>
      <c r="AV32" s="112">
        <f t="shared" si="23"/>
        <v>95.2</v>
      </c>
      <c r="AW32" s="108">
        <v>789</v>
      </c>
      <c r="AX32" s="112">
        <f t="shared" si="13"/>
        <v>86.6</v>
      </c>
      <c r="AY32" s="108">
        <v>791</v>
      </c>
      <c r="AZ32" s="114">
        <f t="shared" si="14"/>
        <v>86.8</v>
      </c>
      <c r="BA32" s="120">
        <v>924</v>
      </c>
      <c r="BB32" s="108">
        <v>784</v>
      </c>
      <c r="BC32" s="121">
        <f t="shared" si="15"/>
        <v>84.8</v>
      </c>
      <c r="BD32" s="108">
        <v>804</v>
      </c>
      <c r="BE32" s="121">
        <f t="shared" si="16"/>
        <v>87</v>
      </c>
      <c r="BF32" s="108">
        <v>821</v>
      </c>
      <c r="BG32" s="122">
        <f t="shared" si="17"/>
        <v>88.9</v>
      </c>
      <c r="BH32" s="123">
        <v>1147</v>
      </c>
      <c r="BI32" s="108">
        <v>1468</v>
      </c>
      <c r="BJ32" s="124">
        <v>554</v>
      </c>
      <c r="BK32" s="123">
        <v>735</v>
      </c>
      <c r="BL32" s="125">
        <f t="shared" si="19"/>
        <v>82.3</v>
      </c>
      <c r="BM32" s="123">
        <v>152</v>
      </c>
      <c r="BN32" s="108">
        <v>58</v>
      </c>
      <c r="BO32" s="124">
        <v>15</v>
      </c>
      <c r="BP32" s="424" t="s">
        <v>60</v>
      </c>
    </row>
    <row r="33" spans="1:68" s="106" customFormat="1" ht="17.100000000000001" customHeight="1" x14ac:dyDescent="0.25">
      <c r="A33" s="160">
        <v>68</v>
      </c>
      <c r="B33" s="126" t="s">
        <v>90</v>
      </c>
      <c r="C33" s="110">
        <v>33237</v>
      </c>
      <c r="D33" s="111">
        <v>30640</v>
      </c>
      <c r="E33" s="112">
        <f t="shared" si="0"/>
        <v>92.2</v>
      </c>
      <c r="F33" s="113">
        <v>30670</v>
      </c>
      <c r="G33" s="114">
        <f t="shared" si="0"/>
        <v>92.3</v>
      </c>
      <c r="H33" s="115">
        <v>17</v>
      </c>
      <c r="I33" s="116">
        <f t="shared" si="0"/>
        <v>0.1</v>
      </c>
      <c r="J33" s="117">
        <v>30687</v>
      </c>
      <c r="K33" s="112">
        <f t="shared" si="1"/>
        <v>92.3</v>
      </c>
      <c r="L33" s="108">
        <v>29175</v>
      </c>
      <c r="M33" s="112">
        <f t="shared" si="2"/>
        <v>87.8</v>
      </c>
      <c r="N33" s="108">
        <v>29387</v>
      </c>
      <c r="O33" s="112">
        <f t="shared" si="2"/>
        <v>88.4</v>
      </c>
      <c r="P33" s="108">
        <v>29504</v>
      </c>
      <c r="Q33" s="112">
        <f t="shared" si="3"/>
        <v>88.8</v>
      </c>
      <c r="R33" s="108">
        <v>29388</v>
      </c>
      <c r="S33" s="112">
        <f t="shared" si="4"/>
        <v>88.4</v>
      </c>
      <c r="T33" s="108">
        <v>29619</v>
      </c>
      <c r="U33" s="112">
        <f t="shared" si="5"/>
        <v>89.1</v>
      </c>
      <c r="V33" s="108">
        <v>29219</v>
      </c>
      <c r="W33" s="112">
        <f t="shared" si="6"/>
        <v>87.9</v>
      </c>
      <c r="X33" s="108">
        <v>29164</v>
      </c>
      <c r="Y33" s="112">
        <f t="shared" si="7"/>
        <v>87.7</v>
      </c>
      <c r="Z33" s="113">
        <v>26155</v>
      </c>
      <c r="AA33" s="112">
        <f t="shared" si="20"/>
        <v>104.9</v>
      </c>
      <c r="AB33" s="107">
        <v>20321</v>
      </c>
      <c r="AC33" s="112">
        <f t="shared" si="21"/>
        <v>81.5</v>
      </c>
      <c r="AD33" s="108">
        <v>29859</v>
      </c>
      <c r="AE33" s="112">
        <f t="shared" si="8"/>
        <v>89.8</v>
      </c>
      <c r="AF33" s="108">
        <v>29736</v>
      </c>
      <c r="AG33" s="114">
        <f t="shared" si="9"/>
        <v>89.5</v>
      </c>
      <c r="AH33" s="118">
        <v>33357</v>
      </c>
      <c r="AI33" s="111">
        <v>29984</v>
      </c>
      <c r="AJ33" s="112">
        <f t="shared" si="10"/>
        <v>89.9</v>
      </c>
      <c r="AK33" s="113">
        <v>30268</v>
      </c>
      <c r="AL33" s="112">
        <f t="shared" si="22"/>
        <v>90.7</v>
      </c>
      <c r="AM33" s="61">
        <v>28308</v>
      </c>
      <c r="AN33" s="112">
        <f t="shared" si="11"/>
        <v>84.9</v>
      </c>
      <c r="AO33" s="108">
        <v>30151</v>
      </c>
      <c r="AP33" s="112">
        <f t="shared" si="12"/>
        <v>90.4</v>
      </c>
      <c r="AQ33" s="119">
        <v>307</v>
      </c>
      <c r="AR33" s="112">
        <f t="shared" si="18"/>
        <v>0.92034655394669795</v>
      </c>
      <c r="AS33" s="119">
        <v>175</v>
      </c>
      <c r="AT33" s="119">
        <v>362</v>
      </c>
      <c r="AU33" s="108">
        <v>29874</v>
      </c>
      <c r="AV33" s="112">
        <f t="shared" si="23"/>
        <v>89.6</v>
      </c>
      <c r="AW33" s="108">
        <v>28457</v>
      </c>
      <c r="AX33" s="112">
        <f t="shared" si="13"/>
        <v>85.3</v>
      </c>
      <c r="AY33" s="108">
        <v>28550</v>
      </c>
      <c r="AZ33" s="114">
        <f t="shared" si="14"/>
        <v>85.6</v>
      </c>
      <c r="BA33" s="120">
        <v>31679</v>
      </c>
      <c r="BB33" s="108">
        <v>29113</v>
      </c>
      <c r="BC33" s="121">
        <f t="shared" si="15"/>
        <v>91.9</v>
      </c>
      <c r="BD33" s="108">
        <v>29306</v>
      </c>
      <c r="BE33" s="121">
        <f t="shared" si="16"/>
        <v>92.5</v>
      </c>
      <c r="BF33" s="108">
        <v>27990</v>
      </c>
      <c r="BG33" s="122">
        <f t="shared" si="17"/>
        <v>88.4</v>
      </c>
      <c r="BH33" s="123">
        <v>14048</v>
      </c>
      <c r="BI33" s="108">
        <v>50822</v>
      </c>
      <c r="BJ33" s="124">
        <v>20309</v>
      </c>
      <c r="BK33" s="123">
        <v>25680</v>
      </c>
      <c r="BL33" s="125">
        <f t="shared" si="19"/>
        <v>77.3</v>
      </c>
      <c r="BM33" s="123">
        <v>3976</v>
      </c>
      <c r="BN33" s="108">
        <v>2840</v>
      </c>
      <c r="BO33" s="124">
        <v>416</v>
      </c>
      <c r="BP33" s="424" t="s">
        <v>55</v>
      </c>
    </row>
    <row r="34" spans="1:68" s="106" customFormat="1" ht="17.100000000000001" customHeight="1" x14ac:dyDescent="0.25">
      <c r="A34" s="160">
        <v>70</v>
      </c>
      <c r="B34" s="126" t="s">
        <v>91</v>
      </c>
      <c r="C34" s="110">
        <v>15463</v>
      </c>
      <c r="D34" s="111">
        <v>14992</v>
      </c>
      <c r="E34" s="112">
        <f t="shared" si="0"/>
        <v>97</v>
      </c>
      <c r="F34" s="113">
        <v>12247</v>
      </c>
      <c r="G34" s="114">
        <f t="shared" si="0"/>
        <v>79.2</v>
      </c>
      <c r="H34" s="115">
        <v>2659</v>
      </c>
      <c r="I34" s="116">
        <f t="shared" si="0"/>
        <v>17.2</v>
      </c>
      <c r="J34" s="117">
        <v>14906</v>
      </c>
      <c r="K34" s="112">
        <f t="shared" si="1"/>
        <v>96.4</v>
      </c>
      <c r="L34" s="108">
        <v>15220</v>
      </c>
      <c r="M34" s="112">
        <f t="shared" si="2"/>
        <v>98.4</v>
      </c>
      <c r="N34" s="108">
        <v>14257</v>
      </c>
      <c r="O34" s="112">
        <f t="shared" si="2"/>
        <v>92.2</v>
      </c>
      <c r="P34" s="108">
        <v>15268</v>
      </c>
      <c r="Q34" s="112">
        <f t="shared" si="3"/>
        <v>98.7</v>
      </c>
      <c r="R34" s="108">
        <v>14755</v>
      </c>
      <c r="S34" s="112">
        <f t="shared" si="4"/>
        <v>95.4</v>
      </c>
      <c r="T34" s="108">
        <v>14247</v>
      </c>
      <c r="U34" s="112">
        <f t="shared" si="5"/>
        <v>92.1</v>
      </c>
      <c r="V34" s="108">
        <v>14875</v>
      </c>
      <c r="W34" s="112">
        <f t="shared" si="6"/>
        <v>96.2</v>
      </c>
      <c r="X34" s="108">
        <v>14302</v>
      </c>
      <c r="Y34" s="112">
        <f t="shared" si="7"/>
        <v>92.5</v>
      </c>
      <c r="Z34" s="113">
        <v>10464</v>
      </c>
      <c r="AA34" s="112">
        <f t="shared" si="20"/>
        <v>90.2</v>
      </c>
      <c r="AB34" s="107">
        <v>9441</v>
      </c>
      <c r="AC34" s="112">
        <f t="shared" si="21"/>
        <v>81.400000000000006</v>
      </c>
      <c r="AD34" s="108">
        <v>15451</v>
      </c>
      <c r="AE34" s="112">
        <f t="shared" si="8"/>
        <v>99.9</v>
      </c>
      <c r="AF34" s="108">
        <v>14664</v>
      </c>
      <c r="AG34" s="114">
        <f t="shared" si="9"/>
        <v>94.8</v>
      </c>
      <c r="AH34" s="118">
        <v>15738</v>
      </c>
      <c r="AI34" s="111">
        <v>14752</v>
      </c>
      <c r="AJ34" s="112">
        <f t="shared" si="10"/>
        <v>93.7</v>
      </c>
      <c r="AK34" s="113">
        <v>14361</v>
      </c>
      <c r="AL34" s="112">
        <f t="shared" si="22"/>
        <v>91.3</v>
      </c>
      <c r="AM34" s="61">
        <v>14108</v>
      </c>
      <c r="AN34" s="112">
        <f t="shared" si="11"/>
        <v>89.6</v>
      </c>
      <c r="AO34" s="108">
        <v>14581</v>
      </c>
      <c r="AP34" s="112">
        <f t="shared" si="12"/>
        <v>92.6</v>
      </c>
      <c r="AQ34" s="119">
        <v>112</v>
      </c>
      <c r="AR34" s="112">
        <f t="shared" si="18"/>
        <v>0.71165332316685725</v>
      </c>
      <c r="AS34" s="119">
        <v>143</v>
      </c>
      <c r="AT34" s="119">
        <v>194</v>
      </c>
      <c r="AU34" s="108">
        <v>14741</v>
      </c>
      <c r="AV34" s="112">
        <f t="shared" si="23"/>
        <v>93.7</v>
      </c>
      <c r="AW34" s="108">
        <v>14153</v>
      </c>
      <c r="AX34" s="112">
        <f t="shared" si="13"/>
        <v>89.9</v>
      </c>
      <c r="AY34" s="108">
        <v>14138</v>
      </c>
      <c r="AZ34" s="114">
        <f t="shared" si="14"/>
        <v>89.8</v>
      </c>
      <c r="BA34" s="120">
        <v>17175</v>
      </c>
      <c r="BB34" s="108">
        <v>16058</v>
      </c>
      <c r="BC34" s="121">
        <f t="shared" si="15"/>
        <v>93.5</v>
      </c>
      <c r="BD34" s="108">
        <v>16057</v>
      </c>
      <c r="BE34" s="121">
        <f t="shared" si="16"/>
        <v>93.5</v>
      </c>
      <c r="BF34" s="108">
        <v>16052</v>
      </c>
      <c r="BG34" s="122">
        <f t="shared" si="17"/>
        <v>93.5</v>
      </c>
      <c r="BH34" s="123">
        <v>5726</v>
      </c>
      <c r="BI34" s="108">
        <v>26179</v>
      </c>
      <c r="BJ34" s="124">
        <v>11281</v>
      </c>
      <c r="BK34" s="123">
        <v>13690</v>
      </c>
      <c r="BL34" s="125">
        <f t="shared" si="19"/>
        <v>88.5</v>
      </c>
      <c r="BM34" s="123">
        <v>570</v>
      </c>
      <c r="BN34" s="108">
        <v>325</v>
      </c>
      <c r="BO34" s="124">
        <v>61</v>
      </c>
      <c r="BP34" s="424" t="s">
        <v>60</v>
      </c>
    </row>
    <row r="35" spans="1:68" s="106" customFormat="1" ht="17.100000000000001" customHeight="1" x14ac:dyDescent="0.25">
      <c r="A35" s="160">
        <v>73</v>
      </c>
      <c r="B35" s="126" t="s">
        <v>92</v>
      </c>
      <c r="C35" s="110">
        <v>18848</v>
      </c>
      <c r="D35" s="111">
        <v>16503</v>
      </c>
      <c r="E35" s="112">
        <f t="shared" si="0"/>
        <v>87.6</v>
      </c>
      <c r="F35" s="113">
        <v>15402</v>
      </c>
      <c r="G35" s="114">
        <f t="shared" si="0"/>
        <v>81.7</v>
      </c>
      <c r="H35" s="115">
        <v>865</v>
      </c>
      <c r="I35" s="116">
        <f t="shared" si="0"/>
        <v>4.5999999999999996</v>
      </c>
      <c r="J35" s="117">
        <v>16267</v>
      </c>
      <c r="K35" s="112">
        <f t="shared" si="1"/>
        <v>86.3</v>
      </c>
      <c r="L35" s="108">
        <v>17250</v>
      </c>
      <c r="M35" s="112">
        <f t="shared" si="2"/>
        <v>91.5</v>
      </c>
      <c r="N35" s="108">
        <v>16827</v>
      </c>
      <c r="O35" s="112">
        <f t="shared" si="2"/>
        <v>89.3</v>
      </c>
      <c r="P35" s="108">
        <v>17264</v>
      </c>
      <c r="Q35" s="112">
        <f t="shared" si="3"/>
        <v>91.6</v>
      </c>
      <c r="R35" s="108">
        <v>17270</v>
      </c>
      <c r="S35" s="112">
        <f t="shared" si="4"/>
        <v>91.6</v>
      </c>
      <c r="T35" s="108">
        <v>16749</v>
      </c>
      <c r="U35" s="112">
        <f t="shared" si="5"/>
        <v>88.9</v>
      </c>
      <c r="V35" s="108">
        <v>17147</v>
      </c>
      <c r="W35" s="112">
        <f t="shared" si="6"/>
        <v>91</v>
      </c>
      <c r="X35" s="108">
        <v>17234</v>
      </c>
      <c r="Y35" s="112">
        <f t="shared" si="7"/>
        <v>91.4</v>
      </c>
      <c r="Z35" s="113">
        <v>14310</v>
      </c>
      <c r="AA35" s="112">
        <f t="shared" si="20"/>
        <v>101.2</v>
      </c>
      <c r="AB35" s="107">
        <v>9334</v>
      </c>
      <c r="AC35" s="112">
        <f t="shared" si="21"/>
        <v>66</v>
      </c>
      <c r="AD35" s="108">
        <v>17088</v>
      </c>
      <c r="AE35" s="112">
        <f t="shared" si="8"/>
        <v>90.7</v>
      </c>
      <c r="AF35" s="108">
        <v>17065</v>
      </c>
      <c r="AG35" s="114">
        <f t="shared" si="9"/>
        <v>90.5</v>
      </c>
      <c r="AH35" s="118">
        <v>19010</v>
      </c>
      <c r="AI35" s="111">
        <v>17589</v>
      </c>
      <c r="AJ35" s="112">
        <f t="shared" si="10"/>
        <v>92.5</v>
      </c>
      <c r="AK35" s="113">
        <v>17083</v>
      </c>
      <c r="AL35" s="112">
        <f t="shared" si="22"/>
        <v>89.9</v>
      </c>
      <c r="AM35" s="61">
        <v>16545</v>
      </c>
      <c r="AN35" s="112">
        <f t="shared" si="11"/>
        <v>87</v>
      </c>
      <c r="AO35" s="108">
        <v>17373</v>
      </c>
      <c r="AP35" s="112">
        <f t="shared" si="12"/>
        <v>91.4</v>
      </c>
      <c r="AQ35" s="119">
        <v>49</v>
      </c>
      <c r="AR35" s="112">
        <f t="shared" si="18"/>
        <v>0.25775907417148869</v>
      </c>
      <c r="AS35" s="119">
        <v>60</v>
      </c>
      <c r="AT35" s="119">
        <v>151</v>
      </c>
      <c r="AU35" s="108">
        <v>17021</v>
      </c>
      <c r="AV35" s="112">
        <f t="shared" si="23"/>
        <v>89.5</v>
      </c>
      <c r="AW35" s="108">
        <v>16889</v>
      </c>
      <c r="AX35" s="112">
        <f t="shared" si="13"/>
        <v>88.8</v>
      </c>
      <c r="AY35" s="108">
        <v>16866</v>
      </c>
      <c r="AZ35" s="114">
        <f t="shared" si="14"/>
        <v>88.7</v>
      </c>
      <c r="BA35" s="120">
        <v>19927</v>
      </c>
      <c r="BB35" s="108">
        <v>17735</v>
      </c>
      <c r="BC35" s="121">
        <f t="shared" si="15"/>
        <v>89</v>
      </c>
      <c r="BD35" s="108">
        <v>17696</v>
      </c>
      <c r="BE35" s="121">
        <f t="shared" si="16"/>
        <v>88.8</v>
      </c>
      <c r="BF35" s="108">
        <v>17519</v>
      </c>
      <c r="BG35" s="122">
        <f t="shared" si="17"/>
        <v>87.9</v>
      </c>
      <c r="BH35" s="123">
        <v>9298</v>
      </c>
      <c r="BI35" s="108">
        <v>30002</v>
      </c>
      <c r="BJ35" s="124">
        <v>9212</v>
      </c>
      <c r="BK35" s="123">
        <v>14868</v>
      </c>
      <c r="BL35" s="125">
        <f t="shared" si="19"/>
        <v>78.900000000000006</v>
      </c>
      <c r="BM35" s="123">
        <v>3365</v>
      </c>
      <c r="BN35" s="108">
        <v>1354</v>
      </c>
      <c r="BO35" s="124">
        <v>37</v>
      </c>
      <c r="BP35" s="424" t="s">
        <v>55</v>
      </c>
    </row>
    <row r="36" spans="1:68" s="106" customFormat="1" ht="17.100000000000001" customHeight="1" x14ac:dyDescent="0.25">
      <c r="A36" s="160">
        <v>76</v>
      </c>
      <c r="B36" s="109" t="s">
        <v>93</v>
      </c>
      <c r="C36" s="110">
        <v>57449</v>
      </c>
      <c r="D36" s="111">
        <v>50642</v>
      </c>
      <c r="E36" s="112">
        <f t="shared" si="0"/>
        <v>88.2</v>
      </c>
      <c r="F36" s="113">
        <v>46581</v>
      </c>
      <c r="G36" s="114">
        <f t="shared" si="0"/>
        <v>81.099999999999994</v>
      </c>
      <c r="H36" s="115">
        <v>4007</v>
      </c>
      <c r="I36" s="116">
        <f t="shared" si="0"/>
        <v>7</v>
      </c>
      <c r="J36" s="117">
        <v>50588</v>
      </c>
      <c r="K36" s="112">
        <f t="shared" si="1"/>
        <v>88.1</v>
      </c>
      <c r="L36" s="108">
        <v>54615</v>
      </c>
      <c r="M36" s="112">
        <f t="shared" si="2"/>
        <v>95.1</v>
      </c>
      <c r="N36" s="108">
        <v>54918</v>
      </c>
      <c r="O36" s="112">
        <f t="shared" si="2"/>
        <v>95.6</v>
      </c>
      <c r="P36" s="108">
        <v>54947</v>
      </c>
      <c r="Q36" s="112">
        <f t="shared" si="3"/>
        <v>95.6</v>
      </c>
      <c r="R36" s="108">
        <v>54820</v>
      </c>
      <c r="S36" s="112">
        <f t="shared" si="4"/>
        <v>95.4</v>
      </c>
      <c r="T36" s="108">
        <v>54670</v>
      </c>
      <c r="U36" s="112">
        <f t="shared" si="5"/>
        <v>95.2</v>
      </c>
      <c r="V36" s="108">
        <v>54573</v>
      </c>
      <c r="W36" s="112">
        <f t="shared" si="6"/>
        <v>95</v>
      </c>
      <c r="X36" s="108">
        <v>54372</v>
      </c>
      <c r="Y36" s="112">
        <f t="shared" si="7"/>
        <v>94.6</v>
      </c>
      <c r="Z36" s="113">
        <v>36587</v>
      </c>
      <c r="AA36" s="112">
        <f t="shared" si="20"/>
        <v>84.9</v>
      </c>
      <c r="AB36" s="107">
        <v>25972</v>
      </c>
      <c r="AC36" s="112">
        <f t="shared" si="21"/>
        <v>60.3</v>
      </c>
      <c r="AD36" s="108">
        <v>54541</v>
      </c>
      <c r="AE36" s="112">
        <f t="shared" si="8"/>
        <v>94.9</v>
      </c>
      <c r="AF36" s="108">
        <v>54364</v>
      </c>
      <c r="AG36" s="114">
        <f t="shared" si="9"/>
        <v>94.6</v>
      </c>
      <c r="AH36" s="118">
        <v>58240</v>
      </c>
      <c r="AI36" s="111">
        <v>55992</v>
      </c>
      <c r="AJ36" s="112">
        <f t="shared" si="10"/>
        <v>96.1</v>
      </c>
      <c r="AK36" s="113">
        <v>56228</v>
      </c>
      <c r="AL36" s="112">
        <f t="shared" si="22"/>
        <v>96.5</v>
      </c>
      <c r="AM36" s="61">
        <v>54410</v>
      </c>
      <c r="AN36" s="112">
        <f t="shared" si="11"/>
        <v>93.4</v>
      </c>
      <c r="AO36" s="108">
        <v>55354</v>
      </c>
      <c r="AP36" s="112">
        <f t="shared" si="12"/>
        <v>95</v>
      </c>
      <c r="AQ36" s="119">
        <v>2096</v>
      </c>
      <c r="AR36" s="112">
        <f t="shared" si="18"/>
        <v>3.5989010989010985</v>
      </c>
      <c r="AS36" s="119">
        <v>471</v>
      </c>
      <c r="AT36" s="119">
        <v>2190</v>
      </c>
      <c r="AU36" s="108">
        <v>55465</v>
      </c>
      <c r="AV36" s="112">
        <f t="shared" si="23"/>
        <v>95.2</v>
      </c>
      <c r="AW36" s="108">
        <v>54461</v>
      </c>
      <c r="AX36" s="112">
        <f t="shared" si="13"/>
        <v>93.5</v>
      </c>
      <c r="AY36" s="108">
        <v>54693</v>
      </c>
      <c r="AZ36" s="114">
        <f t="shared" si="14"/>
        <v>93.9</v>
      </c>
      <c r="BA36" s="120">
        <v>58790</v>
      </c>
      <c r="BB36" s="108">
        <v>55884</v>
      </c>
      <c r="BC36" s="121">
        <f t="shared" si="15"/>
        <v>95.1</v>
      </c>
      <c r="BD36" s="108">
        <v>56161</v>
      </c>
      <c r="BE36" s="121">
        <f t="shared" si="16"/>
        <v>95.5</v>
      </c>
      <c r="BF36" s="108">
        <v>55916</v>
      </c>
      <c r="BG36" s="122">
        <f t="shared" si="17"/>
        <v>95.1</v>
      </c>
      <c r="BH36" s="123">
        <v>34762</v>
      </c>
      <c r="BI36" s="108">
        <v>110675</v>
      </c>
      <c r="BJ36" s="124">
        <v>28213</v>
      </c>
      <c r="BK36" s="123">
        <v>49125</v>
      </c>
      <c r="BL36" s="125">
        <f t="shared" si="19"/>
        <v>85.5</v>
      </c>
      <c r="BM36" s="123">
        <v>7864</v>
      </c>
      <c r="BN36" s="108">
        <v>4396</v>
      </c>
      <c r="BO36" s="124">
        <v>1011</v>
      </c>
      <c r="BP36" s="424" t="s">
        <v>71</v>
      </c>
    </row>
    <row r="37" spans="1:68" s="106" customFormat="1" ht="17.100000000000001" customHeight="1" x14ac:dyDescent="0.25">
      <c r="A37" s="160" t="s">
        <v>94</v>
      </c>
      <c r="B37" s="109" t="s">
        <v>95</v>
      </c>
      <c r="C37" s="110">
        <v>5898</v>
      </c>
      <c r="D37" s="111">
        <v>4861</v>
      </c>
      <c r="E37" s="112">
        <f t="shared" si="0"/>
        <v>82.4</v>
      </c>
      <c r="F37" s="113">
        <v>4500</v>
      </c>
      <c r="G37" s="114">
        <f t="shared" si="0"/>
        <v>76.3</v>
      </c>
      <c r="H37" s="115">
        <v>0</v>
      </c>
      <c r="I37" s="116">
        <f t="shared" si="0"/>
        <v>0</v>
      </c>
      <c r="J37" s="117">
        <v>4590</v>
      </c>
      <c r="K37" s="112">
        <f t="shared" si="1"/>
        <v>77.8</v>
      </c>
      <c r="L37" s="108">
        <v>5004</v>
      </c>
      <c r="M37" s="112">
        <f t="shared" si="2"/>
        <v>84.8</v>
      </c>
      <c r="N37" s="108">
        <v>4009</v>
      </c>
      <c r="O37" s="112">
        <f t="shared" si="2"/>
        <v>68</v>
      </c>
      <c r="P37" s="108">
        <v>5038</v>
      </c>
      <c r="Q37" s="112">
        <f t="shared" si="3"/>
        <v>85.4</v>
      </c>
      <c r="R37" s="108">
        <v>4610</v>
      </c>
      <c r="S37" s="112">
        <f t="shared" si="4"/>
        <v>78.2</v>
      </c>
      <c r="T37" s="108">
        <v>4047</v>
      </c>
      <c r="U37" s="112">
        <f t="shared" si="5"/>
        <v>68.599999999999994</v>
      </c>
      <c r="V37" s="108">
        <v>4464</v>
      </c>
      <c r="W37" s="112">
        <f t="shared" si="6"/>
        <v>75.7</v>
      </c>
      <c r="X37" s="108">
        <v>4218</v>
      </c>
      <c r="Y37" s="112">
        <f t="shared" si="7"/>
        <v>71.5</v>
      </c>
      <c r="Z37" s="113">
        <v>3503</v>
      </c>
      <c r="AA37" s="112">
        <f t="shared" si="20"/>
        <v>79.2</v>
      </c>
      <c r="AB37" s="107">
        <v>2193</v>
      </c>
      <c r="AC37" s="112">
        <f t="shared" si="21"/>
        <v>49.6</v>
      </c>
      <c r="AD37" s="108">
        <v>5036</v>
      </c>
      <c r="AE37" s="112">
        <f t="shared" si="8"/>
        <v>85.4</v>
      </c>
      <c r="AF37" s="108">
        <v>4573</v>
      </c>
      <c r="AG37" s="114">
        <f t="shared" si="9"/>
        <v>77.5</v>
      </c>
      <c r="AH37" s="118">
        <v>6138</v>
      </c>
      <c r="AI37" s="111">
        <v>4689</v>
      </c>
      <c r="AJ37" s="112">
        <f t="shared" si="10"/>
        <v>76.400000000000006</v>
      </c>
      <c r="AK37" s="113">
        <v>4550</v>
      </c>
      <c r="AL37" s="112">
        <f t="shared" si="22"/>
        <v>74.099999999999994</v>
      </c>
      <c r="AM37" s="61">
        <v>3383</v>
      </c>
      <c r="AN37" s="112">
        <f t="shared" si="11"/>
        <v>55.1</v>
      </c>
      <c r="AO37" s="108">
        <v>4521</v>
      </c>
      <c r="AP37" s="112">
        <f t="shared" si="12"/>
        <v>73.7</v>
      </c>
      <c r="AQ37" s="119">
        <v>102</v>
      </c>
      <c r="AR37" s="112">
        <f t="shared" si="18"/>
        <v>1.6617790811339197</v>
      </c>
      <c r="AS37" s="119">
        <v>220</v>
      </c>
      <c r="AT37" s="119">
        <v>326</v>
      </c>
      <c r="AU37" s="108">
        <v>4619</v>
      </c>
      <c r="AV37" s="112">
        <f t="shared" si="23"/>
        <v>75.3</v>
      </c>
      <c r="AW37" s="108">
        <v>3592</v>
      </c>
      <c r="AX37" s="112">
        <f>ROUND(AW37/$AH37*100,1)</f>
        <v>58.5</v>
      </c>
      <c r="AY37" s="108">
        <v>3614</v>
      </c>
      <c r="AZ37" s="114">
        <f t="shared" si="14"/>
        <v>58.9</v>
      </c>
      <c r="BA37" s="120">
        <v>7012</v>
      </c>
      <c r="BB37" s="108">
        <v>4585</v>
      </c>
      <c r="BC37" s="121">
        <f t="shared" si="15"/>
        <v>65.400000000000006</v>
      </c>
      <c r="BD37" s="108">
        <v>4591</v>
      </c>
      <c r="BE37" s="121">
        <f t="shared" si="16"/>
        <v>65.5</v>
      </c>
      <c r="BF37" s="108">
        <v>4504</v>
      </c>
      <c r="BG37" s="122">
        <f t="shared" si="17"/>
        <v>64.2</v>
      </c>
      <c r="BH37" s="123">
        <v>5486</v>
      </c>
      <c r="BI37" s="108">
        <v>8517</v>
      </c>
      <c r="BJ37" s="124">
        <v>3419</v>
      </c>
      <c r="BK37" s="123">
        <v>3952</v>
      </c>
      <c r="BL37" s="125">
        <f t="shared" si="19"/>
        <v>67</v>
      </c>
      <c r="BM37" s="123">
        <v>1193</v>
      </c>
      <c r="BN37" s="108">
        <v>265</v>
      </c>
      <c r="BO37" s="124">
        <v>34</v>
      </c>
      <c r="BP37" s="424" t="s">
        <v>71</v>
      </c>
    </row>
    <row r="38" spans="1:68" s="106" customFormat="1" ht="17.100000000000001" customHeight="1" x14ac:dyDescent="0.25">
      <c r="A38" s="160">
        <v>97</v>
      </c>
      <c r="B38" s="109" t="s">
        <v>96</v>
      </c>
      <c r="C38" s="110">
        <v>831</v>
      </c>
      <c r="D38" s="111">
        <v>716</v>
      </c>
      <c r="E38" s="112">
        <f t="shared" si="0"/>
        <v>86.2</v>
      </c>
      <c r="F38" s="113">
        <v>334</v>
      </c>
      <c r="G38" s="114">
        <f t="shared" si="0"/>
        <v>40.200000000000003</v>
      </c>
      <c r="H38" s="115">
        <v>254</v>
      </c>
      <c r="I38" s="116">
        <f t="shared" si="0"/>
        <v>30.6</v>
      </c>
      <c r="J38" s="117">
        <v>588</v>
      </c>
      <c r="K38" s="112">
        <f t="shared" si="1"/>
        <v>70.8</v>
      </c>
      <c r="L38" s="108">
        <v>694</v>
      </c>
      <c r="M38" s="112">
        <f t="shared" si="2"/>
        <v>83.5</v>
      </c>
      <c r="N38" s="108">
        <v>703</v>
      </c>
      <c r="O38" s="112">
        <f t="shared" si="2"/>
        <v>84.6</v>
      </c>
      <c r="P38" s="108">
        <v>699</v>
      </c>
      <c r="Q38" s="112">
        <f t="shared" si="3"/>
        <v>84.1</v>
      </c>
      <c r="R38" s="108">
        <v>639</v>
      </c>
      <c r="S38" s="112">
        <f t="shared" si="4"/>
        <v>76.900000000000006</v>
      </c>
      <c r="T38" s="108">
        <v>694</v>
      </c>
      <c r="U38" s="112">
        <f t="shared" si="5"/>
        <v>83.5</v>
      </c>
      <c r="V38" s="108">
        <v>568</v>
      </c>
      <c r="W38" s="112">
        <f t="shared" si="6"/>
        <v>68.400000000000006</v>
      </c>
      <c r="X38" s="108">
        <v>548</v>
      </c>
      <c r="Y38" s="112">
        <f t="shared" si="7"/>
        <v>65.900000000000006</v>
      </c>
      <c r="Z38" s="113">
        <v>517</v>
      </c>
      <c r="AA38" s="112">
        <f t="shared" si="20"/>
        <v>83</v>
      </c>
      <c r="AB38" s="107">
        <v>263</v>
      </c>
      <c r="AC38" s="112">
        <f t="shared" si="21"/>
        <v>42.2</v>
      </c>
      <c r="AD38" s="108">
        <v>700</v>
      </c>
      <c r="AE38" s="112">
        <f t="shared" si="8"/>
        <v>84.2</v>
      </c>
      <c r="AF38" s="108">
        <v>653</v>
      </c>
      <c r="AG38" s="114">
        <f t="shared" si="9"/>
        <v>78.599999999999994</v>
      </c>
      <c r="AH38" s="118">
        <v>862</v>
      </c>
      <c r="AI38" s="111">
        <v>746</v>
      </c>
      <c r="AJ38" s="112">
        <f t="shared" si="10"/>
        <v>86.5</v>
      </c>
      <c r="AK38" s="113">
        <v>691</v>
      </c>
      <c r="AL38" s="112">
        <f t="shared" si="22"/>
        <v>80.2</v>
      </c>
      <c r="AM38" s="61">
        <v>765</v>
      </c>
      <c r="AN38" s="112">
        <f t="shared" si="11"/>
        <v>88.7</v>
      </c>
      <c r="AO38" s="108">
        <v>726</v>
      </c>
      <c r="AP38" s="112">
        <f t="shared" si="12"/>
        <v>84.2</v>
      </c>
      <c r="AQ38" s="119">
        <v>17</v>
      </c>
      <c r="AR38" s="112">
        <f>AQ38/AH38*100</f>
        <v>1.9721577726218096</v>
      </c>
      <c r="AS38" s="119">
        <v>31</v>
      </c>
      <c r="AT38" s="119">
        <v>46</v>
      </c>
      <c r="AU38" s="108">
        <v>751</v>
      </c>
      <c r="AV38" s="112">
        <f t="shared" si="23"/>
        <v>87.1</v>
      </c>
      <c r="AW38" s="108">
        <v>489</v>
      </c>
      <c r="AX38" s="112">
        <f t="shared" si="13"/>
        <v>56.7</v>
      </c>
      <c r="AY38" s="108">
        <v>490</v>
      </c>
      <c r="AZ38" s="114">
        <f t="shared" si="14"/>
        <v>56.8</v>
      </c>
      <c r="BA38" s="120">
        <v>822</v>
      </c>
      <c r="BB38" s="108">
        <v>766</v>
      </c>
      <c r="BC38" s="121">
        <f t="shared" si="15"/>
        <v>93.2</v>
      </c>
      <c r="BD38" s="108">
        <v>767</v>
      </c>
      <c r="BE38" s="121">
        <f t="shared" si="16"/>
        <v>93.3</v>
      </c>
      <c r="BF38" s="108">
        <v>752</v>
      </c>
      <c r="BG38" s="122">
        <f t="shared" si="17"/>
        <v>91.5</v>
      </c>
      <c r="BH38" s="123">
        <v>160</v>
      </c>
      <c r="BI38" s="108">
        <v>1140</v>
      </c>
      <c r="BJ38" s="124">
        <v>311</v>
      </c>
      <c r="BK38" s="123">
        <v>563</v>
      </c>
      <c r="BL38" s="125">
        <f t="shared" si="19"/>
        <v>67.7</v>
      </c>
      <c r="BM38" s="123">
        <v>501</v>
      </c>
      <c r="BN38" s="108">
        <v>204</v>
      </c>
      <c r="BO38" s="124">
        <v>15</v>
      </c>
      <c r="BP38" s="424" t="s">
        <v>52</v>
      </c>
    </row>
    <row r="39" spans="1:68" s="106" customFormat="1" ht="17.100000000000001" customHeight="1" thickBot="1" x14ac:dyDescent="0.3">
      <c r="A39" s="160">
        <v>99</v>
      </c>
      <c r="B39" s="129" t="s">
        <v>97</v>
      </c>
      <c r="C39" s="130">
        <v>1821</v>
      </c>
      <c r="D39" s="131">
        <v>1517</v>
      </c>
      <c r="E39" s="132">
        <f t="shared" si="0"/>
        <v>83.3</v>
      </c>
      <c r="F39" s="133">
        <v>791</v>
      </c>
      <c r="G39" s="134">
        <f t="shared" si="0"/>
        <v>43.4</v>
      </c>
      <c r="H39" s="135">
        <v>166</v>
      </c>
      <c r="I39" s="136">
        <f t="shared" si="0"/>
        <v>9.1</v>
      </c>
      <c r="J39" s="137">
        <v>957</v>
      </c>
      <c r="K39" s="132">
        <f t="shared" si="1"/>
        <v>52.6</v>
      </c>
      <c r="L39" s="138">
        <v>1780</v>
      </c>
      <c r="M39" s="132">
        <f t="shared" si="2"/>
        <v>97.7</v>
      </c>
      <c r="N39" s="138">
        <v>1099</v>
      </c>
      <c r="O39" s="132">
        <f t="shared" si="2"/>
        <v>60.4</v>
      </c>
      <c r="P39" s="138">
        <v>1774</v>
      </c>
      <c r="Q39" s="132">
        <f t="shared" si="3"/>
        <v>97.4</v>
      </c>
      <c r="R39" s="138">
        <v>1475</v>
      </c>
      <c r="S39" s="132">
        <f t="shared" si="4"/>
        <v>81</v>
      </c>
      <c r="T39" s="138">
        <v>1099</v>
      </c>
      <c r="U39" s="132">
        <f t="shared" si="5"/>
        <v>60.4</v>
      </c>
      <c r="V39" s="138">
        <v>1199</v>
      </c>
      <c r="W39" s="132">
        <f t="shared" si="6"/>
        <v>65.8</v>
      </c>
      <c r="X39" s="138">
        <v>1134</v>
      </c>
      <c r="Y39" s="132">
        <f t="shared" si="7"/>
        <v>62.3</v>
      </c>
      <c r="Z39" s="133">
        <v>1079</v>
      </c>
      <c r="AA39" s="132">
        <f t="shared" si="20"/>
        <v>79</v>
      </c>
      <c r="AB39" s="139">
        <v>641</v>
      </c>
      <c r="AC39" s="132">
        <f t="shared" si="21"/>
        <v>46.9</v>
      </c>
      <c r="AD39" s="138">
        <v>1802</v>
      </c>
      <c r="AE39" s="132">
        <f t="shared" si="8"/>
        <v>99</v>
      </c>
      <c r="AF39" s="138">
        <v>1407</v>
      </c>
      <c r="AG39" s="134">
        <f t="shared" si="9"/>
        <v>77.3</v>
      </c>
      <c r="AH39" s="140">
        <v>1871</v>
      </c>
      <c r="AI39" s="131">
        <v>1665</v>
      </c>
      <c r="AJ39" s="132">
        <f t="shared" si="10"/>
        <v>89</v>
      </c>
      <c r="AK39" s="133">
        <v>1409</v>
      </c>
      <c r="AL39" s="132">
        <f t="shared" si="22"/>
        <v>75.3</v>
      </c>
      <c r="AM39" s="80">
        <v>2081</v>
      </c>
      <c r="AN39" s="132">
        <f t="shared" si="11"/>
        <v>111.2</v>
      </c>
      <c r="AO39" s="138">
        <v>1334</v>
      </c>
      <c r="AP39" s="132">
        <f t="shared" si="12"/>
        <v>71.3</v>
      </c>
      <c r="AQ39" s="141">
        <v>129</v>
      </c>
      <c r="AR39" s="132">
        <f>AQ39/AH39*100</f>
        <v>6.8947087119187591</v>
      </c>
      <c r="AS39" s="141">
        <v>208</v>
      </c>
      <c r="AT39" s="141">
        <v>88</v>
      </c>
      <c r="AU39" s="138">
        <v>1605</v>
      </c>
      <c r="AV39" s="132">
        <f t="shared" si="23"/>
        <v>85.8</v>
      </c>
      <c r="AW39" s="138">
        <v>917</v>
      </c>
      <c r="AX39" s="132">
        <f t="shared" si="13"/>
        <v>49</v>
      </c>
      <c r="AY39" s="138">
        <v>908</v>
      </c>
      <c r="AZ39" s="134">
        <f t="shared" si="14"/>
        <v>48.5</v>
      </c>
      <c r="BA39" s="142">
        <v>1841</v>
      </c>
      <c r="BB39" s="138">
        <v>1254</v>
      </c>
      <c r="BC39" s="143">
        <f t="shared" si="15"/>
        <v>68.099999999999994</v>
      </c>
      <c r="BD39" s="138">
        <v>1243</v>
      </c>
      <c r="BE39" s="143">
        <f t="shared" si="16"/>
        <v>67.5</v>
      </c>
      <c r="BF39" s="138">
        <v>1161</v>
      </c>
      <c r="BG39" s="144">
        <f t="shared" si="17"/>
        <v>63.1</v>
      </c>
      <c r="BH39" s="145">
        <v>256</v>
      </c>
      <c r="BI39" s="138">
        <v>1124</v>
      </c>
      <c r="BJ39" s="146">
        <v>678</v>
      </c>
      <c r="BK39" s="145">
        <v>1031</v>
      </c>
      <c r="BL39" s="147">
        <f t="shared" si="19"/>
        <v>56.6</v>
      </c>
      <c r="BM39" s="145">
        <v>379</v>
      </c>
      <c r="BN39" s="138">
        <v>103</v>
      </c>
      <c r="BO39" s="146">
        <v>6</v>
      </c>
      <c r="BP39" s="424" t="s">
        <v>57</v>
      </c>
    </row>
    <row r="40" spans="1:68" s="106" customFormat="1" ht="4.5" customHeight="1" thickBot="1" x14ac:dyDescent="0.3"/>
    <row r="41" spans="1:68" s="106" customFormat="1" ht="20.100000000000001" customHeight="1" thickBot="1" x14ac:dyDescent="0.3">
      <c r="B41" s="256" t="s">
        <v>98</v>
      </c>
      <c r="C41" s="257">
        <f>SUM(C3:C39)</f>
        <v>724770</v>
      </c>
      <c r="D41" s="148">
        <f>SUM(D3:D39)</f>
        <v>663031</v>
      </c>
      <c r="E41" s="149">
        <f t="shared" si="0"/>
        <v>91.5</v>
      </c>
      <c r="F41" s="148">
        <f>SUM(F3:F39)</f>
        <v>585915</v>
      </c>
      <c r="G41" s="149">
        <f t="shared" si="0"/>
        <v>80.8</v>
      </c>
      <c r="H41" s="148">
        <f>SUM(H3:H39)</f>
        <v>60469</v>
      </c>
      <c r="I41" s="149">
        <f t="shared" si="0"/>
        <v>8.3000000000000007</v>
      </c>
      <c r="J41" s="148">
        <f>SUM(J3:J39)</f>
        <v>646960</v>
      </c>
      <c r="K41" s="149">
        <f t="shared" si="1"/>
        <v>89.3</v>
      </c>
      <c r="L41" s="148">
        <f>SUM(L3:L39)</f>
        <v>678850</v>
      </c>
      <c r="M41" s="149">
        <f t="shared" si="2"/>
        <v>93.7</v>
      </c>
      <c r="N41" s="148">
        <f>SUM(N3:N39)</f>
        <v>664521</v>
      </c>
      <c r="O41" s="149">
        <f t="shared" si="2"/>
        <v>91.7</v>
      </c>
      <c r="P41" s="148">
        <f>SUM(P3:P39)</f>
        <v>679719</v>
      </c>
      <c r="Q41" s="149">
        <f t="shared" si="3"/>
        <v>93.8</v>
      </c>
      <c r="R41" s="148">
        <f>SUM(R3:R39)</f>
        <v>672621</v>
      </c>
      <c r="S41" s="149">
        <f t="shared" si="4"/>
        <v>92.8</v>
      </c>
      <c r="T41" s="148">
        <f>SUM(T3:T39)</f>
        <v>663850</v>
      </c>
      <c r="U41" s="149">
        <f t="shared" si="5"/>
        <v>91.6</v>
      </c>
      <c r="V41" s="148">
        <f>SUM(V3:V39)</f>
        <v>654792</v>
      </c>
      <c r="W41" s="149">
        <f t="shared" si="6"/>
        <v>90.3</v>
      </c>
      <c r="X41" s="148">
        <f>SUM(X3:X39)</f>
        <v>650073</v>
      </c>
      <c r="Y41" s="149">
        <f t="shared" si="7"/>
        <v>89.7</v>
      </c>
      <c r="Z41" s="148">
        <f>SUM(Z3:Z39)</f>
        <v>543475</v>
      </c>
      <c r="AA41" s="149">
        <f t="shared" si="20"/>
        <v>100</v>
      </c>
      <c r="AB41" s="148">
        <f>SUM(AB3:AB39)</f>
        <v>384411</v>
      </c>
      <c r="AC41" s="149">
        <f t="shared" si="21"/>
        <v>70.7</v>
      </c>
      <c r="AD41" s="148">
        <f>SUM(AD3:AD39)</f>
        <v>680478</v>
      </c>
      <c r="AE41" s="149">
        <f t="shared" si="8"/>
        <v>93.9</v>
      </c>
      <c r="AF41" s="148">
        <f>SUM(AF3:AF39)</f>
        <v>674196</v>
      </c>
      <c r="AG41" s="149">
        <f t="shared" si="9"/>
        <v>93</v>
      </c>
      <c r="AH41" s="150">
        <f>SUM(AH3:AH39)</f>
        <v>735492</v>
      </c>
      <c r="AI41" s="148">
        <f>SUM(AI3:AI39)</f>
        <v>684541</v>
      </c>
      <c r="AJ41" s="149">
        <f t="shared" si="10"/>
        <v>93.1</v>
      </c>
      <c r="AK41" s="148">
        <f>SUM(AK3:AK39)</f>
        <v>675163</v>
      </c>
      <c r="AL41" s="149">
        <f t="shared" si="10"/>
        <v>91.8</v>
      </c>
      <c r="AM41" s="148">
        <f>SUM(AM3:AM39)</f>
        <v>645103</v>
      </c>
      <c r="AN41" s="149">
        <f t="shared" si="11"/>
        <v>87.7</v>
      </c>
      <c r="AO41" s="148">
        <f>SUM(AO3:AO39)</f>
        <v>672018</v>
      </c>
      <c r="AP41" s="149">
        <f t="shared" si="12"/>
        <v>91.4</v>
      </c>
      <c r="AQ41" s="148">
        <f>SUM(AQ3:AQ39)</f>
        <v>9129</v>
      </c>
      <c r="AR41" s="149">
        <f>AQ41/AH41*100</f>
        <v>1.2412099655740647</v>
      </c>
      <c r="AS41" s="148">
        <f>SUM(AS3:AS39)</f>
        <v>10570</v>
      </c>
      <c r="AT41" s="148">
        <f>SUM(AT3:AT39)</f>
        <v>14526</v>
      </c>
      <c r="AU41" s="148">
        <f>SUM(AU3:AU39)</f>
        <v>672535</v>
      </c>
      <c r="AV41" s="149">
        <f>ROUND(AU41/$AH41*100,1)</f>
        <v>91.4</v>
      </c>
      <c r="AW41" s="148">
        <f>SUM(AW3:AW39)</f>
        <v>632526</v>
      </c>
      <c r="AX41" s="149">
        <f t="shared" si="13"/>
        <v>86</v>
      </c>
      <c r="AY41" s="148">
        <f>SUM(AY3:AY39)</f>
        <v>633234</v>
      </c>
      <c r="AZ41" s="149">
        <f t="shared" si="14"/>
        <v>86.1</v>
      </c>
      <c r="BA41" s="151">
        <f>SUM(BA3:BA39)</f>
        <v>753495</v>
      </c>
      <c r="BB41" s="148">
        <f>SUM(BB3:BB39)</f>
        <v>676800</v>
      </c>
      <c r="BC41" s="152">
        <f t="shared" si="15"/>
        <v>89.8</v>
      </c>
      <c r="BD41" s="148">
        <f>SUM(BD3:BD39)</f>
        <v>677858</v>
      </c>
      <c r="BE41" s="152">
        <f t="shared" si="16"/>
        <v>90</v>
      </c>
      <c r="BF41" s="148">
        <f>SUM(BF3:BF39)</f>
        <v>673455</v>
      </c>
      <c r="BG41" s="152">
        <f t="shared" si="17"/>
        <v>89.4</v>
      </c>
      <c r="BH41" s="153">
        <f>SUM(BH3:BH39)</f>
        <v>355169</v>
      </c>
      <c r="BI41" s="153">
        <f>SUM(BI3:BI39)</f>
        <v>1264868</v>
      </c>
      <c r="BJ41" s="154">
        <f>SUM(BJ3:BJ39)</f>
        <v>435915</v>
      </c>
      <c r="BK41" s="155">
        <f>SUM(BK3:BK39)</f>
        <v>578171</v>
      </c>
      <c r="BL41" s="156">
        <f t="shared" si="19"/>
        <v>79.8</v>
      </c>
      <c r="BM41" s="157">
        <f t="shared" ref="BM41:BO41" si="24">SUM(BM3:BM39)</f>
        <v>138232</v>
      </c>
      <c r="BN41" s="157">
        <f t="shared" si="24"/>
        <v>69870</v>
      </c>
      <c r="BO41" s="258">
        <f t="shared" si="24"/>
        <v>7017</v>
      </c>
      <c r="BP41" s="158"/>
    </row>
    <row r="50" ht="18.75" customHeight="1" x14ac:dyDescent="0.2"/>
    <row r="51" ht="15.75" customHeight="1" x14ac:dyDescent="0.2"/>
    <row r="52" ht="15" customHeight="1" x14ac:dyDescent="0.2"/>
    <row r="53" ht="15" customHeight="1" x14ac:dyDescent="0.2"/>
    <row r="62" ht="23.25" customHeight="1" x14ac:dyDescent="0.2"/>
    <row r="63" ht="16.5" customHeight="1" x14ac:dyDescent="0.2"/>
    <row r="64" ht="18" customHeight="1" x14ac:dyDescent="0.2"/>
  </sheetData>
  <mergeCells count="28">
    <mergeCell ref="N1:O1"/>
    <mergeCell ref="D1:E1"/>
    <mergeCell ref="F1:G1"/>
    <mergeCell ref="H1:I1"/>
    <mergeCell ref="J1:K1"/>
    <mergeCell ref="L1:M1"/>
    <mergeCell ref="AM1:AN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I1:AJ1"/>
    <mergeCell ref="AK1:AL1"/>
    <mergeCell ref="BD1:BE1"/>
    <mergeCell ref="BF1:BG1"/>
    <mergeCell ref="BK1:BL1"/>
    <mergeCell ref="BM1:BO1"/>
    <mergeCell ref="AO1:AP1"/>
    <mergeCell ref="AQ1:AR1"/>
    <mergeCell ref="AU1:AV1"/>
    <mergeCell ref="AW1:AX1"/>
    <mergeCell ref="AY1:AZ1"/>
    <mergeCell ref="BB1:BC1"/>
  </mergeCells>
  <conditionalFormatting sqref="E3:E39 K3:K39 M3:M39 O3:O39 Q3:Q39 S3:S39 U3:U39 W3:W39 Y3:Y39 AA3:AA39 AC3:AC39 AE3:AE39 AG3:AG39 AJ3:AJ39 AL3:AL39 AP3:AP39 AV3:AV39 AX3:AX39 AZ3:AZ39 BC3:BC39 BE3:BE39 BG3:BG39 E41 G41 I41 K41 M41 O41 Q41 S41 U41 W41 Y41 AA41 AC41 AE41 AG41 AJ41 AL41 AP41 AV41 AX41 AZ41 BC41 BE41 BG41">
    <cfRule type="cellIs" dxfId="83" priority="154" stopIfTrue="1" operator="between">
      <formula>$C$51</formula>
      <formula>$D$51</formula>
    </cfRule>
    <cfRule type="cellIs" dxfId="82" priority="155" stopIfTrue="1" operator="between">
      <formula>$C$50</formula>
      <formula>$D$50</formula>
    </cfRule>
    <cfRule type="cellIs" dxfId="81" priority="156" stopIfTrue="1" operator="between">
      <formula>$C$49</formula>
      <formula>$D$49</formula>
    </cfRule>
    <cfRule type="cellIs" dxfId="80" priority="157" stopIfTrue="1" operator="between">
      <formula>$C$48</formula>
      <formula>$D$48</formula>
    </cfRule>
    <cfRule type="cellIs" dxfId="79" priority="158" stopIfTrue="1" operator="between">
      <formula>$C$47</formula>
      <formula>$D$47</formula>
    </cfRule>
    <cfRule type="cellIs" dxfId="78" priority="159" stopIfTrue="1" operator="greaterThanOrEqual">
      <formula>$C$46</formula>
    </cfRule>
  </conditionalFormatting>
  <conditionalFormatting sqref="G3:G39">
    <cfRule type="cellIs" dxfId="77" priority="13" stopIfTrue="1" operator="between">
      <formula>$C$51</formula>
      <formula>$D$51</formula>
    </cfRule>
    <cfRule type="cellIs" dxfId="76" priority="14" stopIfTrue="1" operator="between">
      <formula>$C$50</formula>
      <formula>$D$50</formula>
    </cfRule>
    <cfRule type="cellIs" dxfId="75" priority="15" stopIfTrue="1" operator="between">
      <formula>$C$49</formula>
      <formula>$D$49</formula>
    </cfRule>
    <cfRule type="cellIs" dxfId="74" priority="16" stopIfTrue="1" operator="between">
      <formula>$C$48</formula>
      <formula>$D$48</formula>
    </cfRule>
    <cfRule type="cellIs" dxfId="73" priority="17" stopIfTrue="1" operator="between">
      <formula>$C$47</formula>
      <formula>$D$47</formula>
    </cfRule>
    <cfRule type="cellIs" dxfId="72" priority="18" stopIfTrue="1" operator="greaterThanOrEqual">
      <formula>$C$46</formula>
    </cfRule>
  </conditionalFormatting>
  <conditionalFormatting sqref="I3:I39">
    <cfRule type="cellIs" dxfId="71" priority="7" stopIfTrue="1" operator="between">
      <formula>$C$51</formula>
      <formula>$D$51</formula>
    </cfRule>
    <cfRule type="cellIs" dxfId="70" priority="8" stopIfTrue="1" operator="between">
      <formula>$C$50</formula>
      <formula>$D$50</formula>
    </cfRule>
    <cfRule type="cellIs" dxfId="69" priority="9" stopIfTrue="1" operator="between">
      <formula>$C$49</formula>
      <formula>$D$49</formula>
    </cfRule>
    <cfRule type="cellIs" dxfId="68" priority="10" stopIfTrue="1" operator="between">
      <formula>$C$48</formula>
      <formula>$D$48</formula>
    </cfRule>
    <cfRule type="cellIs" dxfId="67" priority="11" stopIfTrue="1" operator="between">
      <formula>$C$47</formula>
      <formula>$D$47</formula>
    </cfRule>
    <cfRule type="cellIs" dxfId="66" priority="12" stopIfTrue="1" operator="greaterThanOrEqual">
      <formula>$C$46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ax="4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R45"/>
  <sheetViews>
    <sheetView topLeftCell="B1" zoomScale="90" zoomScaleNormal="90" workbookViewId="0">
      <pane xSplit="3" ySplit="2" topLeftCell="BB38" activePane="bottomRight" state="frozen"/>
      <selection pane="topRight" activeCell="D1" sqref="D1"/>
      <selection pane="bottomLeft" activeCell="B3" sqref="B3"/>
      <selection pane="bottomRight" activeCell="BR2" sqref="BR2"/>
    </sheetView>
  </sheetViews>
  <sheetFormatPr defaultColWidth="11.42578125" defaultRowHeight="16.5" x14ac:dyDescent="0.3"/>
  <cols>
    <col min="1" max="1" width="4.5703125" style="182" customWidth="1"/>
    <col min="2" max="2" width="4.5703125" customWidth="1"/>
    <col min="3" max="3" width="17.28515625" customWidth="1"/>
    <col min="4" max="4" width="15" customWidth="1"/>
    <col min="5" max="5" width="9.85546875" customWidth="1"/>
    <col min="6" max="6" width="7.28515625" bestFit="1" customWidth="1"/>
    <col min="7" max="7" width="9.140625" customWidth="1"/>
    <col min="8" max="8" width="6.85546875" customWidth="1"/>
    <col min="9" max="9" width="8.42578125" customWidth="1"/>
    <col min="10" max="10" width="6.85546875" customWidth="1"/>
    <col min="11" max="11" width="8.5703125" customWidth="1"/>
    <col min="12" max="12" width="6.85546875" customWidth="1"/>
    <col min="13" max="13" width="9" customWidth="1"/>
    <col min="14" max="14" width="6.85546875" customWidth="1"/>
    <col min="15" max="15" width="7.7109375" customWidth="1"/>
    <col min="16" max="16" width="7.28515625" bestFit="1" customWidth="1"/>
    <col min="17" max="17" width="7.42578125" customWidth="1"/>
    <col min="18" max="18" width="7.28515625" bestFit="1" customWidth="1"/>
    <col min="19" max="19" width="7.85546875" customWidth="1"/>
    <col min="20" max="20" width="7.28515625" bestFit="1" customWidth="1"/>
    <col min="21" max="21" width="7.7109375" customWidth="1"/>
    <col min="22" max="22" width="7.28515625" bestFit="1" customWidth="1"/>
    <col min="23" max="23" width="7.7109375" customWidth="1"/>
    <col min="24" max="24" width="7.28515625" bestFit="1" customWidth="1"/>
    <col min="25" max="25" width="7.42578125" customWidth="1"/>
    <col min="26" max="26" width="7.28515625" bestFit="1" customWidth="1"/>
    <col min="27" max="27" width="7.7109375" customWidth="1"/>
    <col min="28" max="28" width="7.28515625" bestFit="1" customWidth="1"/>
    <col min="29" max="29" width="7.42578125" customWidth="1"/>
    <col min="30" max="30" width="7.28515625" bestFit="1" customWidth="1"/>
    <col min="31" max="31" width="7.7109375" customWidth="1"/>
    <col min="32" max="32" width="7.28515625" bestFit="1" customWidth="1"/>
    <col min="33" max="33" width="7.5703125" customWidth="1"/>
    <col min="34" max="34" width="7.28515625" bestFit="1" customWidth="1"/>
    <col min="35" max="35" width="10.7109375" customWidth="1"/>
    <col min="36" max="36" width="7.42578125" customWidth="1"/>
    <col min="37" max="37" width="7.28515625" bestFit="1" customWidth="1"/>
    <col min="38" max="38" width="7.7109375" customWidth="1"/>
    <col min="39" max="39" width="7.28515625" bestFit="1" customWidth="1"/>
    <col min="40" max="40" width="7.42578125" customWidth="1"/>
    <col min="41" max="41" width="7.28515625" bestFit="1" customWidth="1"/>
    <col min="42" max="42" width="7.42578125" customWidth="1"/>
    <col min="43" max="43" width="7.28515625" bestFit="1" customWidth="1"/>
    <col min="44" max="44" width="7.28515625" customWidth="1"/>
    <col min="45" max="45" width="4.85546875" customWidth="1"/>
    <col min="46" max="46" width="7.28515625" customWidth="1"/>
    <col min="47" max="47" width="8.42578125" customWidth="1"/>
    <col min="48" max="48" width="7.42578125" customWidth="1"/>
    <col min="49" max="49" width="7.28515625" bestFit="1" customWidth="1"/>
    <col min="50" max="50" width="8" customWidth="1"/>
    <col min="51" max="51" width="6.42578125" bestFit="1" customWidth="1"/>
    <col min="52" max="52" width="7.7109375" customWidth="1"/>
    <col min="53" max="53" width="6.42578125" bestFit="1" customWidth="1"/>
    <col min="54" max="54" width="9" customWidth="1"/>
    <col min="55" max="55" width="8.28515625" customWidth="1"/>
    <col min="56" max="56" width="7" customWidth="1"/>
    <col min="57" max="57" width="7.7109375" customWidth="1"/>
    <col min="58" max="58" width="6.7109375" bestFit="1" customWidth="1"/>
    <col min="59" max="59" width="8" customWidth="1"/>
    <col min="60" max="60" width="6.7109375" bestFit="1" customWidth="1"/>
    <col min="61" max="61" width="9.85546875" customWidth="1"/>
    <col min="62" max="62" width="11.140625" customWidth="1"/>
    <col min="63" max="63" width="11" customWidth="1"/>
    <col min="64" max="64" width="10" customWidth="1"/>
    <col min="65" max="65" width="4.42578125" customWidth="1"/>
    <col min="66" max="66" width="9.7109375" customWidth="1"/>
    <col min="67" max="67" width="7.85546875" customWidth="1"/>
    <col min="68" max="68" width="5.28515625" customWidth="1"/>
    <col min="69" max="69" width="7.5703125" customWidth="1"/>
    <col min="70" max="70" width="9" bestFit="1" customWidth="1"/>
  </cols>
  <sheetData>
    <row r="1" spans="1:70" s="171" customFormat="1" ht="36.6" customHeight="1" x14ac:dyDescent="0.15">
      <c r="C1" s="325"/>
      <c r="D1" s="331" t="s">
        <v>2</v>
      </c>
      <c r="E1" s="495" t="s">
        <v>3</v>
      </c>
      <c r="F1" s="496"/>
      <c r="G1" s="497" t="s">
        <v>99</v>
      </c>
      <c r="H1" s="461"/>
      <c r="I1" s="461" t="s">
        <v>100</v>
      </c>
      <c r="J1" s="461"/>
      <c r="K1" s="462" t="s">
        <v>101</v>
      </c>
      <c r="L1" s="462"/>
      <c r="M1" s="463" t="s">
        <v>5</v>
      </c>
      <c r="N1" s="498"/>
      <c r="O1" s="493" t="s">
        <v>6</v>
      </c>
      <c r="P1" s="494"/>
      <c r="Q1" s="482" t="s">
        <v>7</v>
      </c>
      <c r="R1" s="483"/>
      <c r="S1" s="483" t="s">
        <v>7</v>
      </c>
      <c r="T1" s="483"/>
      <c r="U1" s="483" t="s">
        <v>7</v>
      </c>
      <c r="V1" s="484"/>
      <c r="W1" s="485" t="s">
        <v>8</v>
      </c>
      <c r="X1" s="456"/>
      <c r="Y1" s="456" t="s">
        <v>9</v>
      </c>
      <c r="Z1" s="486"/>
      <c r="AA1" s="487" t="s">
        <v>10</v>
      </c>
      <c r="AB1" s="457"/>
      <c r="AC1" s="457" t="s">
        <v>10</v>
      </c>
      <c r="AD1" s="488"/>
      <c r="AE1" s="471" t="s">
        <v>11</v>
      </c>
      <c r="AF1" s="451"/>
      <c r="AG1" s="451" t="s">
        <v>11</v>
      </c>
      <c r="AH1" s="489"/>
      <c r="AI1" s="375" t="s">
        <v>12</v>
      </c>
      <c r="AJ1" s="490" t="s">
        <v>13</v>
      </c>
      <c r="AK1" s="467"/>
      <c r="AL1" s="491" t="s">
        <v>14</v>
      </c>
      <c r="AM1" s="492"/>
      <c r="AN1" s="480" t="s">
        <v>15</v>
      </c>
      <c r="AO1" s="481"/>
      <c r="AP1" s="471" t="s">
        <v>16</v>
      </c>
      <c r="AQ1" s="451"/>
      <c r="AR1" s="451" t="s">
        <v>17</v>
      </c>
      <c r="AS1" s="451"/>
      <c r="AT1" s="209" t="s">
        <v>17</v>
      </c>
      <c r="AU1" s="384" t="s">
        <v>18</v>
      </c>
      <c r="AV1" s="472" t="s">
        <v>19</v>
      </c>
      <c r="AW1" s="473"/>
      <c r="AX1" s="474" t="s">
        <v>20</v>
      </c>
      <c r="AY1" s="475"/>
      <c r="AZ1" s="476" t="s">
        <v>21</v>
      </c>
      <c r="BA1" s="477"/>
      <c r="BB1" s="393" t="s">
        <v>22</v>
      </c>
      <c r="BC1" s="478" t="s">
        <v>23</v>
      </c>
      <c r="BD1" s="479"/>
      <c r="BE1" s="464" t="s">
        <v>24</v>
      </c>
      <c r="BF1" s="465"/>
      <c r="BG1" s="466" t="s">
        <v>25</v>
      </c>
      <c r="BH1" s="467"/>
      <c r="BI1" s="406" t="s">
        <v>26</v>
      </c>
      <c r="BJ1" s="165" t="s">
        <v>27</v>
      </c>
      <c r="BK1" s="409" t="s">
        <v>28</v>
      </c>
      <c r="BL1" s="468" t="s">
        <v>29</v>
      </c>
      <c r="BM1" s="469"/>
      <c r="BN1" s="470" t="s">
        <v>102</v>
      </c>
      <c r="BO1" s="449"/>
      <c r="BP1" s="449"/>
      <c r="BQ1" s="450"/>
    </row>
    <row r="2" spans="1:70" s="171" customFormat="1" ht="51" customHeight="1" thickBot="1" x14ac:dyDescent="0.2">
      <c r="B2" s="185" t="s">
        <v>0</v>
      </c>
      <c r="C2" s="326" t="s">
        <v>1</v>
      </c>
      <c r="D2" s="332" t="s">
        <v>31</v>
      </c>
      <c r="E2" s="262" t="s">
        <v>32</v>
      </c>
      <c r="F2" s="351" t="s">
        <v>33</v>
      </c>
      <c r="G2" s="359" t="s">
        <v>34</v>
      </c>
      <c r="H2" s="259" t="s">
        <v>33</v>
      </c>
      <c r="I2" s="263" t="s">
        <v>34</v>
      </c>
      <c r="J2" s="259" t="s">
        <v>33</v>
      </c>
      <c r="K2" s="263" t="s">
        <v>34</v>
      </c>
      <c r="L2" s="259" t="s">
        <v>33</v>
      </c>
      <c r="M2" s="172" t="s">
        <v>35</v>
      </c>
      <c r="N2" s="360" t="s">
        <v>33</v>
      </c>
      <c r="O2" s="355" t="s">
        <v>36</v>
      </c>
      <c r="P2" s="351" t="s">
        <v>33</v>
      </c>
      <c r="Q2" s="368" t="s">
        <v>35</v>
      </c>
      <c r="R2" s="259" t="s">
        <v>33</v>
      </c>
      <c r="S2" s="264" t="s">
        <v>37</v>
      </c>
      <c r="T2" s="259" t="s">
        <v>33</v>
      </c>
      <c r="U2" s="264" t="s">
        <v>38</v>
      </c>
      <c r="V2" s="360" t="s">
        <v>33</v>
      </c>
      <c r="W2" s="367" t="s">
        <v>39</v>
      </c>
      <c r="X2" s="259" t="s">
        <v>33</v>
      </c>
      <c r="Y2" s="265" t="s">
        <v>40</v>
      </c>
      <c r="Z2" s="351" t="s">
        <v>33</v>
      </c>
      <c r="AA2" s="370" t="s">
        <v>39</v>
      </c>
      <c r="AB2" s="259" t="s">
        <v>33</v>
      </c>
      <c r="AC2" s="266" t="s">
        <v>40</v>
      </c>
      <c r="AD2" s="360" t="s">
        <v>33</v>
      </c>
      <c r="AE2" s="369" t="s">
        <v>39</v>
      </c>
      <c r="AF2" s="259" t="s">
        <v>33</v>
      </c>
      <c r="AG2" s="267" t="s">
        <v>40</v>
      </c>
      <c r="AH2" s="351" t="s">
        <v>33</v>
      </c>
      <c r="AI2" s="376" t="s">
        <v>41</v>
      </c>
      <c r="AJ2" s="268" t="s">
        <v>42</v>
      </c>
      <c r="AK2" s="360" t="s">
        <v>33</v>
      </c>
      <c r="AL2" s="371" t="s">
        <v>42</v>
      </c>
      <c r="AM2" s="351" t="s">
        <v>33</v>
      </c>
      <c r="AN2" s="380" t="s">
        <v>42</v>
      </c>
      <c r="AO2" s="360" t="s">
        <v>33</v>
      </c>
      <c r="AP2" s="369" t="s">
        <v>43</v>
      </c>
      <c r="AQ2" s="259" t="s">
        <v>33</v>
      </c>
      <c r="AR2" s="267" t="s">
        <v>39</v>
      </c>
      <c r="AS2" s="259" t="s">
        <v>33</v>
      </c>
      <c r="AT2" s="267" t="s">
        <v>40</v>
      </c>
      <c r="AU2" s="385" t="s">
        <v>32</v>
      </c>
      <c r="AV2" s="390" t="s">
        <v>44</v>
      </c>
      <c r="AW2" s="391" t="s">
        <v>33</v>
      </c>
      <c r="AX2" s="389" t="s">
        <v>45</v>
      </c>
      <c r="AY2" s="351" t="s">
        <v>33</v>
      </c>
      <c r="AZ2" s="392" t="s">
        <v>45</v>
      </c>
      <c r="BA2" s="360" t="s">
        <v>33</v>
      </c>
      <c r="BB2" s="394" t="s">
        <v>31</v>
      </c>
      <c r="BC2" s="399" t="s">
        <v>46</v>
      </c>
      <c r="BD2" s="360" t="s">
        <v>33</v>
      </c>
      <c r="BE2" s="398" t="s">
        <v>46</v>
      </c>
      <c r="BF2" s="351" t="s">
        <v>33</v>
      </c>
      <c r="BG2" s="408" t="s">
        <v>47</v>
      </c>
      <c r="BH2" s="360" t="s">
        <v>33</v>
      </c>
      <c r="BI2" s="407" t="s">
        <v>48</v>
      </c>
      <c r="BJ2" s="260" t="s">
        <v>48</v>
      </c>
      <c r="BK2" s="410" t="s">
        <v>48</v>
      </c>
      <c r="BL2" s="415" t="s">
        <v>49</v>
      </c>
      <c r="BM2" s="416" t="s">
        <v>33</v>
      </c>
      <c r="BN2" s="414" t="s">
        <v>107</v>
      </c>
      <c r="BO2" s="261" t="s">
        <v>104</v>
      </c>
      <c r="BP2" s="259" t="s">
        <v>33</v>
      </c>
      <c r="BQ2" s="341" t="s">
        <v>105</v>
      </c>
      <c r="BR2" s="341" t="s">
        <v>50</v>
      </c>
    </row>
    <row r="3" spans="1:70" s="181" customFormat="1" ht="13.5" x14ac:dyDescent="0.25">
      <c r="A3" s="173">
        <v>91</v>
      </c>
      <c r="B3" s="420" t="s">
        <v>108</v>
      </c>
      <c r="C3" s="327" t="s">
        <v>51</v>
      </c>
      <c r="D3" s="339">
        <v>1700</v>
      </c>
      <c r="E3" s="342">
        <v>1510</v>
      </c>
      <c r="F3" s="352">
        <f t="shared" ref="F3:J39" si="0">ROUND(E3/$D3*100,1)</f>
        <v>88.8</v>
      </c>
      <c r="G3" s="361">
        <v>1064</v>
      </c>
      <c r="H3" s="343">
        <f t="shared" si="0"/>
        <v>62.6</v>
      </c>
      <c r="I3" s="344">
        <v>307</v>
      </c>
      <c r="J3" s="343">
        <f t="shared" si="0"/>
        <v>18.100000000000001</v>
      </c>
      <c r="K3" s="344">
        <v>1371</v>
      </c>
      <c r="L3" s="343">
        <f t="shared" ref="L3:L39" si="1">ROUND(K3/$D3*100,1)</f>
        <v>80.599999999999994</v>
      </c>
      <c r="M3" s="345">
        <v>1482</v>
      </c>
      <c r="N3" s="362">
        <f t="shared" ref="N3:P39" si="2">ROUND(M3/$D3*100,1)</f>
        <v>87.2</v>
      </c>
      <c r="O3" s="356">
        <v>1422</v>
      </c>
      <c r="P3" s="352">
        <f t="shared" si="2"/>
        <v>83.6</v>
      </c>
      <c r="Q3" s="342">
        <v>1482</v>
      </c>
      <c r="R3" s="343">
        <f t="shared" ref="R3:R39" si="3">ROUND(Q3/$D3*100,1)</f>
        <v>87.2</v>
      </c>
      <c r="S3" s="345">
        <v>1454</v>
      </c>
      <c r="T3" s="343">
        <f t="shared" ref="T3:T39" si="4">ROUND(S3/$D3*100,1)</f>
        <v>85.5</v>
      </c>
      <c r="U3" s="345">
        <v>1429</v>
      </c>
      <c r="V3" s="362">
        <f>ROUND(U3/$D3*100,2)</f>
        <v>84.06</v>
      </c>
      <c r="W3" s="356">
        <v>1374</v>
      </c>
      <c r="X3" s="343">
        <f t="shared" ref="X3:X39" si="5">ROUND(W3/D3*100,1)</f>
        <v>80.8</v>
      </c>
      <c r="Y3" s="345">
        <v>1382</v>
      </c>
      <c r="Z3" s="352">
        <f t="shared" ref="Z3:Z39" si="6">ROUND(Y3/$D3*100,1)</f>
        <v>81.3</v>
      </c>
      <c r="AA3" s="361">
        <v>1364</v>
      </c>
      <c r="AB3" s="343">
        <f>ROUND(AA3/($D3/12*9)*100,1)</f>
        <v>107</v>
      </c>
      <c r="AC3" s="346">
        <v>1107</v>
      </c>
      <c r="AD3" s="362">
        <f>ROUND(AC3/($D3/12*9)*100,1)</f>
        <v>86.8</v>
      </c>
      <c r="AE3" s="356">
        <v>1477</v>
      </c>
      <c r="AF3" s="343">
        <f t="shared" ref="AF3:AF39" si="7">ROUND(AE3/$D3*100,1)</f>
        <v>86.9</v>
      </c>
      <c r="AG3" s="345">
        <v>1459</v>
      </c>
      <c r="AH3" s="352">
        <f t="shared" ref="AH3:AH39" si="8">ROUND(AG3/$D3*100,1)</f>
        <v>85.8</v>
      </c>
      <c r="AI3" s="377">
        <v>1761</v>
      </c>
      <c r="AJ3" s="345">
        <v>1550</v>
      </c>
      <c r="AK3" s="362">
        <f>ROUND(AJ3/$AI3*100,1)</f>
        <v>88</v>
      </c>
      <c r="AL3" s="372">
        <v>1515</v>
      </c>
      <c r="AM3" s="352">
        <f>ROUND(AL3/$AI3*100,1)</f>
        <v>86</v>
      </c>
      <c r="AN3" s="381">
        <v>1579</v>
      </c>
      <c r="AO3" s="362">
        <f t="shared" ref="AO3:AO39" si="9">ROUND(AN3/$AI3*100,1)</f>
        <v>89.7</v>
      </c>
      <c r="AP3" s="356">
        <v>1541</v>
      </c>
      <c r="AQ3" s="343">
        <f t="shared" ref="AQ3:AQ39" si="10">ROUND(AP3/$AI3*100,1)</f>
        <v>87.5</v>
      </c>
      <c r="AR3" s="347">
        <v>5</v>
      </c>
      <c r="AS3" s="343">
        <f>AR3/$AI$3*100</f>
        <v>0.28392958546280522</v>
      </c>
      <c r="AT3" s="347">
        <v>21</v>
      </c>
      <c r="AU3" s="386">
        <v>24</v>
      </c>
      <c r="AV3" s="342">
        <v>1850</v>
      </c>
      <c r="AW3" s="362">
        <f>ROUND(AV3/$AI3*100,1)</f>
        <v>105.1</v>
      </c>
      <c r="AX3" s="356">
        <v>1374</v>
      </c>
      <c r="AY3" s="352">
        <f t="shared" ref="AY3:AY39" si="11">ROUND(AX3/$AI3*100,1)</f>
        <v>78</v>
      </c>
      <c r="AZ3" s="342">
        <v>1375</v>
      </c>
      <c r="BA3" s="362">
        <f t="shared" ref="BA3:BA39" si="12">ROUND(AZ3/$AI3*100,1)</f>
        <v>78.099999999999994</v>
      </c>
      <c r="BB3" s="395">
        <v>1976</v>
      </c>
      <c r="BC3" s="342">
        <v>1390</v>
      </c>
      <c r="BD3" s="400">
        <f t="shared" ref="BD3:BD39" si="13">ROUND(BC3/$BB3*100,1)</f>
        <v>70.3</v>
      </c>
      <c r="BE3" s="356">
        <v>1388</v>
      </c>
      <c r="BF3" s="403">
        <f t="shared" ref="BF3:BF39" si="14">ROUND(BE3/$BB3*100,1)</f>
        <v>70.2</v>
      </c>
      <c r="BG3" s="342">
        <v>1385</v>
      </c>
      <c r="BH3" s="400">
        <f t="shared" ref="BH3:BH39" si="15">ROUND(BG3/$BB3*100,1)</f>
        <v>70.099999999999994</v>
      </c>
      <c r="BI3" s="356">
        <v>1481</v>
      </c>
      <c r="BJ3" s="345">
        <v>1621</v>
      </c>
      <c r="BK3" s="411">
        <v>870</v>
      </c>
      <c r="BL3" s="342">
        <v>1093</v>
      </c>
      <c r="BM3" s="417">
        <f>ROUND(BL3/D3*100,1)</f>
        <v>64.3</v>
      </c>
      <c r="BN3" s="356">
        <v>635</v>
      </c>
      <c r="BO3" s="345">
        <v>401</v>
      </c>
      <c r="BP3" s="348">
        <f>BO3/BN3*100</f>
        <v>63.1496062992126</v>
      </c>
      <c r="BQ3" s="411">
        <v>78</v>
      </c>
      <c r="BR3" s="423" t="s">
        <v>52</v>
      </c>
    </row>
    <row r="4" spans="1:70" s="181" customFormat="1" ht="13.5" x14ac:dyDescent="0.25">
      <c r="A4" s="173" t="s">
        <v>53</v>
      </c>
      <c r="B4" s="420" t="s">
        <v>53</v>
      </c>
      <c r="C4" s="327" t="s">
        <v>54</v>
      </c>
      <c r="D4" s="339">
        <v>78215</v>
      </c>
      <c r="E4" s="349">
        <v>74320</v>
      </c>
      <c r="F4" s="353">
        <f t="shared" si="0"/>
        <v>95</v>
      </c>
      <c r="G4" s="363">
        <v>51232</v>
      </c>
      <c r="H4" s="175">
        <f t="shared" si="0"/>
        <v>65.5</v>
      </c>
      <c r="I4" s="176">
        <v>22370</v>
      </c>
      <c r="J4" s="175">
        <f t="shared" si="0"/>
        <v>28.6</v>
      </c>
      <c r="K4" s="176">
        <v>73602</v>
      </c>
      <c r="L4" s="175">
        <f t="shared" si="1"/>
        <v>94.1</v>
      </c>
      <c r="M4" s="174">
        <v>74066</v>
      </c>
      <c r="N4" s="364">
        <f t="shared" si="2"/>
        <v>94.7</v>
      </c>
      <c r="O4" s="357">
        <v>73627</v>
      </c>
      <c r="P4" s="353">
        <f t="shared" si="2"/>
        <v>94.1</v>
      </c>
      <c r="Q4" s="349">
        <v>74116</v>
      </c>
      <c r="R4" s="175">
        <f t="shared" si="3"/>
        <v>94.8</v>
      </c>
      <c r="S4" s="174">
        <v>74138</v>
      </c>
      <c r="T4" s="175">
        <f t="shared" si="4"/>
        <v>94.8</v>
      </c>
      <c r="U4" s="174">
        <v>73535</v>
      </c>
      <c r="V4" s="364">
        <f>ROUND(U4/$D4*100,2)</f>
        <v>94.02</v>
      </c>
      <c r="W4" s="357">
        <v>70602</v>
      </c>
      <c r="X4" s="175">
        <f t="shared" si="5"/>
        <v>90.3</v>
      </c>
      <c r="Y4" s="174">
        <v>71135</v>
      </c>
      <c r="Z4" s="353">
        <f t="shared" si="6"/>
        <v>90.9</v>
      </c>
      <c r="AA4" s="363">
        <v>67178</v>
      </c>
      <c r="AB4" s="175">
        <f>ROUND(AA4/($D4/12*9)*100,1)</f>
        <v>114.5</v>
      </c>
      <c r="AC4" s="177">
        <v>53732</v>
      </c>
      <c r="AD4" s="364">
        <f>ROUND(AC4/($D4/12*9)*100,1)</f>
        <v>91.6</v>
      </c>
      <c r="AE4" s="357">
        <v>74727</v>
      </c>
      <c r="AF4" s="175">
        <f t="shared" si="7"/>
        <v>95.5</v>
      </c>
      <c r="AG4" s="174">
        <v>74348</v>
      </c>
      <c r="AH4" s="353">
        <f t="shared" si="8"/>
        <v>95.1</v>
      </c>
      <c r="AI4" s="378">
        <v>80134</v>
      </c>
      <c r="AJ4" s="174">
        <v>76809</v>
      </c>
      <c r="AK4" s="364">
        <f>ROUND(AJ4/$AI4*100,2)</f>
        <v>95.85</v>
      </c>
      <c r="AL4" s="373">
        <v>76708</v>
      </c>
      <c r="AM4" s="353">
        <f>ROUND(AL4/$AI4*100,1)</f>
        <v>95.7</v>
      </c>
      <c r="AN4" s="382">
        <v>68839</v>
      </c>
      <c r="AO4" s="364">
        <f t="shared" si="9"/>
        <v>85.9</v>
      </c>
      <c r="AP4" s="357">
        <v>75827</v>
      </c>
      <c r="AQ4" s="175">
        <f t="shared" si="10"/>
        <v>94.6</v>
      </c>
      <c r="AR4" s="179">
        <v>670</v>
      </c>
      <c r="AS4" s="175">
        <f t="shared" ref="AS4:AS37" si="16">AR4/AI4*100</f>
        <v>0.83609953328175302</v>
      </c>
      <c r="AT4" s="179">
        <v>1007</v>
      </c>
      <c r="AU4" s="387">
        <v>3082</v>
      </c>
      <c r="AV4" s="349">
        <v>78374</v>
      </c>
      <c r="AW4" s="364">
        <f>ROUND(AV4/$AI4*100,1)</f>
        <v>97.8</v>
      </c>
      <c r="AX4" s="357">
        <v>69119</v>
      </c>
      <c r="AY4" s="353">
        <f t="shared" si="11"/>
        <v>86.3</v>
      </c>
      <c r="AZ4" s="349">
        <v>69072</v>
      </c>
      <c r="BA4" s="364">
        <f t="shared" si="12"/>
        <v>86.2</v>
      </c>
      <c r="BB4" s="396">
        <v>85619</v>
      </c>
      <c r="BC4" s="349">
        <v>73528</v>
      </c>
      <c r="BD4" s="401">
        <f t="shared" si="13"/>
        <v>85.9</v>
      </c>
      <c r="BE4" s="357">
        <v>73627</v>
      </c>
      <c r="BF4" s="404">
        <f t="shared" si="14"/>
        <v>86</v>
      </c>
      <c r="BG4" s="349">
        <v>74051</v>
      </c>
      <c r="BH4" s="401">
        <f t="shared" si="15"/>
        <v>86.5</v>
      </c>
      <c r="BI4" s="357">
        <v>56905</v>
      </c>
      <c r="BJ4" s="174">
        <v>271960</v>
      </c>
      <c r="BK4" s="412">
        <v>59589</v>
      </c>
      <c r="BL4" s="349">
        <v>65047</v>
      </c>
      <c r="BM4" s="418">
        <f t="shared" ref="BM4:BM39" si="17">ROUND(BL4/D4*100,1)</f>
        <v>83.2</v>
      </c>
      <c r="BN4" s="357">
        <v>45931</v>
      </c>
      <c r="BO4" s="174">
        <v>17881</v>
      </c>
      <c r="BP4" s="180">
        <f t="shared" ref="BP4:BP39" si="18">BO4/BN4*100</f>
        <v>38.930134331932678</v>
      </c>
      <c r="BQ4" s="412">
        <v>5534</v>
      </c>
      <c r="BR4" s="423" t="s">
        <v>55</v>
      </c>
    </row>
    <row r="5" spans="1:70" s="181" customFormat="1" ht="13.5" x14ac:dyDescent="0.25">
      <c r="A5" s="173">
        <v>81</v>
      </c>
      <c r="B5" s="420" t="s">
        <v>109</v>
      </c>
      <c r="C5" s="328" t="s">
        <v>56</v>
      </c>
      <c r="D5" s="339">
        <v>4526</v>
      </c>
      <c r="E5" s="349">
        <v>5195</v>
      </c>
      <c r="F5" s="353">
        <f t="shared" si="0"/>
        <v>114.8</v>
      </c>
      <c r="G5" s="363">
        <v>5050</v>
      </c>
      <c r="H5" s="175">
        <f t="shared" si="0"/>
        <v>111.6</v>
      </c>
      <c r="I5" s="176">
        <v>37</v>
      </c>
      <c r="J5" s="175">
        <f t="shared" si="0"/>
        <v>0.8</v>
      </c>
      <c r="K5" s="176">
        <v>5087</v>
      </c>
      <c r="L5" s="175">
        <f t="shared" si="1"/>
        <v>112.4</v>
      </c>
      <c r="M5" s="174">
        <v>5005</v>
      </c>
      <c r="N5" s="364">
        <f t="shared" si="2"/>
        <v>110.6</v>
      </c>
      <c r="O5" s="357">
        <v>4843</v>
      </c>
      <c r="P5" s="353">
        <f t="shared" si="2"/>
        <v>107</v>
      </c>
      <c r="Q5" s="349">
        <v>5008</v>
      </c>
      <c r="R5" s="175">
        <f t="shared" si="3"/>
        <v>110.6</v>
      </c>
      <c r="S5" s="174">
        <v>4909</v>
      </c>
      <c r="T5" s="175">
        <f t="shared" si="4"/>
        <v>108.5</v>
      </c>
      <c r="U5" s="174">
        <v>4846</v>
      </c>
      <c r="V5" s="364">
        <f t="shared" ref="V5:V39" si="19">ROUND(U5/$D5*100,2)</f>
        <v>107.07</v>
      </c>
      <c r="W5" s="357">
        <v>4868</v>
      </c>
      <c r="X5" s="175">
        <f t="shared" si="5"/>
        <v>107.6</v>
      </c>
      <c r="Y5" s="174">
        <v>4725</v>
      </c>
      <c r="Z5" s="353">
        <f t="shared" si="6"/>
        <v>104.4</v>
      </c>
      <c r="AA5" s="363">
        <v>4138</v>
      </c>
      <c r="AB5" s="175">
        <f t="shared" ref="AB5:AB39" si="20">ROUND(AA5/($D5/12*9)*100,1)</f>
        <v>121.9</v>
      </c>
      <c r="AC5" s="177">
        <v>3075</v>
      </c>
      <c r="AD5" s="364">
        <f t="shared" ref="AD5:AD39" si="21">ROUND(AC5/($D5/12*9)*100,1)</f>
        <v>90.6</v>
      </c>
      <c r="AE5" s="357">
        <v>5153</v>
      </c>
      <c r="AF5" s="175">
        <f t="shared" si="7"/>
        <v>113.9</v>
      </c>
      <c r="AG5" s="174">
        <v>4940</v>
      </c>
      <c r="AH5" s="353">
        <f t="shared" si="8"/>
        <v>109.1</v>
      </c>
      <c r="AI5" s="378">
        <v>4629</v>
      </c>
      <c r="AJ5" s="174">
        <v>4997</v>
      </c>
      <c r="AK5" s="364">
        <f t="shared" ref="AK5:AK39" si="22">ROUND(AJ5/$AI5*100,1)</f>
        <v>107.9</v>
      </c>
      <c r="AL5" s="373">
        <v>5041</v>
      </c>
      <c r="AM5" s="353">
        <f t="shared" ref="AM5:AM39" si="23">ROUND(AL5/$AI5*100,1)</f>
        <v>108.9</v>
      </c>
      <c r="AN5" s="382">
        <v>5120</v>
      </c>
      <c r="AO5" s="364">
        <f t="shared" si="9"/>
        <v>110.6</v>
      </c>
      <c r="AP5" s="357">
        <v>4852</v>
      </c>
      <c r="AQ5" s="175">
        <f t="shared" si="10"/>
        <v>104.8</v>
      </c>
      <c r="AR5" s="179">
        <v>178</v>
      </c>
      <c r="AS5" s="175">
        <f t="shared" si="16"/>
        <v>3.8453229639230937</v>
      </c>
      <c r="AT5" s="179">
        <v>176</v>
      </c>
      <c r="AU5" s="387">
        <v>382</v>
      </c>
      <c r="AV5" s="349">
        <v>5095</v>
      </c>
      <c r="AW5" s="364">
        <f>ROUND(AV5/$AI5*100,1)</f>
        <v>110.1</v>
      </c>
      <c r="AX5" s="357">
        <v>4348</v>
      </c>
      <c r="AY5" s="353">
        <f t="shared" si="11"/>
        <v>93.9</v>
      </c>
      <c r="AZ5" s="349">
        <v>4346</v>
      </c>
      <c r="BA5" s="364">
        <f t="shared" si="12"/>
        <v>93.9</v>
      </c>
      <c r="BB5" s="396">
        <v>4950</v>
      </c>
      <c r="BC5" s="349">
        <v>4471</v>
      </c>
      <c r="BD5" s="401">
        <f t="shared" si="13"/>
        <v>90.3</v>
      </c>
      <c r="BE5" s="357">
        <v>4497</v>
      </c>
      <c r="BF5" s="404">
        <f t="shared" si="14"/>
        <v>90.8</v>
      </c>
      <c r="BG5" s="349">
        <v>4491</v>
      </c>
      <c r="BH5" s="401">
        <f t="shared" si="15"/>
        <v>90.7</v>
      </c>
      <c r="BI5" s="357">
        <v>3214</v>
      </c>
      <c r="BJ5" s="174">
        <v>4627</v>
      </c>
      <c r="BK5" s="412">
        <v>2990</v>
      </c>
      <c r="BL5" s="349">
        <v>4181</v>
      </c>
      <c r="BM5" s="418">
        <f t="shared" si="17"/>
        <v>92.4</v>
      </c>
      <c r="BN5" s="357">
        <v>2340</v>
      </c>
      <c r="BO5" s="174">
        <v>954</v>
      </c>
      <c r="BP5" s="180">
        <f t="shared" si="18"/>
        <v>40.769230769230766</v>
      </c>
      <c r="BQ5" s="412">
        <v>259</v>
      </c>
      <c r="BR5" s="423" t="s">
        <v>57</v>
      </c>
    </row>
    <row r="6" spans="1:70" s="181" customFormat="1" ht="13.5" x14ac:dyDescent="0.25">
      <c r="A6" s="173" t="s">
        <v>58</v>
      </c>
      <c r="B6" s="420" t="s">
        <v>58</v>
      </c>
      <c r="C6" s="328" t="s">
        <v>59</v>
      </c>
      <c r="D6" s="339">
        <v>20676</v>
      </c>
      <c r="E6" s="349">
        <v>20272</v>
      </c>
      <c r="F6" s="353">
        <f t="shared" si="0"/>
        <v>98</v>
      </c>
      <c r="G6" s="363">
        <v>19171</v>
      </c>
      <c r="H6" s="175">
        <f t="shared" si="0"/>
        <v>92.7</v>
      </c>
      <c r="I6" s="176">
        <v>258</v>
      </c>
      <c r="J6" s="175">
        <f t="shared" si="0"/>
        <v>1.2</v>
      </c>
      <c r="K6" s="176">
        <v>19429</v>
      </c>
      <c r="L6" s="175">
        <f t="shared" si="1"/>
        <v>94</v>
      </c>
      <c r="M6" s="174">
        <v>19795</v>
      </c>
      <c r="N6" s="364">
        <f t="shared" si="2"/>
        <v>95.7</v>
      </c>
      <c r="O6" s="357">
        <v>21146</v>
      </c>
      <c r="P6" s="353">
        <f t="shared" si="2"/>
        <v>102.3</v>
      </c>
      <c r="Q6" s="349">
        <v>19715</v>
      </c>
      <c r="R6" s="175">
        <f t="shared" si="3"/>
        <v>95.4</v>
      </c>
      <c r="S6" s="174">
        <v>19993</v>
      </c>
      <c r="T6" s="175">
        <f t="shared" si="4"/>
        <v>96.7</v>
      </c>
      <c r="U6" s="174">
        <v>21135</v>
      </c>
      <c r="V6" s="364">
        <f t="shared" si="19"/>
        <v>102.22</v>
      </c>
      <c r="W6" s="357">
        <v>19087</v>
      </c>
      <c r="X6" s="175">
        <f t="shared" si="5"/>
        <v>92.3</v>
      </c>
      <c r="Y6" s="174">
        <v>20848</v>
      </c>
      <c r="Z6" s="353">
        <f t="shared" si="6"/>
        <v>100.8</v>
      </c>
      <c r="AA6" s="363">
        <v>17941</v>
      </c>
      <c r="AB6" s="175">
        <f t="shared" si="20"/>
        <v>115.7</v>
      </c>
      <c r="AC6" s="177">
        <v>11704</v>
      </c>
      <c r="AD6" s="364">
        <f t="shared" si="21"/>
        <v>75.5</v>
      </c>
      <c r="AE6" s="357">
        <v>19081</v>
      </c>
      <c r="AF6" s="175">
        <f t="shared" si="7"/>
        <v>92.3</v>
      </c>
      <c r="AG6" s="174">
        <v>20741</v>
      </c>
      <c r="AH6" s="353">
        <f t="shared" si="8"/>
        <v>100.3</v>
      </c>
      <c r="AI6" s="378">
        <v>21092</v>
      </c>
      <c r="AJ6" s="174">
        <v>21438</v>
      </c>
      <c r="AK6" s="364">
        <f t="shared" si="22"/>
        <v>101.6</v>
      </c>
      <c r="AL6" s="373">
        <v>21677</v>
      </c>
      <c r="AM6" s="353">
        <f t="shared" si="23"/>
        <v>102.8</v>
      </c>
      <c r="AN6" s="382">
        <v>20094</v>
      </c>
      <c r="AO6" s="364">
        <f t="shared" si="9"/>
        <v>95.3</v>
      </c>
      <c r="AP6" s="357">
        <v>21105</v>
      </c>
      <c r="AQ6" s="175">
        <f t="shared" si="10"/>
        <v>100.1</v>
      </c>
      <c r="AR6" s="179">
        <v>369</v>
      </c>
      <c r="AS6" s="175">
        <f t="shared" si="16"/>
        <v>1.7494784752512802</v>
      </c>
      <c r="AT6" s="179">
        <v>792</v>
      </c>
      <c r="AU6" s="387">
        <v>475</v>
      </c>
      <c r="AV6" s="349">
        <v>21599</v>
      </c>
      <c r="AW6" s="364">
        <f>ROUND(AV6/$AI6*100,1)</f>
        <v>102.4</v>
      </c>
      <c r="AX6" s="357">
        <v>19874</v>
      </c>
      <c r="AY6" s="353">
        <f t="shared" si="11"/>
        <v>94.2</v>
      </c>
      <c r="AZ6" s="349">
        <v>19930</v>
      </c>
      <c r="BA6" s="364">
        <f t="shared" si="12"/>
        <v>94.5</v>
      </c>
      <c r="BB6" s="396">
        <v>21627</v>
      </c>
      <c r="BC6" s="349">
        <v>20911</v>
      </c>
      <c r="BD6" s="401">
        <f t="shared" si="13"/>
        <v>96.7</v>
      </c>
      <c r="BE6" s="357">
        <v>20898</v>
      </c>
      <c r="BF6" s="404">
        <f t="shared" si="14"/>
        <v>96.6</v>
      </c>
      <c r="BG6" s="349">
        <v>20960</v>
      </c>
      <c r="BH6" s="401">
        <f t="shared" si="15"/>
        <v>96.9</v>
      </c>
      <c r="BI6" s="357">
        <v>15660</v>
      </c>
      <c r="BJ6" s="174">
        <v>14718</v>
      </c>
      <c r="BK6" s="412">
        <v>14210</v>
      </c>
      <c r="BL6" s="349">
        <v>16064</v>
      </c>
      <c r="BM6" s="418">
        <f t="shared" si="17"/>
        <v>77.7</v>
      </c>
      <c r="BN6" s="357">
        <v>8898</v>
      </c>
      <c r="BO6" s="174">
        <v>1036</v>
      </c>
      <c r="BP6" s="180">
        <f t="shared" si="18"/>
        <v>11.643065857496067</v>
      </c>
      <c r="BQ6" s="412">
        <v>133</v>
      </c>
      <c r="BR6" s="423" t="s">
        <v>60</v>
      </c>
    </row>
    <row r="7" spans="1:70" s="181" customFormat="1" ht="13.5" x14ac:dyDescent="0.25">
      <c r="A7" s="173" t="s">
        <v>61</v>
      </c>
      <c r="B7" s="420" t="s">
        <v>61</v>
      </c>
      <c r="C7" s="329" t="s">
        <v>62</v>
      </c>
      <c r="D7" s="339">
        <v>21732</v>
      </c>
      <c r="E7" s="349">
        <v>21589</v>
      </c>
      <c r="F7" s="353">
        <f t="shared" si="0"/>
        <v>99.3</v>
      </c>
      <c r="G7" s="363">
        <v>20502</v>
      </c>
      <c r="H7" s="175">
        <f t="shared" si="0"/>
        <v>94.3</v>
      </c>
      <c r="I7" s="176">
        <v>1086</v>
      </c>
      <c r="J7" s="175">
        <f t="shared" si="0"/>
        <v>5</v>
      </c>
      <c r="K7" s="176">
        <v>21588</v>
      </c>
      <c r="L7" s="175">
        <f t="shared" si="1"/>
        <v>99.3</v>
      </c>
      <c r="M7" s="174">
        <v>21352</v>
      </c>
      <c r="N7" s="364">
        <f t="shared" si="2"/>
        <v>98.3</v>
      </c>
      <c r="O7" s="357">
        <v>20957</v>
      </c>
      <c r="P7" s="353">
        <f t="shared" si="2"/>
        <v>96.4</v>
      </c>
      <c r="Q7" s="349">
        <v>21321</v>
      </c>
      <c r="R7" s="175">
        <f t="shared" si="3"/>
        <v>98.1</v>
      </c>
      <c r="S7" s="174">
        <v>20980</v>
      </c>
      <c r="T7" s="175">
        <f t="shared" si="4"/>
        <v>96.5</v>
      </c>
      <c r="U7" s="174">
        <v>21058</v>
      </c>
      <c r="V7" s="364">
        <f t="shared" si="19"/>
        <v>96.9</v>
      </c>
      <c r="W7" s="357">
        <v>21271</v>
      </c>
      <c r="X7" s="175">
        <f t="shared" si="5"/>
        <v>97.9</v>
      </c>
      <c r="Y7" s="174">
        <v>20811</v>
      </c>
      <c r="Z7" s="353">
        <f t="shared" si="6"/>
        <v>95.8</v>
      </c>
      <c r="AA7" s="363">
        <v>20227</v>
      </c>
      <c r="AB7" s="175">
        <f t="shared" si="20"/>
        <v>124.1</v>
      </c>
      <c r="AC7" s="177">
        <v>14064</v>
      </c>
      <c r="AD7" s="364">
        <f t="shared" si="21"/>
        <v>86.3</v>
      </c>
      <c r="AE7" s="357">
        <v>21715</v>
      </c>
      <c r="AF7" s="175">
        <f t="shared" si="7"/>
        <v>99.9</v>
      </c>
      <c r="AG7" s="174">
        <v>21330</v>
      </c>
      <c r="AH7" s="353">
        <f t="shared" si="8"/>
        <v>98.2</v>
      </c>
      <c r="AI7" s="378">
        <v>21844</v>
      </c>
      <c r="AJ7" s="174">
        <v>22021</v>
      </c>
      <c r="AK7" s="364">
        <f t="shared" si="22"/>
        <v>100.8</v>
      </c>
      <c r="AL7" s="373">
        <v>21720</v>
      </c>
      <c r="AM7" s="353">
        <f t="shared" si="23"/>
        <v>99.4</v>
      </c>
      <c r="AN7" s="382">
        <v>21025</v>
      </c>
      <c r="AO7" s="364">
        <f t="shared" si="9"/>
        <v>96.3</v>
      </c>
      <c r="AP7" s="357">
        <v>21502</v>
      </c>
      <c r="AQ7" s="175">
        <f t="shared" si="10"/>
        <v>98.4</v>
      </c>
      <c r="AR7" s="179">
        <v>347</v>
      </c>
      <c r="AS7" s="175">
        <f t="shared" si="16"/>
        <v>1.5885368980040286</v>
      </c>
      <c r="AT7" s="179">
        <v>331</v>
      </c>
      <c r="AU7" s="387">
        <v>673</v>
      </c>
      <c r="AV7" s="349">
        <v>22076</v>
      </c>
      <c r="AW7" s="364">
        <f t="shared" ref="AW7:AW39" si="24">ROUND(AV7/$AI7*100,1)</f>
        <v>101.1</v>
      </c>
      <c r="AX7" s="357">
        <v>20985</v>
      </c>
      <c r="AY7" s="353">
        <f t="shared" si="11"/>
        <v>96.1</v>
      </c>
      <c r="AZ7" s="349">
        <v>21087</v>
      </c>
      <c r="BA7" s="364">
        <f t="shared" si="12"/>
        <v>96.5</v>
      </c>
      <c r="BB7" s="396">
        <v>23376</v>
      </c>
      <c r="BC7" s="349">
        <v>22355</v>
      </c>
      <c r="BD7" s="401">
        <f t="shared" si="13"/>
        <v>95.6</v>
      </c>
      <c r="BE7" s="357">
        <v>22370</v>
      </c>
      <c r="BF7" s="404">
        <f t="shared" si="14"/>
        <v>95.7</v>
      </c>
      <c r="BG7" s="349">
        <v>22347</v>
      </c>
      <c r="BH7" s="401">
        <f t="shared" si="15"/>
        <v>95.6</v>
      </c>
      <c r="BI7" s="357">
        <v>7867</v>
      </c>
      <c r="BJ7" s="174">
        <v>31279</v>
      </c>
      <c r="BK7" s="412">
        <v>16584</v>
      </c>
      <c r="BL7" s="349">
        <v>17656</v>
      </c>
      <c r="BM7" s="418">
        <f t="shared" si="17"/>
        <v>81.2</v>
      </c>
      <c r="BN7" s="357">
        <v>9670</v>
      </c>
      <c r="BO7" s="174">
        <v>865</v>
      </c>
      <c r="BP7" s="180">
        <f t="shared" si="18"/>
        <v>8.9451913133402261</v>
      </c>
      <c r="BQ7" s="412">
        <v>78</v>
      </c>
      <c r="BR7" s="423" t="s">
        <v>60</v>
      </c>
    </row>
    <row r="8" spans="1:70" s="181" customFormat="1" ht="13.5" x14ac:dyDescent="0.25">
      <c r="A8" s="173">
        <v>11</v>
      </c>
      <c r="B8" s="420" t="s">
        <v>110</v>
      </c>
      <c r="C8" s="328" t="s">
        <v>63</v>
      </c>
      <c r="D8" s="339">
        <v>104937</v>
      </c>
      <c r="E8" s="349">
        <v>101990</v>
      </c>
      <c r="F8" s="353">
        <f t="shared" si="0"/>
        <v>97.2</v>
      </c>
      <c r="G8" s="363">
        <v>75377</v>
      </c>
      <c r="H8" s="175">
        <f t="shared" si="0"/>
        <v>71.8</v>
      </c>
      <c r="I8" s="176">
        <v>26741</v>
      </c>
      <c r="J8" s="175">
        <f t="shared" si="0"/>
        <v>25.5</v>
      </c>
      <c r="K8" s="176">
        <v>102118</v>
      </c>
      <c r="L8" s="175">
        <f t="shared" si="1"/>
        <v>97.3</v>
      </c>
      <c r="M8" s="174">
        <v>88109</v>
      </c>
      <c r="N8" s="364">
        <f t="shared" si="2"/>
        <v>84</v>
      </c>
      <c r="O8" s="357">
        <v>90247</v>
      </c>
      <c r="P8" s="353">
        <f t="shared" si="2"/>
        <v>86</v>
      </c>
      <c r="Q8" s="349">
        <v>87999</v>
      </c>
      <c r="R8" s="175">
        <f t="shared" si="3"/>
        <v>83.9</v>
      </c>
      <c r="S8" s="174">
        <v>89256</v>
      </c>
      <c r="T8" s="175">
        <f t="shared" si="4"/>
        <v>85.1</v>
      </c>
      <c r="U8" s="174">
        <v>90293</v>
      </c>
      <c r="V8" s="364">
        <f t="shared" si="19"/>
        <v>86.04</v>
      </c>
      <c r="W8" s="357">
        <v>86624</v>
      </c>
      <c r="X8" s="175">
        <f t="shared" si="5"/>
        <v>82.5</v>
      </c>
      <c r="Y8" s="174">
        <v>87097</v>
      </c>
      <c r="Z8" s="353">
        <f t="shared" si="6"/>
        <v>83</v>
      </c>
      <c r="AA8" s="363">
        <v>61012</v>
      </c>
      <c r="AB8" s="175">
        <f t="shared" si="20"/>
        <v>77.5</v>
      </c>
      <c r="AC8" s="177">
        <v>44525</v>
      </c>
      <c r="AD8" s="364">
        <f t="shared" si="21"/>
        <v>56.6</v>
      </c>
      <c r="AE8" s="357">
        <v>89852</v>
      </c>
      <c r="AF8" s="175">
        <f t="shared" si="7"/>
        <v>85.6</v>
      </c>
      <c r="AG8" s="174">
        <v>90885</v>
      </c>
      <c r="AH8" s="353">
        <f t="shared" si="8"/>
        <v>86.6</v>
      </c>
      <c r="AI8" s="378">
        <v>105191</v>
      </c>
      <c r="AJ8" s="174">
        <v>94619</v>
      </c>
      <c r="AK8" s="364">
        <f t="shared" si="22"/>
        <v>89.9</v>
      </c>
      <c r="AL8" s="373">
        <v>95189</v>
      </c>
      <c r="AM8" s="353">
        <f t="shared" si="23"/>
        <v>90.5</v>
      </c>
      <c r="AN8" s="382">
        <v>84108</v>
      </c>
      <c r="AO8" s="364">
        <f t="shared" si="9"/>
        <v>80</v>
      </c>
      <c r="AP8" s="357">
        <v>92243</v>
      </c>
      <c r="AQ8" s="175">
        <f t="shared" si="10"/>
        <v>87.7</v>
      </c>
      <c r="AR8" s="179">
        <v>2692</v>
      </c>
      <c r="AS8" s="175">
        <f t="shared" si="16"/>
        <v>2.5591543002728372</v>
      </c>
      <c r="AT8" s="179">
        <v>1807</v>
      </c>
      <c r="AU8" s="387">
        <v>5438</v>
      </c>
      <c r="AV8" s="349">
        <v>96110</v>
      </c>
      <c r="AW8" s="364">
        <f t="shared" si="24"/>
        <v>91.4</v>
      </c>
      <c r="AX8" s="357">
        <v>85234</v>
      </c>
      <c r="AY8" s="353">
        <f t="shared" si="11"/>
        <v>81</v>
      </c>
      <c r="AZ8" s="349">
        <v>85283</v>
      </c>
      <c r="BA8" s="364">
        <f t="shared" si="12"/>
        <v>81.099999999999994</v>
      </c>
      <c r="BB8" s="396">
        <v>106379</v>
      </c>
      <c r="BC8" s="349">
        <v>93458</v>
      </c>
      <c r="BD8" s="401">
        <f t="shared" si="13"/>
        <v>87.9</v>
      </c>
      <c r="BE8" s="357">
        <v>93544</v>
      </c>
      <c r="BF8" s="404">
        <f t="shared" si="14"/>
        <v>87.9</v>
      </c>
      <c r="BG8" s="349">
        <v>94598</v>
      </c>
      <c r="BH8" s="401">
        <f t="shared" si="15"/>
        <v>88.9</v>
      </c>
      <c r="BI8" s="357">
        <v>207113</v>
      </c>
      <c r="BJ8" s="174">
        <v>276157</v>
      </c>
      <c r="BK8" s="412">
        <v>58709</v>
      </c>
      <c r="BL8" s="349">
        <v>83019</v>
      </c>
      <c r="BM8" s="418">
        <f t="shared" si="17"/>
        <v>79.099999999999994</v>
      </c>
      <c r="BN8" s="357">
        <v>51129</v>
      </c>
      <c r="BO8" s="174">
        <v>9312</v>
      </c>
      <c r="BP8" s="180">
        <f t="shared" si="18"/>
        <v>18.212755970193044</v>
      </c>
      <c r="BQ8" s="412">
        <v>1669</v>
      </c>
      <c r="BR8" s="423" t="s">
        <v>55</v>
      </c>
    </row>
    <row r="9" spans="1:70" s="181" customFormat="1" ht="13.5" x14ac:dyDescent="0.25">
      <c r="A9" s="173">
        <v>13</v>
      </c>
      <c r="B9" s="420" t="s">
        <v>111</v>
      </c>
      <c r="C9" s="328" t="s">
        <v>64</v>
      </c>
      <c r="D9" s="339">
        <v>21390</v>
      </c>
      <c r="E9" s="349">
        <v>10641</v>
      </c>
      <c r="F9" s="353">
        <f t="shared" si="0"/>
        <v>49.7</v>
      </c>
      <c r="G9" s="363">
        <v>10038</v>
      </c>
      <c r="H9" s="175">
        <f t="shared" si="0"/>
        <v>46.9</v>
      </c>
      <c r="I9" s="176">
        <v>155</v>
      </c>
      <c r="J9" s="175">
        <f t="shared" si="0"/>
        <v>0.7</v>
      </c>
      <c r="K9" s="176">
        <v>10193</v>
      </c>
      <c r="L9" s="175">
        <f t="shared" si="1"/>
        <v>47.7</v>
      </c>
      <c r="M9" s="174">
        <v>18532</v>
      </c>
      <c r="N9" s="364">
        <f t="shared" si="2"/>
        <v>86.6</v>
      </c>
      <c r="O9" s="357">
        <v>18825</v>
      </c>
      <c r="P9" s="353">
        <f t="shared" si="2"/>
        <v>88</v>
      </c>
      <c r="Q9" s="349">
        <v>18391</v>
      </c>
      <c r="R9" s="175">
        <f t="shared" si="3"/>
        <v>86</v>
      </c>
      <c r="S9" s="174">
        <v>18660</v>
      </c>
      <c r="T9" s="175">
        <f t="shared" si="4"/>
        <v>87.2</v>
      </c>
      <c r="U9" s="174">
        <v>18767</v>
      </c>
      <c r="V9" s="364">
        <f t="shared" si="19"/>
        <v>87.74</v>
      </c>
      <c r="W9" s="357">
        <v>17806</v>
      </c>
      <c r="X9" s="175">
        <f t="shared" si="5"/>
        <v>83.2</v>
      </c>
      <c r="Y9" s="174">
        <v>17887</v>
      </c>
      <c r="Z9" s="353">
        <f t="shared" si="6"/>
        <v>83.6</v>
      </c>
      <c r="AA9" s="363">
        <v>17900</v>
      </c>
      <c r="AB9" s="175">
        <f t="shared" si="20"/>
        <v>111.6</v>
      </c>
      <c r="AC9" s="177">
        <v>13075</v>
      </c>
      <c r="AD9" s="364">
        <f t="shared" si="21"/>
        <v>81.5</v>
      </c>
      <c r="AE9" s="357">
        <v>18754</v>
      </c>
      <c r="AF9" s="175">
        <f t="shared" si="7"/>
        <v>87.7</v>
      </c>
      <c r="AG9" s="174">
        <v>19065</v>
      </c>
      <c r="AH9" s="353">
        <f t="shared" si="8"/>
        <v>89.1</v>
      </c>
      <c r="AI9" s="378">
        <v>21923</v>
      </c>
      <c r="AJ9" s="174">
        <v>20020</v>
      </c>
      <c r="AK9" s="364">
        <f t="shared" si="22"/>
        <v>91.3</v>
      </c>
      <c r="AL9" s="373">
        <v>19970</v>
      </c>
      <c r="AM9" s="353">
        <f t="shared" si="23"/>
        <v>91.1</v>
      </c>
      <c r="AN9" s="382">
        <v>16338</v>
      </c>
      <c r="AO9" s="364">
        <f t="shared" si="9"/>
        <v>74.5</v>
      </c>
      <c r="AP9" s="357">
        <v>19829</v>
      </c>
      <c r="AQ9" s="175">
        <f t="shared" si="10"/>
        <v>90.4</v>
      </c>
      <c r="AR9" s="179">
        <v>294</v>
      </c>
      <c r="AS9" s="175">
        <f t="shared" si="16"/>
        <v>1.3410573370432879</v>
      </c>
      <c r="AT9" s="179">
        <v>315</v>
      </c>
      <c r="AU9" s="387">
        <v>559</v>
      </c>
      <c r="AV9" s="349">
        <v>20188</v>
      </c>
      <c r="AW9" s="364">
        <f t="shared" si="24"/>
        <v>92.1</v>
      </c>
      <c r="AX9" s="357">
        <v>17751</v>
      </c>
      <c r="AY9" s="353">
        <f t="shared" si="11"/>
        <v>81</v>
      </c>
      <c r="AZ9" s="349">
        <v>17907</v>
      </c>
      <c r="BA9" s="364">
        <f t="shared" si="12"/>
        <v>81.7</v>
      </c>
      <c r="BB9" s="396">
        <v>22577</v>
      </c>
      <c r="BC9" s="349">
        <v>18549</v>
      </c>
      <c r="BD9" s="401">
        <f t="shared" si="13"/>
        <v>82.2</v>
      </c>
      <c r="BE9" s="357">
        <v>18859</v>
      </c>
      <c r="BF9" s="404">
        <f t="shared" si="14"/>
        <v>83.5</v>
      </c>
      <c r="BG9" s="349">
        <v>18407</v>
      </c>
      <c r="BH9" s="401">
        <f t="shared" si="15"/>
        <v>81.5</v>
      </c>
      <c r="BI9" s="357">
        <v>6944</v>
      </c>
      <c r="BJ9" s="174">
        <v>19406</v>
      </c>
      <c r="BK9" s="412">
        <v>14316</v>
      </c>
      <c r="BL9" s="349">
        <v>15716</v>
      </c>
      <c r="BM9" s="418">
        <f t="shared" si="17"/>
        <v>73.5</v>
      </c>
      <c r="BN9" s="357">
        <v>9645</v>
      </c>
      <c r="BO9" s="174">
        <v>1681</v>
      </c>
      <c r="BP9" s="180">
        <f t="shared" si="18"/>
        <v>17.42871954380508</v>
      </c>
      <c r="BQ9" s="412">
        <v>275</v>
      </c>
      <c r="BR9" s="423" t="s">
        <v>60</v>
      </c>
    </row>
    <row r="10" spans="1:70" s="181" customFormat="1" ht="13.5" x14ac:dyDescent="0.25">
      <c r="A10" s="173">
        <v>13001</v>
      </c>
      <c r="B10" s="420" t="s">
        <v>112</v>
      </c>
      <c r="C10" s="329" t="s">
        <v>65</v>
      </c>
      <c r="D10" s="339">
        <v>19368</v>
      </c>
      <c r="E10" s="349">
        <v>19157</v>
      </c>
      <c r="F10" s="353">
        <f t="shared" si="0"/>
        <v>98.9</v>
      </c>
      <c r="G10" s="363">
        <v>19042</v>
      </c>
      <c r="H10" s="175">
        <f t="shared" si="0"/>
        <v>98.3</v>
      </c>
      <c r="I10" s="176">
        <v>112</v>
      </c>
      <c r="J10" s="175">
        <f t="shared" si="0"/>
        <v>0.6</v>
      </c>
      <c r="K10" s="176">
        <v>19154</v>
      </c>
      <c r="L10" s="175">
        <f t="shared" si="1"/>
        <v>98.9</v>
      </c>
      <c r="M10" s="174">
        <v>18117</v>
      </c>
      <c r="N10" s="364">
        <f t="shared" si="2"/>
        <v>93.5</v>
      </c>
      <c r="O10" s="357">
        <v>17605</v>
      </c>
      <c r="P10" s="353">
        <f t="shared" si="2"/>
        <v>90.9</v>
      </c>
      <c r="Q10" s="349">
        <v>18207</v>
      </c>
      <c r="R10" s="175">
        <f t="shared" si="3"/>
        <v>94</v>
      </c>
      <c r="S10" s="174">
        <v>18095</v>
      </c>
      <c r="T10" s="175">
        <f t="shared" si="4"/>
        <v>93.4</v>
      </c>
      <c r="U10" s="174">
        <v>17604</v>
      </c>
      <c r="V10" s="364">
        <f t="shared" si="19"/>
        <v>90.89</v>
      </c>
      <c r="W10" s="357">
        <v>17534</v>
      </c>
      <c r="X10" s="175">
        <f t="shared" si="5"/>
        <v>90.5</v>
      </c>
      <c r="Y10" s="174">
        <v>17398</v>
      </c>
      <c r="Z10" s="353">
        <f t="shared" si="6"/>
        <v>89.8</v>
      </c>
      <c r="AA10" s="363">
        <v>15277</v>
      </c>
      <c r="AB10" s="175">
        <f t="shared" si="20"/>
        <v>105.2</v>
      </c>
      <c r="AC10" s="177">
        <v>11695</v>
      </c>
      <c r="AD10" s="364">
        <f t="shared" si="21"/>
        <v>80.5</v>
      </c>
      <c r="AE10" s="357">
        <v>19612</v>
      </c>
      <c r="AF10" s="175">
        <f t="shared" si="7"/>
        <v>101.3</v>
      </c>
      <c r="AG10" s="174">
        <v>18949</v>
      </c>
      <c r="AH10" s="353">
        <f t="shared" si="8"/>
        <v>97.8</v>
      </c>
      <c r="AI10" s="378">
        <v>19588</v>
      </c>
      <c r="AJ10" s="174">
        <v>19222</v>
      </c>
      <c r="AK10" s="364">
        <f t="shared" si="22"/>
        <v>98.1</v>
      </c>
      <c r="AL10" s="373">
        <v>19048</v>
      </c>
      <c r="AM10" s="353">
        <f t="shared" si="23"/>
        <v>97.2</v>
      </c>
      <c r="AN10" s="382">
        <v>15356</v>
      </c>
      <c r="AO10" s="364">
        <f t="shared" si="9"/>
        <v>78.400000000000006</v>
      </c>
      <c r="AP10" s="357">
        <v>19055</v>
      </c>
      <c r="AQ10" s="175">
        <f t="shared" si="10"/>
        <v>97.3</v>
      </c>
      <c r="AR10" s="179">
        <v>463</v>
      </c>
      <c r="AS10" s="175">
        <f t="shared" si="16"/>
        <v>2.3636920563610371</v>
      </c>
      <c r="AT10" s="179">
        <v>728</v>
      </c>
      <c r="AU10" s="387">
        <v>660</v>
      </c>
      <c r="AV10" s="349">
        <v>20408</v>
      </c>
      <c r="AW10" s="364">
        <f t="shared" si="24"/>
        <v>104.2</v>
      </c>
      <c r="AX10" s="357">
        <v>15373</v>
      </c>
      <c r="AY10" s="353">
        <f t="shared" si="11"/>
        <v>78.5</v>
      </c>
      <c r="AZ10" s="349">
        <v>15394</v>
      </c>
      <c r="BA10" s="364">
        <f t="shared" si="12"/>
        <v>78.599999999999994</v>
      </c>
      <c r="BB10" s="396">
        <v>19239</v>
      </c>
      <c r="BC10" s="349">
        <v>16901</v>
      </c>
      <c r="BD10" s="401">
        <f>ROUND(BC10/$BB10*100,1)</f>
        <v>87.8</v>
      </c>
      <c r="BE10" s="357">
        <v>16911</v>
      </c>
      <c r="BF10" s="404">
        <f>ROUND(BE10/$BB10*100,1)</f>
        <v>87.9</v>
      </c>
      <c r="BG10" s="349">
        <v>17150</v>
      </c>
      <c r="BH10" s="401">
        <f>ROUND(BG10/$BB10*100,1)</f>
        <v>89.1</v>
      </c>
      <c r="BI10" s="357">
        <v>11426</v>
      </c>
      <c r="BJ10" s="174">
        <v>25534</v>
      </c>
      <c r="BK10" s="412">
        <v>16258</v>
      </c>
      <c r="BL10" s="349">
        <v>15634</v>
      </c>
      <c r="BM10" s="418">
        <f t="shared" si="17"/>
        <v>80.7</v>
      </c>
      <c r="BN10" s="357">
        <v>8786</v>
      </c>
      <c r="BO10" s="174">
        <v>968</v>
      </c>
      <c r="BP10" s="180">
        <f t="shared" si="18"/>
        <v>11.017527885272024</v>
      </c>
      <c r="BQ10" s="412">
        <v>138</v>
      </c>
      <c r="BR10" s="423" t="s">
        <v>60</v>
      </c>
    </row>
    <row r="11" spans="1:70" s="181" customFormat="1" ht="13.5" x14ac:dyDescent="0.25">
      <c r="A11" s="173">
        <v>15</v>
      </c>
      <c r="B11" s="420" t="s">
        <v>113</v>
      </c>
      <c r="C11" s="327" t="s">
        <v>66</v>
      </c>
      <c r="D11" s="339">
        <v>14411</v>
      </c>
      <c r="E11" s="349">
        <v>13822</v>
      </c>
      <c r="F11" s="353">
        <f t="shared" si="0"/>
        <v>95.9</v>
      </c>
      <c r="G11" s="363">
        <v>13041</v>
      </c>
      <c r="H11" s="175">
        <f t="shared" si="0"/>
        <v>90.5</v>
      </c>
      <c r="I11" s="176">
        <v>696</v>
      </c>
      <c r="J11" s="175">
        <f t="shared" si="0"/>
        <v>4.8</v>
      </c>
      <c r="K11" s="176">
        <v>13737</v>
      </c>
      <c r="L11" s="175">
        <f t="shared" si="1"/>
        <v>95.3</v>
      </c>
      <c r="M11" s="174">
        <v>14420</v>
      </c>
      <c r="N11" s="364">
        <f t="shared" si="2"/>
        <v>100.1</v>
      </c>
      <c r="O11" s="357">
        <v>14643</v>
      </c>
      <c r="P11" s="353">
        <f t="shared" si="2"/>
        <v>101.6</v>
      </c>
      <c r="Q11" s="349">
        <v>14422</v>
      </c>
      <c r="R11" s="175">
        <f t="shared" si="3"/>
        <v>100.1</v>
      </c>
      <c r="S11" s="174">
        <v>14452</v>
      </c>
      <c r="T11" s="175">
        <f t="shared" si="4"/>
        <v>100.3</v>
      </c>
      <c r="U11" s="174">
        <v>14639</v>
      </c>
      <c r="V11" s="364">
        <f t="shared" si="19"/>
        <v>101.58</v>
      </c>
      <c r="W11" s="357">
        <v>14301</v>
      </c>
      <c r="X11" s="175">
        <f t="shared" si="5"/>
        <v>99.2</v>
      </c>
      <c r="Y11" s="174">
        <v>14350</v>
      </c>
      <c r="Z11" s="353">
        <f t="shared" si="6"/>
        <v>99.6</v>
      </c>
      <c r="AA11" s="363">
        <v>13105</v>
      </c>
      <c r="AB11" s="175">
        <f t="shared" si="20"/>
        <v>121.2</v>
      </c>
      <c r="AC11" s="177">
        <v>12075</v>
      </c>
      <c r="AD11" s="364">
        <f t="shared" si="21"/>
        <v>111.7</v>
      </c>
      <c r="AE11" s="357">
        <v>14445</v>
      </c>
      <c r="AF11" s="175">
        <f t="shared" si="7"/>
        <v>100.2</v>
      </c>
      <c r="AG11" s="174">
        <v>14489</v>
      </c>
      <c r="AH11" s="353">
        <f t="shared" si="8"/>
        <v>100.5</v>
      </c>
      <c r="AI11" s="378">
        <v>15751</v>
      </c>
      <c r="AJ11" s="174">
        <v>15240</v>
      </c>
      <c r="AK11" s="364">
        <f t="shared" si="22"/>
        <v>96.8</v>
      </c>
      <c r="AL11" s="373">
        <v>15221</v>
      </c>
      <c r="AM11" s="353">
        <f t="shared" si="23"/>
        <v>96.6</v>
      </c>
      <c r="AN11" s="382">
        <v>14912</v>
      </c>
      <c r="AO11" s="364">
        <f t="shared" si="9"/>
        <v>94.7</v>
      </c>
      <c r="AP11" s="357">
        <v>15164</v>
      </c>
      <c r="AQ11" s="175">
        <f t="shared" si="10"/>
        <v>96.3</v>
      </c>
      <c r="AR11" s="179">
        <v>71</v>
      </c>
      <c r="AS11" s="175">
        <f t="shared" si="16"/>
        <v>0.45076503079169578</v>
      </c>
      <c r="AT11" s="179">
        <v>71</v>
      </c>
      <c r="AU11" s="387">
        <v>79</v>
      </c>
      <c r="AV11" s="349">
        <v>15264</v>
      </c>
      <c r="AW11" s="364">
        <f t="shared" si="24"/>
        <v>96.9</v>
      </c>
      <c r="AX11" s="357">
        <v>14863</v>
      </c>
      <c r="AY11" s="353">
        <f t="shared" si="11"/>
        <v>94.4</v>
      </c>
      <c r="AZ11" s="349">
        <v>14860</v>
      </c>
      <c r="BA11" s="364">
        <f t="shared" si="12"/>
        <v>94.3</v>
      </c>
      <c r="BB11" s="396">
        <v>17908</v>
      </c>
      <c r="BC11" s="349">
        <v>16570</v>
      </c>
      <c r="BD11" s="401">
        <f t="shared" si="13"/>
        <v>92.5</v>
      </c>
      <c r="BE11" s="357">
        <v>16569</v>
      </c>
      <c r="BF11" s="404">
        <f t="shared" si="14"/>
        <v>92.5</v>
      </c>
      <c r="BG11" s="349">
        <v>16603</v>
      </c>
      <c r="BH11" s="401">
        <f t="shared" si="15"/>
        <v>92.7</v>
      </c>
      <c r="BI11" s="357">
        <v>13573</v>
      </c>
      <c r="BJ11" s="174">
        <v>51104</v>
      </c>
      <c r="BK11" s="412">
        <v>12098</v>
      </c>
      <c r="BL11" s="349">
        <v>12577</v>
      </c>
      <c r="BM11" s="418">
        <f t="shared" si="17"/>
        <v>87.3</v>
      </c>
      <c r="BN11" s="357">
        <v>9914</v>
      </c>
      <c r="BO11" s="174">
        <v>3568</v>
      </c>
      <c r="BP11" s="180">
        <f t="shared" si="18"/>
        <v>35.989509784143635</v>
      </c>
      <c r="BQ11" s="412">
        <v>976</v>
      </c>
      <c r="BR11" s="423" t="s">
        <v>55</v>
      </c>
    </row>
    <row r="12" spans="1:70" s="181" customFormat="1" ht="13.5" x14ac:dyDescent="0.25">
      <c r="A12" s="173">
        <v>17</v>
      </c>
      <c r="B12" s="420" t="s">
        <v>114</v>
      </c>
      <c r="C12" s="327" t="s">
        <v>67</v>
      </c>
      <c r="D12" s="339">
        <v>10175</v>
      </c>
      <c r="E12" s="349">
        <v>8759</v>
      </c>
      <c r="F12" s="353">
        <f t="shared" si="0"/>
        <v>86.1</v>
      </c>
      <c r="G12" s="363">
        <v>8622</v>
      </c>
      <c r="H12" s="175">
        <f t="shared" si="0"/>
        <v>84.7</v>
      </c>
      <c r="I12" s="176">
        <v>64</v>
      </c>
      <c r="J12" s="175">
        <f t="shared" si="0"/>
        <v>0.6</v>
      </c>
      <c r="K12" s="176">
        <v>8686</v>
      </c>
      <c r="L12" s="175">
        <f t="shared" si="1"/>
        <v>85.4</v>
      </c>
      <c r="M12" s="174">
        <v>8882</v>
      </c>
      <c r="N12" s="364">
        <f t="shared" si="2"/>
        <v>87.3</v>
      </c>
      <c r="O12" s="357">
        <v>9887</v>
      </c>
      <c r="P12" s="353">
        <f t="shared" si="2"/>
        <v>97.2</v>
      </c>
      <c r="Q12" s="349">
        <v>8780</v>
      </c>
      <c r="R12" s="175">
        <f t="shared" si="3"/>
        <v>86.3</v>
      </c>
      <c r="S12" s="174">
        <v>8909</v>
      </c>
      <c r="T12" s="175">
        <f t="shared" si="4"/>
        <v>87.6</v>
      </c>
      <c r="U12" s="174">
        <v>9848</v>
      </c>
      <c r="V12" s="364">
        <f t="shared" si="19"/>
        <v>96.79</v>
      </c>
      <c r="W12" s="357">
        <v>8767</v>
      </c>
      <c r="X12" s="175">
        <f t="shared" si="5"/>
        <v>86.2</v>
      </c>
      <c r="Y12" s="174">
        <v>9491</v>
      </c>
      <c r="Z12" s="353">
        <f t="shared" si="6"/>
        <v>93.3</v>
      </c>
      <c r="AA12" s="363">
        <v>8424</v>
      </c>
      <c r="AB12" s="175">
        <f t="shared" si="20"/>
        <v>110.4</v>
      </c>
      <c r="AC12" s="177">
        <v>7074</v>
      </c>
      <c r="AD12" s="364">
        <f t="shared" si="21"/>
        <v>92.7</v>
      </c>
      <c r="AE12" s="357">
        <v>8844</v>
      </c>
      <c r="AF12" s="175">
        <f t="shared" si="7"/>
        <v>86.9</v>
      </c>
      <c r="AG12" s="174">
        <v>9892</v>
      </c>
      <c r="AH12" s="353">
        <f t="shared" si="8"/>
        <v>97.2</v>
      </c>
      <c r="AI12" s="378">
        <v>10331</v>
      </c>
      <c r="AJ12" s="174">
        <v>9994</v>
      </c>
      <c r="AK12" s="364">
        <f t="shared" si="22"/>
        <v>96.7</v>
      </c>
      <c r="AL12" s="373">
        <v>9981</v>
      </c>
      <c r="AM12" s="353">
        <f t="shared" si="23"/>
        <v>96.6</v>
      </c>
      <c r="AN12" s="382">
        <v>9632</v>
      </c>
      <c r="AO12" s="364">
        <f t="shared" si="9"/>
        <v>93.2</v>
      </c>
      <c r="AP12" s="357">
        <v>9800</v>
      </c>
      <c r="AQ12" s="175">
        <f t="shared" si="10"/>
        <v>94.9</v>
      </c>
      <c r="AR12" s="179">
        <v>116</v>
      </c>
      <c r="AS12" s="175">
        <f t="shared" si="16"/>
        <v>1.1228341883651147</v>
      </c>
      <c r="AT12" s="179">
        <v>407</v>
      </c>
      <c r="AU12" s="387">
        <v>34</v>
      </c>
      <c r="AV12" s="349">
        <v>10041</v>
      </c>
      <c r="AW12" s="364">
        <f t="shared" si="24"/>
        <v>97.2</v>
      </c>
      <c r="AX12" s="357">
        <v>9022</v>
      </c>
      <c r="AY12" s="353">
        <f t="shared" si="11"/>
        <v>87.3</v>
      </c>
      <c r="AZ12" s="349">
        <v>9124</v>
      </c>
      <c r="BA12" s="364">
        <f t="shared" si="12"/>
        <v>88.3</v>
      </c>
      <c r="BB12" s="396">
        <v>11389</v>
      </c>
      <c r="BC12" s="349">
        <v>9641</v>
      </c>
      <c r="BD12" s="401">
        <f t="shared" si="13"/>
        <v>84.7</v>
      </c>
      <c r="BE12" s="357">
        <v>9738</v>
      </c>
      <c r="BF12" s="404">
        <f t="shared" si="14"/>
        <v>85.5</v>
      </c>
      <c r="BG12" s="349">
        <v>9018</v>
      </c>
      <c r="BH12" s="401">
        <f t="shared" si="15"/>
        <v>79.2</v>
      </c>
      <c r="BI12" s="357">
        <v>5402</v>
      </c>
      <c r="BJ12" s="174">
        <v>39104</v>
      </c>
      <c r="BK12" s="412">
        <v>6903</v>
      </c>
      <c r="BL12" s="349">
        <v>11263</v>
      </c>
      <c r="BM12" s="418">
        <f t="shared" si="17"/>
        <v>110.7</v>
      </c>
      <c r="BN12" s="357">
        <v>6531</v>
      </c>
      <c r="BO12" s="174">
        <v>2029</v>
      </c>
      <c r="BP12" s="180">
        <f t="shared" si="18"/>
        <v>31.067217883938142</v>
      </c>
      <c r="BQ12" s="412">
        <v>723</v>
      </c>
      <c r="BR12" s="423" t="s">
        <v>55</v>
      </c>
    </row>
    <row r="13" spans="1:70" s="181" customFormat="1" ht="13.5" x14ac:dyDescent="0.25">
      <c r="A13" s="173">
        <v>18</v>
      </c>
      <c r="B13" s="420" t="s">
        <v>115</v>
      </c>
      <c r="C13" s="328" t="s">
        <v>68</v>
      </c>
      <c r="D13" s="339">
        <v>7880</v>
      </c>
      <c r="E13" s="349">
        <v>7285</v>
      </c>
      <c r="F13" s="353">
        <f t="shared" si="0"/>
        <v>92.4</v>
      </c>
      <c r="G13" s="363">
        <v>4681</v>
      </c>
      <c r="H13" s="175">
        <f t="shared" si="0"/>
        <v>59.4</v>
      </c>
      <c r="I13" s="176">
        <v>2389</v>
      </c>
      <c r="J13" s="175">
        <f t="shared" si="0"/>
        <v>30.3</v>
      </c>
      <c r="K13" s="176">
        <v>7070</v>
      </c>
      <c r="L13" s="175">
        <f t="shared" si="1"/>
        <v>89.7</v>
      </c>
      <c r="M13" s="174">
        <v>7177</v>
      </c>
      <c r="N13" s="364">
        <f t="shared" si="2"/>
        <v>91.1</v>
      </c>
      <c r="O13" s="357">
        <v>6819</v>
      </c>
      <c r="P13" s="353">
        <f t="shared" si="2"/>
        <v>86.5</v>
      </c>
      <c r="Q13" s="349">
        <v>7177</v>
      </c>
      <c r="R13" s="175">
        <f t="shared" si="3"/>
        <v>91.1</v>
      </c>
      <c r="S13" s="174">
        <v>7044</v>
      </c>
      <c r="T13" s="175">
        <f t="shared" si="4"/>
        <v>89.4</v>
      </c>
      <c r="U13" s="174">
        <v>6823</v>
      </c>
      <c r="V13" s="364">
        <f t="shared" si="19"/>
        <v>86.59</v>
      </c>
      <c r="W13" s="357">
        <v>6747</v>
      </c>
      <c r="X13" s="175">
        <f t="shared" si="5"/>
        <v>85.6</v>
      </c>
      <c r="Y13" s="174">
        <v>6738</v>
      </c>
      <c r="Z13" s="353">
        <f t="shared" si="6"/>
        <v>85.5</v>
      </c>
      <c r="AA13" s="363">
        <v>6646</v>
      </c>
      <c r="AB13" s="175">
        <f t="shared" si="20"/>
        <v>112.5</v>
      </c>
      <c r="AC13" s="177">
        <v>5157</v>
      </c>
      <c r="AD13" s="364">
        <f t="shared" si="21"/>
        <v>87.3</v>
      </c>
      <c r="AE13" s="357">
        <v>7185</v>
      </c>
      <c r="AF13" s="175">
        <f t="shared" si="7"/>
        <v>91.2</v>
      </c>
      <c r="AG13" s="174">
        <v>7046</v>
      </c>
      <c r="AH13" s="353">
        <f t="shared" si="8"/>
        <v>89.4</v>
      </c>
      <c r="AI13" s="378">
        <v>7870</v>
      </c>
      <c r="AJ13" s="174">
        <v>7325</v>
      </c>
      <c r="AK13" s="364">
        <f t="shared" si="22"/>
        <v>93.1</v>
      </c>
      <c r="AL13" s="373">
        <v>7315</v>
      </c>
      <c r="AM13" s="353">
        <f t="shared" si="23"/>
        <v>92.9</v>
      </c>
      <c r="AN13" s="382">
        <v>7635</v>
      </c>
      <c r="AO13" s="364">
        <f t="shared" si="9"/>
        <v>97</v>
      </c>
      <c r="AP13" s="357">
        <v>7160</v>
      </c>
      <c r="AQ13" s="175">
        <f t="shared" si="10"/>
        <v>91</v>
      </c>
      <c r="AR13" s="179">
        <v>85</v>
      </c>
      <c r="AS13" s="175">
        <f t="shared" si="16"/>
        <v>1.0800508259212198</v>
      </c>
      <c r="AT13" s="179">
        <v>148</v>
      </c>
      <c r="AU13" s="387">
        <v>100</v>
      </c>
      <c r="AV13" s="349">
        <v>7343</v>
      </c>
      <c r="AW13" s="364">
        <f t="shared" si="24"/>
        <v>93.3</v>
      </c>
      <c r="AX13" s="357">
        <v>6216</v>
      </c>
      <c r="AY13" s="353">
        <f t="shared" si="11"/>
        <v>79</v>
      </c>
      <c r="AZ13" s="349">
        <v>6216</v>
      </c>
      <c r="BA13" s="364">
        <f t="shared" si="12"/>
        <v>79</v>
      </c>
      <c r="BB13" s="396">
        <v>8384</v>
      </c>
      <c r="BC13" s="349">
        <v>7022</v>
      </c>
      <c r="BD13" s="401">
        <f t="shared" si="13"/>
        <v>83.8</v>
      </c>
      <c r="BE13" s="357">
        <v>7021</v>
      </c>
      <c r="BF13" s="404">
        <f t="shared" si="14"/>
        <v>83.7</v>
      </c>
      <c r="BG13" s="349">
        <v>7076</v>
      </c>
      <c r="BH13" s="401">
        <f t="shared" si="15"/>
        <v>84.4</v>
      </c>
      <c r="BI13" s="357">
        <v>2217</v>
      </c>
      <c r="BJ13" s="174">
        <v>11608</v>
      </c>
      <c r="BK13" s="412">
        <v>6474</v>
      </c>
      <c r="BL13" s="349">
        <v>6217</v>
      </c>
      <c r="BM13" s="418">
        <f t="shared" si="17"/>
        <v>78.900000000000006</v>
      </c>
      <c r="BN13" s="357">
        <v>3889</v>
      </c>
      <c r="BO13" s="174">
        <v>1454</v>
      </c>
      <c r="BP13" s="180">
        <f t="shared" si="18"/>
        <v>37.387503214193877</v>
      </c>
      <c r="BQ13" s="412">
        <v>346</v>
      </c>
      <c r="BR13" s="423" t="s">
        <v>52</v>
      </c>
    </row>
    <row r="14" spans="1:70" s="181" customFormat="1" ht="13.5" x14ac:dyDescent="0.25">
      <c r="A14" s="173">
        <v>85</v>
      </c>
      <c r="B14" s="420" t="s">
        <v>116</v>
      </c>
      <c r="C14" s="327" t="s">
        <v>69</v>
      </c>
      <c r="D14" s="339">
        <v>7308</v>
      </c>
      <c r="E14" s="349">
        <v>6053</v>
      </c>
      <c r="F14" s="353">
        <f t="shared" si="0"/>
        <v>82.8</v>
      </c>
      <c r="G14" s="363">
        <v>5947</v>
      </c>
      <c r="H14" s="175">
        <f t="shared" si="0"/>
        <v>81.400000000000006</v>
      </c>
      <c r="I14" s="176">
        <v>35</v>
      </c>
      <c r="J14" s="175">
        <f t="shared" si="0"/>
        <v>0.5</v>
      </c>
      <c r="K14" s="176">
        <v>5982</v>
      </c>
      <c r="L14" s="175">
        <f t="shared" si="1"/>
        <v>81.900000000000006</v>
      </c>
      <c r="M14" s="174">
        <v>6461</v>
      </c>
      <c r="N14" s="364">
        <f t="shared" si="2"/>
        <v>88.4</v>
      </c>
      <c r="O14" s="357">
        <v>6500</v>
      </c>
      <c r="P14" s="353">
        <f t="shared" si="2"/>
        <v>88.9</v>
      </c>
      <c r="Q14" s="349">
        <v>6471</v>
      </c>
      <c r="R14" s="175">
        <f t="shared" si="3"/>
        <v>88.5</v>
      </c>
      <c r="S14" s="174">
        <v>6601</v>
      </c>
      <c r="T14" s="175">
        <f t="shared" si="4"/>
        <v>90.3</v>
      </c>
      <c r="U14" s="174">
        <v>6497</v>
      </c>
      <c r="V14" s="364">
        <f t="shared" si="19"/>
        <v>88.9</v>
      </c>
      <c r="W14" s="357">
        <v>6405</v>
      </c>
      <c r="X14" s="175">
        <f t="shared" si="5"/>
        <v>87.6</v>
      </c>
      <c r="Y14" s="174">
        <v>6533</v>
      </c>
      <c r="Z14" s="353">
        <f t="shared" si="6"/>
        <v>89.4</v>
      </c>
      <c r="AA14" s="363">
        <v>6287</v>
      </c>
      <c r="AB14" s="175">
        <f t="shared" si="20"/>
        <v>114.7</v>
      </c>
      <c r="AC14" s="177">
        <v>5203</v>
      </c>
      <c r="AD14" s="364">
        <f t="shared" si="21"/>
        <v>94.9</v>
      </c>
      <c r="AE14" s="357">
        <v>6469</v>
      </c>
      <c r="AF14" s="175">
        <f t="shared" si="7"/>
        <v>88.5</v>
      </c>
      <c r="AG14" s="174">
        <v>6565</v>
      </c>
      <c r="AH14" s="353">
        <f t="shared" si="8"/>
        <v>89.8</v>
      </c>
      <c r="AI14" s="378">
        <v>7411</v>
      </c>
      <c r="AJ14" s="174">
        <v>6835</v>
      </c>
      <c r="AK14" s="364">
        <f t="shared" si="22"/>
        <v>92.2</v>
      </c>
      <c r="AL14" s="373">
        <v>6827</v>
      </c>
      <c r="AM14" s="353">
        <f t="shared" si="23"/>
        <v>92.1</v>
      </c>
      <c r="AN14" s="382">
        <v>7037</v>
      </c>
      <c r="AO14" s="364">
        <f t="shared" si="9"/>
        <v>95</v>
      </c>
      <c r="AP14" s="357">
        <v>6846</v>
      </c>
      <c r="AQ14" s="175">
        <f t="shared" si="10"/>
        <v>92.4</v>
      </c>
      <c r="AR14" s="179">
        <v>15</v>
      </c>
      <c r="AS14" s="175">
        <f t="shared" si="16"/>
        <v>0.20240183510997167</v>
      </c>
      <c r="AT14" s="179">
        <v>26</v>
      </c>
      <c r="AU14" s="387">
        <v>35</v>
      </c>
      <c r="AV14" s="349">
        <v>6851</v>
      </c>
      <c r="AW14" s="364">
        <f t="shared" si="24"/>
        <v>92.4</v>
      </c>
      <c r="AX14" s="357">
        <v>6613</v>
      </c>
      <c r="AY14" s="353">
        <f t="shared" si="11"/>
        <v>89.2</v>
      </c>
      <c r="AZ14" s="349">
        <v>6612</v>
      </c>
      <c r="BA14" s="364">
        <f t="shared" si="12"/>
        <v>89.2</v>
      </c>
      <c r="BB14" s="396">
        <v>7687</v>
      </c>
      <c r="BC14" s="349">
        <v>7057</v>
      </c>
      <c r="BD14" s="401">
        <f t="shared" si="13"/>
        <v>91.8</v>
      </c>
      <c r="BE14" s="357">
        <v>7056</v>
      </c>
      <c r="BF14" s="404">
        <f t="shared" si="14"/>
        <v>91.8</v>
      </c>
      <c r="BG14" s="349">
        <v>7055</v>
      </c>
      <c r="BH14" s="401">
        <f t="shared" si="15"/>
        <v>91.8</v>
      </c>
      <c r="BI14" s="357">
        <v>2376</v>
      </c>
      <c r="BJ14" s="174">
        <v>11389</v>
      </c>
      <c r="BK14" s="412">
        <v>5376</v>
      </c>
      <c r="BL14" s="349">
        <v>5460</v>
      </c>
      <c r="BM14" s="418">
        <f t="shared" si="17"/>
        <v>74.7</v>
      </c>
      <c r="BN14" s="357">
        <v>3246</v>
      </c>
      <c r="BO14" s="174">
        <v>906</v>
      </c>
      <c r="BP14" s="180">
        <f t="shared" si="18"/>
        <v>27.911275415896487</v>
      </c>
      <c r="BQ14" s="412">
        <v>241</v>
      </c>
      <c r="BR14" s="423" t="s">
        <v>57</v>
      </c>
    </row>
    <row r="15" spans="1:70" s="181" customFormat="1" ht="13.5" x14ac:dyDescent="0.25">
      <c r="A15" s="173">
        <v>19</v>
      </c>
      <c r="B15" s="420" t="s">
        <v>117</v>
      </c>
      <c r="C15" s="328" t="s">
        <v>70</v>
      </c>
      <c r="D15" s="339">
        <v>22109</v>
      </c>
      <c r="E15" s="349">
        <v>16596</v>
      </c>
      <c r="F15" s="353">
        <f t="shared" si="0"/>
        <v>75.099999999999994</v>
      </c>
      <c r="G15" s="363">
        <v>14272</v>
      </c>
      <c r="H15" s="175">
        <f t="shared" si="0"/>
        <v>64.599999999999994</v>
      </c>
      <c r="I15" s="176">
        <v>1944</v>
      </c>
      <c r="J15" s="175">
        <f t="shared" si="0"/>
        <v>8.8000000000000007</v>
      </c>
      <c r="K15" s="176">
        <v>16216</v>
      </c>
      <c r="L15" s="175">
        <f t="shared" si="1"/>
        <v>73.3</v>
      </c>
      <c r="M15" s="174">
        <v>19546</v>
      </c>
      <c r="N15" s="364">
        <f t="shared" si="2"/>
        <v>88.4</v>
      </c>
      <c r="O15" s="357">
        <v>20543</v>
      </c>
      <c r="P15" s="353">
        <f t="shared" si="2"/>
        <v>92.9</v>
      </c>
      <c r="Q15" s="349">
        <v>19548</v>
      </c>
      <c r="R15" s="175">
        <f t="shared" si="3"/>
        <v>88.4</v>
      </c>
      <c r="S15" s="174">
        <v>19797</v>
      </c>
      <c r="T15" s="175">
        <f t="shared" si="4"/>
        <v>89.5</v>
      </c>
      <c r="U15" s="174">
        <v>20547</v>
      </c>
      <c r="V15" s="364">
        <f t="shared" si="19"/>
        <v>92.94</v>
      </c>
      <c r="W15" s="357">
        <v>19020</v>
      </c>
      <c r="X15" s="175">
        <f t="shared" si="5"/>
        <v>86</v>
      </c>
      <c r="Y15" s="174">
        <v>19352</v>
      </c>
      <c r="Z15" s="353">
        <f t="shared" si="6"/>
        <v>87.5</v>
      </c>
      <c r="AA15" s="363">
        <v>18890</v>
      </c>
      <c r="AB15" s="175">
        <f t="shared" si="20"/>
        <v>113.9</v>
      </c>
      <c r="AC15" s="177">
        <v>14340</v>
      </c>
      <c r="AD15" s="364">
        <f t="shared" si="21"/>
        <v>86.5</v>
      </c>
      <c r="AE15" s="357">
        <v>19571</v>
      </c>
      <c r="AF15" s="175">
        <f t="shared" si="7"/>
        <v>88.5</v>
      </c>
      <c r="AG15" s="174">
        <v>19960</v>
      </c>
      <c r="AH15" s="353">
        <f t="shared" si="8"/>
        <v>90.3</v>
      </c>
      <c r="AI15" s="378">
        <v>22724</v>
      </c>
      <c r="AJ15" s="174">
        <v>21279</v>
      </c>
      <c r="AK15" s="364">
        <f t="shared" si="22"/>
        <v>93.6</v>
      </c>
      <c r="AL15" s="373">
        <v>21097</v>
      </c>
      <c r="AM15" s="353">
        <f t="shared" si="23"/>
        <v>92.8</v>
      </c>
      <c r="AN15" s="382">
        <v>18806</v>
      </c>
      <c r="AO15" s="364">
        <f t="shared" si="9"/>
        <v>82.8</v>
      </c>
      <c r="AP15" s="357">
        <v>21362</v>
      </c>
      <c r="AQ15" s="175">
        <f t="shared" si="10"/>
        <v>94</v>
      </c>
      <c r="AR15" s="179">
        <v>87</v>
      </c>
      <c r="AS15" s="175">
        <f t="shared" si="16"/>
        <v>0.38285513113888398</v>
      </c>
      <c r="AT15" s="179">
        <v>179</v>
      </c>
      <c r="AU15" s="387">
        <v>133</v>
      </c>
      <c r="AV15" s="349">
        <v>21134</v>
      </c>
      <c r="AW15" s="364">
        <f t="shared" si="24"/>
        <v>93</v>
      </c>
      <c r="AX15" s="357">
        <v>18884</v>
      </c>
      <c r="AY15" s="353">
        <f t="shared" si="11"/>
        <v>83.1</v>
      </c>
      <c r="AZ15" s="349">
        <v>18896</v>
      </c>
      <c r="BA15" s="364">
        <f t="shared" si="12"/>
        <v>83.2</v>
      </c>
      <c r="BB15" s="396">
        <v>23406</v>
      </c>
      <c r="BC15" s="349">
        <v>20863</v>
      </c>
      <c r="BD15" s="401">
        <f t="shared" si="13"/>
        <v>89.1</v>
      </c>
      <c r="BE15" s="357">
        <v>20845</v>
      </c>
      <c r="BF15" s="404">
        <f t="shared" si="14"/>
        <v>89.1</v>
      </c>
      <c r="BG15" s="349">
        <v>20858</v>
      </c>
      <c r="BH15" s="401">
        <f t="shared" si="15"/>
        <v>89.1</v>
      </c>
      <c r="BI15" s="357">
        <v>5429</v>
      </c>
      <c r="BJ15" s="174">
        <v>45100</v>
      </c>
      <c r="BK15" s="412">
        <v>15132</v>
      </c>
      <c r="BL15" s="349">
        <v>16179</v>
      </c>
      <c r="BM15" s="418">
        <f t="shared" si="17"/>
        <v>73.2</v>
      </c>
      <c r="BN15" s="357">
        <v>10592</v>
      </c>
      <c r="BO15" s="174">
        <v>3474</v>
      </c>
      <c r="BP15" s="180">
        <f t="shared" si="18"/>
        <v>32.798338368580062</v>
      </c>
      <c r="BQ15" s="412">
        <v>738</v>
      </c>
      <c r="BR15" s="423" t="s">
        <v>71</v>
      </c>
    </row>
    <row r="16" spans="1:70" s="181" customFormat="1" ht="13.5" x14ac:dyDescent="0.25">
      <c r="A16" s="173">
        <v>20</v>
      </c>
      <c r="B16" s="420" t="s">
        <v>118</v>
      </c>
      <c r="C16" s="328" t="s">
        <v>72</v>
      </c>
      <c r="D16" s="339">
        <v>23192</v>
      </c>
      <c r="E16" s="349">
        <v>22214</v>
      </c>
      <c r="F16" s="353">
        <f t="shared" si="0"/>
        <v>95.8</v>
      </c>
      <c r="G16" s="363">
        <v>21069</v>
      </c>
      <c r="H16" s="175">
        <f t="shared" si="0"/>
        <v>90.8</v>
      </c>
      <c r="I16" s="176">
        <v>400</v>
      </c>
      <c r="J16" s="175">
        <f t="shared" si="0"/>
        <v>1.7</v>
      </c>
      <c r="K16" s="176">
        <v>21469</v>
      </c>
      <c r="L16" s="175">
        <f t="shared" si="1"/>
        <v>92.6</v>
      </c>
      <c r="M16" s="174">
        <v>23437</v>
      </c>
      <c r="N16" s="364">
        <f t="shared" si="2"/>
        <v>101.1</v>
      </c>
      <c r="O16" s="357">
        <v>22560</v>
      </c>
      <c r="P16" s="353">
        <f t="shared" si="2"/>
        <v>97.3</v>
      </c>
      <c r="Q16" s="349">
        <v>23433</v>
      </c>
      <c r="R16" s="175">
        <f t="shared" si="3"/>
        <v>101</v>
      </c>
      <c r="S16" s="174">
        <v>23095</v>
      </c>
      <c r="T16" s="175">
        <f t="shared" si="4"/>
        <v>99.6</v>
      </c>
      <c r="U16" s="174">
        <v>22573</v>
      </c>
      <c r="V16" s="364">
        <f t="shared" si="19"/>
        <v>97.33</v>
      </c>
      <c r="W16" s="357">
        <v>21520</v>
      </c>
      <c r="X16" s="175">
        <f t="shared" si="5"/>
        <v>92.8</v>
      </c>
      <c r="Y16" s="174">
        <v>20946</v>
      </c>
      <c r="Z16" s="353">
        <f t="shared" si="6"/>
        <v>90.3</v>
      </c>
      <c r="AA16" s="363">
        <v>20959</v>
      </c>
      <c r="AB16" s="175">
        <f t="shared" si="20"/>
        <v>120.5</v>
      </c>
      <c r="AC16" s="177">
        <v>15682</v>
      </c>
      <c r="AD16" s="364">
        <f t="shared" si="21"/>
        <v>90.2</v>
      </c>
      <c r="AE16" s="357">
        <v>25013</v>
      </c>
      <c r="AF16" s="175">
        <f t="shared" si="7"/>
        <v>107.9</v>
      </c>
      <c r="AG16" s="174">
        <v>23750</v>
      </c>
      <c r="AH16" s="353">
        <f t="shared" si="8"/>
        <v>102.4</v>
      </c>
      <c r="AI16" s="378">
        <v>23773</v>
      </c>
      <c r="AJ16" s="174">
        <v>24429</v>
      </c>
      <c r="AK16" s="364">
        <f t="shared" si="22"/>
        <v>102.8</v>
      </c>
      <c r="AL16" s="373">
        <v>24178</v>
      </c>
      <c r="AM16" s="353">
        <f t="shared" si="23"/>
        <v>101.7</v>
      </c>
      <c r="AN16" s="382">
        <v>21647</v>
      </c>
      <c r="AO16" s="364">
        <f t="shared" si="9"/>
        <v>91.1</v>
      </c>
      <c r="AP16" s="357">
        <v>23830</v>
      </c>
      <c r="AQ16" s="175">
        <f t="shared" si="10"/>
        <v>100.2</v>
      </c>
      <c r="AR16" s="179">
        <v>1286</v>
      </c>
      <c r="AS16" s="175">
        <f t="shared" si="16"/>
        <v>5.4094981701930767</v>
      </c>
      <c r="AT16" s="179">
        <v>1091</v>
      </c>
      <c r="AU16" s="387">
        <v>1788</v>
      </c>
      <c r="AV16" s="349">
        <v>24789</v>
      </c>
      <c r="AW16" s="364">
        <f t="shared" si="24"/>
        <v>104.3</v>
      </c>
      <c r="AX16" s="357">
        <v>20559</v>
      </c>
      <c r="AY16" s="353">
        <f t="shared" si="11"/>
        <v>86.5</v>
      </c>
      <c r="AZ16" s="349">
        <v>20519</v>
      </c>
      <c r="BA16" s="364">
        <f t="shared" si="12"/>
        <v>86.3</v>
      </c>
      <c r="BB16" s="396">
        <v>25149</v>
      </c>
      <c r="BC16" s="349">
        <v>22543</v>
      </c>
      <c r="BD16" s="401">
        <f t="shared" si="13"/>
        <v>89.6</v>
      </c>
      <c r="BE16" s="357">
        <v>22464</v>
      </c>
      <c r="BF16" s="404">
        <f t="shared" si="14"/>
        <v>89.3</v>
      </c>
      <c r="BG16" s="349">
        <v>22564</v>
      </c>
      <c r="BH16" s="401">
        <f t="shared" si="15"/>
        <v>89.7</v>
      </c>
      <c r="BI16" s="357">
        <v>6433</v>
      </c>
      <c r="BJ16" s="174">
        <v>27847</v>
      </c>
      <c r="BK16" s="412">
        <v>18907</v>
      </c>
      <c r="BL16" s="349">
        <v>20879</v>
      </c>
      <c r="BM16" s="418">
        <f t="shared" si="17"/>
        <v>90</v>
      </c>
      <c r="BN16" s="357">
        <v>9539</v>
      </c>
      <c r="BO16" s="174">
        <v>2759</v>
      </c>
      <c r="BP16" s="180">
        <f t="shared" si="18"/>
        <v>28.923367229269314</v>
      </c>
      <c r="BQ16" s="412">
        <v>485</v>
      </c>
      <c r="BR16" s="423" t="s">
        <v>60</v>
      </c>
    </row>
    <row r="17" spans="1:70" s="181" customFormat="1" ht="13.5" x14ac:dyDescent="0.25">
      <c r="A17" s="173" t="s">
        <v>73</v>
      </c>
      <c r="B17" s="420" t="s">
        <v>73</v>
      </c>
      <c r="C17" s="328" t="s">
        <v>74</v>
      </c>
      <c r="D17" s="339">
        <v>10788</v>
      </c>
      <c r="E17" s="349">
        <v>9441</v>
      </c>
      <c r="F17" s="353">
        <f t="shared" si="0"/>
        <v>87.5</v>
      </c>
      <c r="G17" s="363">
        <v>5750</v>
      </c>
      <c r="H17" s="175">
        <f t="shared" si="0"/>
        <v>53.3</v>
      </c>
      <c r="I17" s="176">
        <v>1346</v>
      </c>
      <c r="J17" s="175">
        <f t="shared" si="0"/>
        <v>12.5</v>
      </c>
      <c r="K17" s="176">
        <v>7096</v>
      </c>
      <c r="L17" s="175">
        <f t="shared" si="1"/>
        <v>65.8</v>
      </c>
      <c r="M17" s="174">
        <v>10886</v>
      </c>
      <c r="N17" s="364">
        <f t="shared" si="2"/>
        <v>100.9</v>
      </c>
      <c r="O17" s="357">
        <v>9192</v>
      </c>
      <c r="P17" s="353">
        <f t="shared" si="2"/>
        <v>85.2</v>
      </c>
      <c r="Q17" s="349">
        <v>10889</v>
      </c>
      <c r="R17" s="175">
        <f t="shared" si="3"/>
        <v>100.9</v>
      </c>
      <c r="S17" s="174">
        <v>10000</v>
      </c>
      <c r="T17" s="175">
        <f t="shared" si="4"/>
        <v>92.7</v>
      </c>
      <c r="U17" s="174">
        <v>9199</v>
      </c>
      <c r="V17" s="364">
        <f t="shared" si="19"/>
        <v>85.27</v>
      </c>
      <c r="W17" s="357">
        <v>8622</v>
      </c>
      <c r="X17" s="175">
        <f t="shared" si="5"/>
        <v>79.900000000000006</v>
      </c>
      <c r="Y17" s="174">
        <v>8446</v>
      </c>
      <c r="Z17" s="353">
        <f t="shared" si="6"/>
        <v>78.3</v>
      </c>
      <c r="AA17" s="363">
        <v>9353</v>
      </c>
      <c r="AB17" s="175">
        <f t="shared" si="20"/>
        <v>115.6</v>
      </c>
      <c r="AC17" s="177">
        <v>5556</v>
      </c>
      <c r="AD17" s="364">
        <f t="shared" si="21"/>
        <v>68.7</v>
      </c>
      <c r="AE17" s="357">
        <v>10798</v>
      </c>
      <c r="AF17" s="175">
        <f t="shared" si="7"/>
        <v>100.1</v>
      </c>
      <c r="AG17" s="174">
        <v>9948</v>
      </c>
      <c r="AH17" s="353">
        <f t="shared" si="8"/>
        <v>92.2</v>
      </c>
      <c r="AI17" s="378">
        <v>11304</v>
      </c>
      <c r="AJ17" s="174">
        <v>10747</v>
      </c>
      <c r="AK17" s="364">
        <f t="shared" si="22"/>
        <v>95.1</v>
      </c>
      <c r="AL17" s="373">
        <v>10841</v>
      </c>
      <c r="AM17" s="353">
        <f t="shared" si="23"/>
        <v>95.9</v>
      </c>
      <c r="AN17" s="382">
        <v>11099</v>
      </c>
      <c r="AO17" s="364">
        <f t="shared" si="9"/>
        <v>98.2</v>
      </c>
      <c r="AP17" s="357">
        <v>10169</v>
      </c>
      <c r="AQ17" s="175">
        <f t="shared" si="10"/>
        <v>90</v>
      </c>
      <c r="AR17" s="179">
        <v>254</v>
      </c>
      <c r="AS17" s="175">
        <f t="shared" si="16"/>
        <v>2.2469922151450814</v>
      </c>
      <c r="AT17" s="179">
        <v>699</v>
      </c>
      <c r="AU17" s="387">
        <v>107</v>
      </c>
      <c r="AV17" s="349">
        <v>10896</v>
      </c>
      <c r="AW17" s="364">
        <f t="shared" si="24"/>
        <v>96.4</v>
      </c>
      <c r="AX17" s="357">
        <v>6780</v>
      </c>
      <c r="AY17" s="353">
        <f t="shared" si="11"/>
        <v>60</v>
      </c>
      <c r="AZ17" s="349">
        <v>6781</v>
      </c>
      <c r="BA17" s="364">
        <f t="shared" si="12"/>
        <v>60</v>
      </c>
      <c r="BB17" s="396">
        <v>11469</v>
      </c>
      <c r="BC17" s="349">
        <v>8816</v>
      </c>
      <c r="BD17" s="401">
        <f t="shared" si="13"/>
        <v>76.900000000000006</v>
      </c>
      <c r="BE17" s="357">
        <v>8815</v>
      </c>
      <c r="BF17" s="404">
        <f t="shared" si="14"/>
        <v>76.900000000000006</v>
      </c>
      <c r="BG17" s="349">
        <v>8878</v>
      </c>
      <c r="BH17" s="401">
        <f t="shared" si="15"/>
        <v>77.400000000000006</v>
      </c>
      <c r="BI17" s="357">
        <v>2055</v>
      </c>
      <c r="BJ17" s="174">
        <v>6203</v>
      </c>
      <c r="BK17" s="412">
        <v>6777</v>
      </c>
      <c r="BL17" s="349">
        <v>6937</v>
      </c>
      <c r="BM17" s="418">
        <f t="shared" si="17"/>
        <v>64.3</v>
      </c>
      <c r="BN17" s="357">
        <v>4485</v>
      </c>
      <c r="BO17" s="174">
        <v>1342</v>
      </c>
      <c r="BP17" s="180">
        <f t="shared" si="18"/>
        <v>29.921962095875138</v>
      </c>
      <c r="BQ17" s="412">
        <v>356</v>
      </c>
      <c r="BR17" s="423" t="s">
        <v>71</v>
      </c>
    </row>
    <row r="18" spans="1:70" s="181" customFormat="1" ht="13.5" x14ac:dyDescent="0.25">
      <c r="A18" s="173">
        <v>23</v>
      </c>
      <c r="B18" s="420" t="s">
        <v>119</v>
      </c>
      <c r="C18" s="328" t="s">
        <v>75</v>
      </c>
      <c r="D18" s="339">
        <v>31959</v>
      </c>
      <c r="E18" s="349">
        <v>26796</v>
      </c>
      <c r="F18" s="353">
        <f t="shared" si="0"/>
        <v>83.8</v>
      </c>
      <c r="G18" s="363">
        <v>24747</v>
      </c>
      <c r="H18" s="175">
        <f t="shared" si="0"/>
        <v>77.400000000000006</v>
      </c>
      <c r="I18" s="176">
        <v>1316</v>
      </c>
      <c r="J18" s="175">
        <f t="shared" si="0"/>
        <v>4.0999999999999996</v>
      </c>
      <c r="K18" s="176">
        <v>26063</v>
      </c>
      <c r="L18" s="175">
        <f t="shared" si="1"/>
        <v>81.599999999999994</v>
      </c>
      <c r="M18" s="174">
        <v>27894</v>
      </c>
      <c r="N18" s="364">
        <f t="shared" si="2"/>
        <v>87.3</v>
      </c>
      <c r="O18" s="357">
        <v>27831</v>
      </c>
      <c r="P18" s="353">
        <f t="shared" si="2"/>
        <v>87.1</v>
      </c>
      <c r="Q18" s="349">
        <v>27829</v>
      </c>
      <c r="R18" s="175">
        <f t="shared" si="3"/>
        <v>87.1</v>
      </c>
      <c r="S18" s="174">
        <v>27914</v>
      </c>
      <c r="T18" s="175">
        <f t="shared" si="4"/>
        <v>87.3</v>
      </c>
      <c r="U18" s="174">
        <v>27811</v>
      </c>
      <c r="V18" s="364">
        <f t="shared" si="19"/>
        <v>87.02</v>
      </c>
      <c r="W18" s="357">
        <v>27204</v>
      </c>
      <c r="X18" s="175">
        <f t="shared" si="5"/>
        <v>85.1</v>
      </c>
      <c r="Y18" s="174">
        <v>27417</v>
      </c>
      <c r="Z18" s="353">
        <f t="shared" si="6"/>
        <v>85.8</v>
      </c>
      <c r="AA18" s="363">
        <v>26537</v>
      </c>
      <c r="AB18" s="175">
        <f t="shared" si="20"/>
        <v>110.7</v>
      </c>
      <c r="AC18" s="177">
        <v>20960</v>
      </c>
      <c r="AD18" s="364">
        <f t="shared" si="21"/>
        <v>87.4</v>
      </c>
      <c r="AE18" s="357">
        <v>27915</v>
      </c>
      <c r="AF18" s="175">
        <f t="shared" si="7"/>
        <v>87.3</v>
      </c>
      <c r="AG18" s="174">
        <v>27938</v>
      </c>
      <c r="AH18" s="353">
        <f t="shared" si="8"/>
        <v>87.4</v>
      </c>
      <c r="AI18" s="378">
        <v>32140</v>
      </c>
      <c r="AJ18" s="174">
        <v>29019</v>
      </c>
      <c r="AK18" s="364">
        <f t="shared" si="22"/>
        <v>90.3</v>
      </c>
      <c r="AL18" s="373">
        <v>28999</v>
      </c>
      <c r="AM18" s="353">
        <f t="shared" si="23"/>
        <v>90.2</v>
      </c>
      <c r="AN18" s="382">
        <v>27002</v>
      </c>
      <c r="AO18" s="364">
        <f t="shared" si="9"/>
        <v>84</v>
      </c>
      <c r="AP18" s="357">
        <v>28682</v>
      </c>
      <c r="AQ18" s="175">
        <f t="shared" si="10"/>
        <v>89.2</v>
      </c>
      <c r="AR18" s="179">
        <v>219</v>
      </c>
      <c r="AS18" s="175">
        <f t="shared" si="16"/>
        <v>0.68139390168014935</v>
      </c>
      <c r="AT18" s="179">
        <v>286</v>
      </c>
      <c r="AU18" s="387">
        <v>510</v>
      </c>
      <c r="AV18" s="349">
        <v>29043</v>
      </c>
      <c r="AW18" s="364">
        <f t="shared" si="24"/>
        <v>90.4</v>
      </c>
      <c r="AX18" s="357">
        <v>26943</v>
      </c>
      <c r="AY18" s="353">
        <f t="shared" si="11"/>
        <v>83.8</v>
      </c>
      <c r="AZ18" s="349">
        <v>27030</v>
      </c>
      <c r="BA18" s="364">
        <f t="shared" si="12"/>
        <v>84.1</v>
      </c>
      <c r="BB18" s="396">
        <v>33063</v>
      </c>
      <c r="BC18" s="349">
        <v>28619</v>
      </c>
      <c r="BD18" s="401">
        <f t="shared" si="13"/>
        <v>86.6</v>
      </c>
      <c r="BE18" s="357">
        <v>28658</v>
      </c>
      <c r="BF18" s="404">
        <f t="shared" si="14"/>
        <v>86.7</v>
      </c>
      <c r="BG18" s="349">
        <v>28656</v>
      </c>
      <c r="BH18" s="401">
        <f t="shared" si="15"/>
        <v>86.7</v>
      </c>
      <c r="BI18" s="357">
        <v>11689</v>
      </c>
      <c r="BJ18" s="174">
        <v>26705</v>
      </c>
      <c r="BK18" s="412">
        <v>23031</v>
      </c>
      <c r="BL18" s="349">
        <v>24452</v>
      </c>
      <c r="BM18" s="418">
        <f t="shared" si="17"/>
        <v>76.5</v>
      </c>
      <c r="BN18" s="357">
        <v>15629</v>
      </c>
      <c r="BO18" s="174">
        <v>3780</v>
      </c>
      <c r="BP18" s="180">
        <f t="shared" si="18"/>
        <v>24.185808433041142</v>
      </c>
      <c r="BQ18" s="412">
        <v>694</v>
      </c>
      <c r="BR18" s="423" t="s">
        <v>60</v>
      </c>
    </row>
    <row r="19" spans="1:70" s="181" customFormat="1" ht="13.5" x14ac:dyDescent="0.25">
      <c r="A19" s="173">
        <v>25</v>
      </c>
      <c r="B19" s="420" t="s">
        <v>120</v>
      </c>
      <c r="C19" s="328" t="s">
        <v>76</v>
      </c>
      <c r="D19" s="339">
        <v>34881</v>
      </c>
      <c r="E19" s="349">
        <v>17249</v>
      </c>
      <c r="F19" s="353">
        <f t="shared" si="0"/>
        <v>49.5</v>
      </c>
      <c r="G19" s="363">
        <v>14295</v>
      </c>
      <c r="H19" s="175">
        <f t="shared" si="0"/>
        <v>41</v>
      </c>
      <c r="I19" s="176">
        <v>2837</v>
      </c>
      <c r="J19" s="175">
        <f t="shared" si="0"/>
        <v>8.1</v>
      </c>
      <c r="K19" s="176">
        <v>17132</v>
      </c>
      <c r="L19" s="175">
        <f t="shared" si="1"/>
        <v>49.1</v>
      </c>
      <c r="M19" s="174">
        <v>31368</v>
      </c>
      <c r="N19" s="364">
        <f t="shared" si="2"/>
        <v>89.9</v>
      </c>
      <c r="O19" s="357">
        <v>33684</v>
      </c>
      <c r="P19" s="353">
        <f t="shared" si="2"/>
        <v>96.6</v>
      </c>
      <c r="Q19" s="349">
        <v>31361</v>
      </c>
      <c r="R19" s="175">
        <f t="shared" si="3"/>
        <v>89.9</v>
      </c>
      <c r="S19" s="174">
        <v>32643</v>
      </c>
      <c r="T19" s="175">
        <f t="shared" si="4"/>
        <v>93.6</v>
      </c>
      <c r="U19" s="174">
        <v>33683</v>
      </c>
      <c r="V19" s="364">
        <f t="shared" si="19"/>
        <v>96.57</v>
      </c>
      <c r="W19" s="357">
        <v>31053</v>
      </c>
      <c r="X19" s="175">
        <f t="shared" si="5"/>
        <v>89</v>
      </c>
      <c r="Y19" s="174">
        <v>32361</v>
      </c>
      <c r="Z19" s="353">
        <f t="shared" si="6"/>
        <v>92.8</v>
      </c>
      <c r="AA19" s="363">
        <v>29321</v>
      </c>
      <c r="AB19" s="175">
        <f t="shared" si="20"/>
        <v>112.1</v>
      </c>
      <c r="AC19" s="177">
        <v>20636</v>
      </c>
      <c r="AD19" s="364">
        <f t="shared" si="21"/>
        <v>78.900000000000006</v>
      </c>
      <c r="AE19" s="357">
        <v>31528</v>
      </c>
      <c r="AF19" s="175">
        <f t="shared" si="7"/>
        <v>90.4</v>
      </c>
      <c r="AG19" s="174">
        <v>32691</v>
      </c>
      <c r="AH19" s="353">
        <f t="shared" si="8"/>
        <v>93.7</v>
      </c>
      <c r="AI19" s="378">
        <v>36013</v>
      </c>
      <c r="AJ19" s="174">
        <v>35425</v>
      </c>
      <c r="AK19" s="364">
        <f t="shared" si="22"/>
        <v>98.4</v>
      </c>
      <c r="AL19" s="373">
        <v>35601</v>
      </c>
      <c r="AM19" s="353">
        <f t="shared" si="23"/>
        <v>98.9</v>
      </c>
      <c r="AN19" s="382">
        <v>32690</v>
      </c>
      <c r="AO19" s="364">
        <f t="shared" si="9"/>
        <v>90.8</v>
      </c>
      <c r="AP19" s="357">
        <v>35324</v>
      </c>
      <c r="AQ19" s="175">
        <f t="shared" si="10"/>
        <v>98.1</v>
      </c>
      <c r="AR19" s="179">
        <v>218</v>
      </c>
      <c r="AS19" s="175">
        <f t="shared" si="16"/>
        <v>0.60533696165273654</v>
      </c>
      <c r="AT19" s="179">
        <v>198</v>
      </c>
      <c r="AU19" s="387">
        <v>510</v>
      </c>
      <c r="AV19" s="349">
        <v>36087</v>
      </c>
      <c r="AW19" s="364">
        <f t="shared" si="24"/>
        <v>100.2</v>
      </c>
      <c r="AX19" s="357">
        <v>32802</v>
      </c>
      <c r="AY19" s="353">
        <f t="shared" si="11"/>
        <v>91.1</v>
      </c>
      <c r="AZ19" s="349">
        <v>32850</v>
      </c>
      <c r="BA19" s="364">
        <f t="shared" si="12"/>
        <v>91.2</v>
      </c>
      <c r="BB19" s="396">
        <v>38315</v>
      </c>
      <c r="BC19" s="349">
        <v>35614</v>
      </c>
      <c r="BD19" s="401">
        <f t="shared" si="13"/>
        <v>93</v>
      </c>
      <c r="BE19" s="357">
        <v>35720</v>
      </c>
      <c r="BF19" s="404">
        <f t="shared" si="14"/>
        <v>93.2</v>
      </c>
      <c r="BG19" s="349">
        <v>35729</v>
      </c>
      <c r="BH19" s="401">
        <f t="shared" si="15"/>
        <v>93.3</v>
      </c>
      <c r="BI19" s="357">
        <v>15669</v>
      </c>
      <c r="BJ19" s="174">
        <v>79230</v>
      </c>
      <c r="BK19" s="412">
        <v>19870</v>
      </c>
      <c r="BL19" s="349">
        <v>25694</v>
      </c>
      <c r="BM19" s="418">
        <f t="shared" si="17"/>
        <v>73.7</v>
      </c>
      <c r="BN19" s="357">
        <v>20541</v>
      </c>
      <c r="BO19" s="174">
        <v>4647</v>
      </c>
      <c r="BP19" s="180">
        <f t="shared" si="18"/>
        <v>22.623046589747332</v>
      </c>
      <c r="BQ19" s="412">
        <v>737</v>
      </c>
      <c r="BR19" s="423" t="s">
        <v>55</v>
      </c>
    </row>
    <row r="20" spans="1:70" s="181" customFormat="1" ht="13.5" x14ac:dyDescent="0.25">
      <c r="A20" s="173">
        <v>94</v>
      </c>
      <c r="B20" s="420" t="s">
        <v>121</v>
      </c>
      <c r="C20" s="328" t="s">
        <v>77</v>
      </c>
      <c r="D20" s="339">
        <v>842</v>
      </c>
      <c r="E20" s="349">
        <v>1048</v>
      </c>
      <c r="F20" s="353">
        <f t="shared" si="0"/>
        <v>124.5</v>
      </c>
      <c r="G20" s="363">
        <v>861</v>
      </c>
      <c r="H20" s="175">
        <f t="shared" si="0"/>
        <v>102.3</v>
      </c>
      <c r="I20" s="176">
        <v>7</v>
      </c>
      <c r="J20" s="175">
        <f t="shared" si="0"/>
        <v>0.8</v>
      </c>
      <c r="K20" s="176">
        <v>868</v>
      </c>
      <c r="L20" s="175">
        <f t="shared" si="1"/>
        <v>103.1</v>
      </c>
      <c r="M20" s="174">
        <v>1034</v>
      </c>
      <c r="N20" s="364">
        <f t="shared" si="2"/>
        <v>122.8</v>
      </c>
      <c r="O20" s="357">
        <v>893</v>
      </c>
      <c r="P20" s="353">
        <f t="shared" si="2"/>
        <v>106.1</v>
      </c>
      <c r="Q20" s="349">
        <v>1033</v>
      </c>
      <c r="R20" s="175">
        <f t="shared" si="3"/>
        <v>122.7</v>
      </c>
      <c r="S20" s="174">
        <v>943</v>
      </c>
      <c r="T20" s="175">
        <f t="shared" si="4"/>
        <v>112</v>
      </c>
      <c r="U20" s="174">
        <v>893</v>
      </c>
      <c r="V20" s="364">
        <f t="shared" si="19"/>
        <v>106.06</v>
      </c>
      <c r="W20" s="357">
        <v>822</v>
      </c>
      <c r="X20" s="175">
        <f t="shared" si="5"/>
        <v>97.6</v>
      </c>
      <c r="Y20" s="174">
        <v>789</v>
      </c>
      <c r="Z20" s="353">
        <f t="shared" si="6"/>
        <v>93.7</v>
      </c>
      <c r="AA20" s="363">
        <v>790</v>
      </c>
      <c r="AB20" s="175">
        <f t="shared" si="20"/>
        <v>125.1</v>
      </c>
      <c r="AC20" s="177">
        <v>552</v>
      </c>
      <c r="AD20" s="364">
        <f t="shared" si="21"/>
        <v>87.4</v>
      </c>
      <c r="AE20" s="357">
        <v>1044</v>
      </c>
      <c r="AF20" s="175">
        <f t="shared" si="7"/>
        <v>124</v>
      </c>
      <c r="AG20" s="174">
        <v>938</v>
      </c>
      <c r="AH20" s="353">
        <f t="shared" si="8"/>
        <v>111.4</v>
      </c>
      <c r="AI20" s="378">
        <v>884</v>
      </c>
      <c r="AJ20" s="174">
        <v>1032</v>
      </c>
      <c r="AK20" s="364">
        <f t="shared" si="22"/>
        <v>116.7</v>
      </c>
      <c r="AL20" s="373">
        <v>1019</v>
      </c>
      <c r="AM20" s="353">
        <f t="shared" si="23"/>
        <v>115.3</v>
      </c>
      <c r="AN20" s="382">
        <v>1045</v>
      </c>
      <c r="AO20" s="364">
        <f t="shared" si="9"/>
        <v>118.2</v>
      </c>
      <c r="AP20" s="357">
        <v>946</v>
      </c>
      <c r="AQ20" s="175">
        <f t="shared" si="10"/>
        <v>107</v>
      </c>
      <c r="AR20" s="179">
        <v>67</v>
      </c>
      <c r="AS20" s="175">
        <f t="shared" si="16"/>
        <v>7.5791855203619907</v>
      </c>
      <c r="AT20" s="179">
        <v>104</v>
      </c>
      <c r="AU20" s="387">
        <v>76</v>
      </c>
      <c r="AV20" s="349">
        <v>1042</v>
      </c>
      <c r="AW20" s="364">
        <f t="shared" si="24"/>
        <v>117.9</v>
      </c>
      <c r="AX20" s="357">
        <v>648</v>
      </c>
      <c r="AY20" s="353">
        <f t="shared" si="11"/>
        <v>73.3</v>
      </c>
      <c r="AZ20" s="349">
        <v>649</v>
      </c>
      <c r="BA20" s="364">
        <f t="shared" si="12"/>
        <v>73.400000000000006</v>
      </c>
      <c r="BB20" s="396">
        <v>950</v>
      </c>
      <c r="BC20" s="349">
        <v>828</v>
      </c>
      <c r="BD20" s="401">
        <f t="shared" si="13"/>
        <v>87.2</v>
      </c>
      <c r="BE20" s="357">
        <v>830</v>
      </c>
      <c r="BF20" s="404">
        <f t="shared" si="14"/>
        <v>87.4</v>
      </c>
      <c r="BG20" s="349">
        <v>847</v>
      </c>
      <c r="BH20" s="401">
        <f t="shared" si="15"/>
        <v>89.2</v>
      </c>
      <c r="BI20" s="357">
        <v>2097</v>
      </c>
      <c r="BJ20" s="174">
        <v>2311</v>
      </c>
      <c r="BK20" s="412">
        <v>544</v>
      </c>
      <c r="BL20" s="349">
        <v>681</v>
      </c>
      <c r="BM20" s="418">
        <f t="shared" si="17"/>
        <v>80.900000000000006</v>
      </c>
      <c r="BN20" s="357">
        <v>319</v>
      </c>
      <c r="BO20" s="174">
        <v>208</v>
      </c>
      <c r="BP20" s="180">
        <f t="shared" si="18"/>
        <v>65.203761755485885</v>
      </c>
      <c r="BQ20" s="412">
        <v>8</v>
      </c>
      <c r="BR20" s="423" t="s">
        <v>52</v>
      </c>
    </row>
    <row r="21" spans="1:70" s="181" customFormat="1" ht="13.5" x14ac:dyDescent="0.25">
      <c r="A21" s="173">
        <v>95</v>
      </c>
      <c r="B21" s="420" t="s">
        <v>122</v>
      </c>
      <c r="C21" s="327" t="s">
        <v>78</v>
      </c>
      <c r="D21" s="339">
        <v>1379</v>
      </c>
      <c r="E21" s="349">
        <v>1331</v>
      </c>
      <c r="F21" s="353">
        <f t="shared" si="0"/>
        <v>96.5</v>
      </c>
      <c r="G21" s="363">
        <v>1224</v>
      </c>
      <c r="H21" s="175">
        <f t="shared" si="0"/>
        <v>88.8</v>
      </c>
      <c r="I21" s="176">
        <v>72</v>
      </c>
      <c r="J21" s="175">
        <f t="shared" si="0"/>
        <v>5.2</v>
      </c>
      <c r="K21" s="176">
        <v>1296</v>
      </c>
      <c r="L21" s="175">
        <f t="shared" si="1"/>
        <v>94</v>
      </c>
      <c r="M21" s="174">
        <v>1322</v>
      </c>
      <c r="N21" s="364">
        <f t="shared" si="2"/>
        <v>95.9</v>
      </c>
      <c r="O21" s="357">
        <v>1368</v>
      </c>
      <c r="P21" s="353">
        <f t="shared" si="2"/>
        <v>99.2</v>
      </c>
      <c r="Q21" s="349">
        <v>1322</v>
      </c>
      <c r="R21" s="175">
        <f t="shared" si="3"/>
        <v>95.9</v>
      </c>
      <c r="S21" s="174">
        <v>1340</v>
      </c>
      <c r="T21" s="175">
        <f t="shared" si="4"/>
        <v>97.2</v>
      </c>
      <c r="U21" s="174">
        <v>1370</v>
      </c>
      <c r="V21" s="364">
        <f t="shared" si="19"/>
        <v>99.35</v>
      </c>
      <c r="W21" s="357">
        <v>1261</v>
      </c>
      <c r="X21" s="175">
        <f t="shared" si="5"/>
        <v>91.4</v>
      </c>
      <c r="Y21" s="174">
        <v>1285</v>
      </c>
      <c r="Z21" s="353">
        <f t="shared" si="6"/>
        <v>93.2</v>
      </c>
      <c r="AA21" s="363">
        <v>1000</v>
      </c>
      <c r="AB21" s="175">
        <f t="shared" si="20"/>
        <v>96.7</v>
      </c>
      <c r="AC21" s="177">
        <v>884</v>
      </c>
      <c r="AD21" s="364">
        <f t="shared" si="21"/>
        <v>85.5</v>
      </c>
      <c r="AE21" s="357">
        <v>1328</v>
      </c>
      <c r="AF21" s="175">
        <f t="shared" si="7"/>
        <v>96.3</v>
      </c>
      <c r="AG21" s="174">
        <v>1357</v>
      </c>
      <c r="AH21" s="353">
        <f t="shared" si="8"/>
        <v>98.4</v>
      </c>
      <c r="AI21" s="378">
        <v>1386</v>
      </c>
      <c r="AJ21" s="174">
        <v>1403</v>
      </c>
      <c r="AK21" s="364">
        <f t="shared" si="22"/>
        <v>101.2</v>
      </c>
      <c r="AL21" s="373">
        <v>1410</v>
      </c>
      <c r="AM21" s="353">
        <f t="shared" si="23"/>
        <v>101.7</v>
      </c>
      <c r="AN21" s="382">
        <v>1435</v>
      </c>
      <c r="AO21" s="364">
        <f t="shared" si="9"/>
        <v>103.5</v>
      </c>
      <c r="AP21" s="357">
        <v>1419</v>
      </c>
      <c r="AQ21" s="175">
        <f t="shared" si="10"/>
        <v>102.4</v>
      </c>
      <c r="AR21" s="179">
        <v>5</v>
      </c>
      <c r="AS21" s="175">
        <f t="shared" si="16"/>
        <v>0.36075036075036077</v>
      </c>
      <c r="AT21" s="179">
        <v>11</v>
      </c>
      <c r="AU21" s="387">
        <v>8</v>
      </c>
      <c r="AV21" s="349">
        <v>1404</v>
      </c>
      <c r="AW21" s="364">
        <f t="shared" si="24"/>
        <v>101.3</v>
      </c>
      <c r="AX21" s="357">
        <v>1220</v>
      </c>
      <c r="AY21" s="353">
        <f t="shared" si="11"/>
        <v>88</v>
      </c>
      <c r="AZ21" s="349">
        <v>1221</v>
      </c>
      <c r="BA21" s="364">
        <f t="shared" si="12"/>
        <v>88.1</v>
      </c>
      <c r="BB21" s="396">
        <v>1673</v>
      </c>
      <c r="BC21" s="349">
        <v>1336</v>
      </c>
      <c r="BD21" s="401">
        <f t="shared" si="13"/>
        <v>79.900000000000006</v>
      </c>
      <c r="BE21" s="357">
        <v>1336</v>
      </c>
      <c r="BF21" s="404">
        <f t="shared" si="14"/>
        <v>79.900000000000006</v>
      </c>
      <c r="BG21" s="349">
        <v>1343</v>
      </c>
      <c r="BH21" s="401">
        <f t="shared" si="15"/>
        <v>80.3</v>
      </c>
      <c r="BI21" s="357">
        <v>519</v>
      </c>
      <c r="BJ21" s="174">
        <v>1456</v>
      </c>
      <c r="BK21" s="412">
        <v>1003</v>
      </c>
      <c r="BL21" s="349">
        <v>1183</v>
      </c>
      <c r="BM21" s="418">
        <f t="shared" si="17"/>
        <v>85.8</v>
      </c>
      <c r="BN21" s="357">
        <v>740</v>
      </c>
      <c r="BO21" s="174">
        <v>290</v>
      </c>
      <c r="BP21" s="180">
        <f t="shared" si="18"/>
        <v>39.189189189189186</v>
      </c>
      <c r="BQ21" s="412">
        <v>108</v>
      </c>
      <c r="BR21" s="423" t="s">
        <v>52</v>
      </c>
    </row>
    <row r="22" spans="1:70" s="181" customFormat="1" ht="13.5" x14ac:dyDescent="0.25">
      <c r="A22" s="173">
        <v>41</v>
      </c>
      <c r="B22" s="420" t="s">
        <v>123</v>
      </c>
      <c r="C22" s="327" t="s">
        <v>79</v>
      </c>
      <c r="D22" s="339">
        <v>20109</v>
      </c>
      <c r="E22" s="349">
        <v>19127</v>
      </c>
      <c r="F22" s="353">
        <f t="shared" si="0"/>
        <v>95.1</v>
      </c>
      <c r="G22" s="363">
        <v>18258</v>
      </c>
      <c r="H22" s="175">
        <f t="shared" si="0"/>
        <v>90.8</v>
      </c>
      <c r="I22" s="176">
        <v>872</v>
      </c>
      <c r="J22" s="175">
        <f t="shared" si="0"/>
        <v>4.3</v>
      </c>
      <c r="K22" s="176">
        <v>19130</v>
      </c>
      <c r="L22" s="175">
        <f t="shared" si="1"/>
        <v>95.1</v>
      </c>
      <c r="M22" s="174">
        <v>18631</v>
      </c>
      <c r="N22" s="364">
        <f t="shared" si="2"/>
        <v>92.7</v>
      </c>
      <c r="O22" s="357">
        <v>18544</v>
      </c>
      <c r="P22" s="353">
        <f t="shared" si="2"/>
        <v>92.2</v>
      </c>
      <c r="Q22" s="349">
        <v>18627</v>
      </c>
      <c r="R22" s="175">
        <f t="shared" si="3"/>
        <v>92.6</v>
      </c>
      <c r="S22" s="174">
        <v>18699</v>
      </c>
      <c r="T22" s="175">
        <f t="shared" si="4"/>
        <v>93</v>
      </c>
      <c r="U22" s="174">
        <v>18541</v>
      </c>
      <c r="V22" s="364">
        <f t="shared" si="19"/>
        <v>92.2</v>
      </c>
      <c r="W22" s="357">
        <v>18406</v>
      </c>
      <c r="X22" s="175">
        <f t="shared" si="5"/>
        <v>91.5</v>
      </c>
      <c r="Y22" s="174">
        <v>18514</v>
      </c>
      <c r="Z22" s="353">
        <f t="shared" si="6"/>
        <v>92.1</v>
      </c>
      <c r="AA22" s="363">
        <v>16158</v>
      </c>
      <c r="AB22" s="175">
        <f t="shared" si="20"/>
        <v>107.1</v>
      </c>
      <c r="AC22" s="177">
        <v>13220</v>
      </c>
      <c r="AD22" s="364">
        <f t="shared" si="21"/>
        <v>87.7</v>
      </c>
      <c r="AE22" s="357">
        <v>18614</v>
      </c>
      <c r="AF22" s="175">
        <f t="shared" si="7"/>
        <v>92.6</v>
      </c>
      <c r="AG22" s="174">
        <v>18676</v>
      </c>
      <c r="AH22" s="353">
        <f t="shared" si="8"/>
        <v>92.9</v>
      </c>
      <c r="AI22" s="378">
        <v>20502</v>
      </c>
      <c r="AJ22" s="174">
        <v>19559</v>
      </c>
      <c r="AK22" s="364">
        <f t="shared" si="22"/>
        <v>95.4</v>
      </c>
      <c r="AL22" s="373">
        <v>19414</v>
      </c>
      <c r="AM22" s="353">
        <f t="shared" si="23"/>
        <v>94.7</v>
      </c>
      <c r="AN22" s="382">
        <v>18310</v>
      </c>
      <c r="AO22" s="364">
        <f t="shared" si="9"/>
        <v>89.3</v>
      </c>
      <c r="AP22" s="357">
        <v>19414</v>
      </c>
      <c r="AQ22" s="175">
        <f t="shared" si="10"/>
        <v>94.7</v>
      </c>
      <c r="AR22" s="179">
        <v>65</v>
      </c>
      <c r="AS22" s="175">
        <f t="shared" si="16"/>
        <v>0.31704223978148477</v>
      </c>
      <c r="AT22" s="179">
        <v>90</v>
      </c>
      <c r="AU22" s="387">
        <v>119</v>
      </c>
      <c r="AV22" s="349">
        <v>19790</v>
      </c>
      <c r="AW22" s="364">
        <f t="shared" si="24"/>
        <v>96.5</v>
      </c>
      <c r="AX22" s="357">
        <v>18483</v>
      </c>
      <c r="AY22" s="353">
        <f t="shared" si="11"/>
        <v>90.2</v>
      </c>
      <c r="AZ22" s="349">
        <v>18478</v>
      </c>
      <c r="BA22" s="364">
        <f t="shared" si="12"/>
        <v>90.1</v>
      </c>
      <c r="BB22" s="396">
        <v>20876</v>
      </c>
      <c r="BC22" s="349">
        <v>19904</v>
      </c>
      <c r="BD22" s="401">
        <f t="shared" si="13"/>
        <v>95.3</v>
      </c>
      <c r="BE22" s="357">
        <v>19907</v>
      </c>
      <c r="BF22" s="404">
        <f t="shared" si="14"/>
        <v>95.4</v>
      </c>
      <c r="BG22" s="349">
        <v>19935</v>
      </c>
      <c r="BH22" s="401">
        <f t="shared" si="15"/>
        <v>95.5</v>
      </c>
      <c r="BI22" s="357">
        <v>4633</v>
      </c>
      <c r="BJ22" s="174">
        <v>34205</v>
      </c>
      <c r="BK22" s="412">
        <v>14210</v>
      </c>
      <c r="BL22" s="349">
        <v>16948</v>
      </c>
      <c r="BM22" s="418">
        <f t="shared" si="17"/>
        <v>84.3</v>
      </c>
      <c r="BN22" s="357">
        <v>9964</v>
      </c>
      <c r="BO22" s="174">
        <v>2908</v>
      </c>
      <c r="BP22" s="180">
        <f t="shared" si="18"/>
        <v>29.18506623845845</v>
      </c>
      <c r="BQ22" s="412">
        <v>798</v>
      </c>
      <c r="BR22" s="423" t="s">
        <v>55</v>
      </c>
    </row>
    <row r="23" spans="1:70" s="181" customFormat="1" ht="13.5" x14ac:dyDescent="0.25">
      <c r="A23" s="173">
        <v>44</v>
      </c>
      <c r="B23" s="420" t="s">
        <v>124</v>
      </c>
      <c r="C23" s="327" t="s">
        <v>125</v>
      </c>
      <c r="D23" s="339">
        <v>21078</v>
      </c>
      <c r="E23" s="349">
        <v>21362</v>
      </c>
      <c r="F23" s="353">
        <f t="shared" si="0"/>
        <v>101.3</v>
      </c>
      <c r="G23" s="363">
        <v>17601</v>
      </c>
      <c r="H23" s="175">
        <f t="shared" si="0"/>
        <v>83.5</v>
      </c>
      <c r="I23" s="176">
        <v>2126</v>
      </c>
      <c r="J23" s="175">
        <f t="shared" si="0"/>
        <v>10.1</v>
      </c>
      <c r="K23" s="176">
        <v>19727</v>
      </c>
      <c r="L23" s="175">
        <f t="shared" si="1"/>
        <v>93.6</v>
      </c>
      <c r="M23" s="174">
        <v>21130</v>
      </c>
      <c r="N23" s="364">
        <f t="shared" si="2"/>
        <v>100.2</v>
      </c>
      <c r="O23" s="357">
        <v>19098</v>
      </c>
      <c r="P23" s="353">
        <f t="shared" si="2"/>
        <v>90.6</v>
      </c>
      <c r="Q23" s="349">
        <v>21134</v>
      </c>
      <c r="R23" s="175">
        <f t="shared" si="3"/>
        <v>100.3</v>
      </c>
      <c r="S23" s="174">
        <v>19525</v>
      </c>
      <c r="T23" s="175">
        <f t="shared" si="4"/>
        <v>92.6</v>
      </c>
      <c r="U23" s="174">
        <v>19096</v>
      </c>
      <c r="V23" s="364">
        <f t="shared" si="19"/>
        <v>90.6</v>
      </c>
      <c r="W23" s="357">
        <v>18444</v>
      </c>
      <c r="X23" s="175">
        <f t="shared" si="5"/>
        <v>87.5</v>
      </c>
      <c r="Y23" s="174">
        <v>17678</v>
      </c>
      <c r="Z23" s="353">
        <f t="shared" si="6"/>
        <v>83.9</v>
      </c>
      <c r="AA23" s="363">
        <v>18662</v>
      </c>
      <c r="AB23" s="175">
        <f t="shared" si="20"/>
        <v>118.1</v>
      </c>
      <c r="AC23" s="177">
        <v>12509</v>
      </c>
      <c r="AD23" s="364">
        <f t="shared" si="21"/>
        <v>79.099999999999994</v>
      </c>
      <c r="AE23" s="357">
        <v>21873</v>
      </c>
      <c r="AF23" s="175">
        <f t="shared" si="7"/>
        <v>103.8</v>
      </c>
      <c r="AG23" s="174">
        <v>19797</v>
      </c>
      <c r="AH23" s="353">
        <f t="shared" si="8"/>
        <v>93.9</v>
      </c>
      <c r="AI23" s="378">
        <v>21574</v>
      </c>
      <c r="AJ23" s="174">
        <v>20981</v>
      </c>
      <c r="AK23" s="364">
        <f t="shared" si="22"/>
        <v>97.3</v>
      </c>
      <c r="AL23" s="373">
        <v>20701</v>
      </c>
      <c r="AM23" s="353">
        <f t="shared" si="23"/>
        <v>96</v>
      </c>
      <c r="AN23" s="382">
        <v>14063</v>
      </c>
      <c r="AO23" s="364">
        <f t="shared" si="9"/>
        <v>65.2</v>
      </c>
      <c r="AP23" s="357">
        <v>20194</v>
      </c>
      <c r="AQ23" s="175">
        <f t="shared" si="10"/>
        <v>93.6</v>
      </c>
      <c r="AR23" s="179">
        <v>1127</v>
      </c>
      <c r="AS23" s="175">
        <f t="shared" si="16"/>
        <v>5.2238805970149249</v>
      </c>
      <c r="AT23" s="179">
        <v>1099</v>
      </c>
      <c r="AU23" s="387">
        <v>2784</v>
      </c>
      <c r="AV23" s="349">
        <v>21052</v>
      </c>
      <c r="AW23" s="364">
        <f t="shared" si="24"/>
        <v>97.6</v>
      </c>
      <c r="AX23" s="357">
        <v>14174</v>
      </c>
      <c r="AY23" s="353">
        <f t="shared" si="11"/>
        <v>65.7</v>
      </c>
      <c r="AZ23" s="349">
        <v>14177</v>
      </c>
      <c r="BA23" s="364">
        <f t="shared" si="12"/>
        <v>65.7</v>
      </c>
      <c r="BB23" s="396">
        <v>22023</v>
      </c>
      <c r="BC23" s="349">
        <v>17215</v>
      </c>
      <c r="BD23" s="401">
        <f t="shared" si="13"/>
        <v>78.2</v>
      </c>
      <c r="BE23" s="357">
        <v>17229</v>
      </c>
      <c r="BF23" s="404">
        <f t="shared" si="14"/>
        <v>78.2</v>
      </c>
      <c r="BG23" s="349">
        <v>17221</v>
      </c>
      <c r="BH23" s="401">
        <f t="shared" si="15"/>
        <v>78.2</v>
      </c>
      <c r="BI23" s="357">
        <v>3844</v>
      </c>
      <c r="BJ23" s="174">
        <v>11092</v>
      </c>
      <c r="BK23" s="412">
        <v>14483</v>
      </c>
      <c r="BL23" s="349">
        <v>14547</v>
      </c>
      <c r="BM23" s="418">
        <f t="shared" si="17"/>
        <v>69</v>
      </c>
      <c r="BN23" s="357">
        <v>8009</v>
      </c>
      <c r="BO23" s="174">
        <v>2353</v>
      </c>
      <c r="BP23" s="180">
        <f t="shared" si="18"/>
        <v>29.379448120864026</v>
      </c>
      <c r="BQ23" s="412">
        <v>368</v>
      </c>
      <c r="BR23" s="423" t="s">
        <v>60</v>
      </c>
    </row>
    <row r="24" spans="1:70" s="181" customFormat="1" ht="13.5" x14ac:dyDescent="0.25">
      <c r="A24" s="173">
        <v>47</v>
      </c>
      <c r="B24" s="420" t="s">
        <v>126</v>
      </c>
      <c r="C24" s="327" t="s">
        <v>81</v>
      </c>
      <c r="D24" s="339">
        <v>17436</v>
      </c>
      <c r="E24" s="349">
        <v>13561</v>
      </c>
      <c r="F24" s="353">
        <f t="shared" si="0"/>
        <v>77.8</v>
      </c>
      <c r="G24" s="363">
        <v>12833</v>
      </c>
      <c r="H24" s="175">
        <f t="shared" si="0"/>
        <v>73.599999999999994</v>
      </c>
      <c r="I24" s="176">
        <v>302</v>
      </c>
      <c r="J24" s="175">
        <f t="shared" si="0"/>
        <v>1.7</v>
      </c>
      <c r="K24" s="176">
        <v>13135</v>
      </c>
      <c r="L24" s="175">
        <f t="shared" si="1"/>
        <v>75.3</v>
      </c>
      <c r="M24" s="174">
        <v>16313</v>
      </c>
      <c r="N24" s="364">
        <f t="shared" si="2"/>
        <v>93.6</v>
      </c>
      <c r="O24" s="357">
        <v>16302</v>
      </c>
      <c r="P24" s="353">
        <f t="shared" si="2"/>
        <v>93.5</v>
      </c>
      <c r="Q24" s="349">
        <v>16315</v>
      </c>
      <c r="R24" s="175">
        <f t="shared" si="3"/>
        <v>93.6</v>
      </c>
      <c r="S24" s="174">
        <v>16360</v>
      </c>
      <c r="T24" s="175">
        <f t="shared" si="4"/>
        <v>93.8</v>
      </c>
      <c r="U24" s="174">
        <v>16293</v>
      </c>
      <c r="V24" s="364">
        <f t="shared" si="19"/>
        <v>93.44</v>
      </c>
      <c r="W24" s="357">
        <v>15692</v>
      </c>
      <c r="X24" s="175">
        <f t="shared" si="5"/>
        <v>90</v>
      </c>
      <c r="Y24" s="174">
        <v>15861</v>
      </c>
      <c r="Z24" s="353">
        <f t="shared" si="6"/>
        <v>91</v>
      </c>
      <c r="AA24" s="363">
        <v>14206</v>
      </c>
      <c r="AB24" s="175">
        <f t="shared" si="20"/>
        <v>108.6</v>
      </c>
      <c r="AC24" s="177">
        <v>10411</v>
      </c>
      <c r="AD24" s="364">
        <f t="shared" si="21"/>
        <v>79.599999999999994</v>
      </c>
      <c r="AE24" s="357">
        <v>16370</v>
      </c>
      <c r="AF24" s="175">
        <f t="shared" si="7"/>
        <v>93.9</v>
      </c>
      <c r="AG24" s="174">
        <v>16317</v>
      </c>
      <c r="AH24" s="353">
        <f t="shared" si="8"/>
        <v>93.6</v>
      </c>
      <c r="AI24" s="378">
        <v>17950</v>
      </c>
      <c r="AJ24" s="174">
        <v>17056</v>
      </c>
      <c r="AK24" s="364">
        <f t="shared" si="22"/>
        <v>95</v>
      </c>
      <c r="AL24" s="373">
        <v>17095</v>
      </c>
      <c r="AM24" s="353">
        <f t="shared" si="23"/>
        <v>95.2</v>
      </c>
      <c r="AN24" s="382">
        <v>15466</v>
      </c>
      <c r="AO24" s="364">
        <f t="shared" si="9"/>
        <v>86.2</v>
      </c>
      <c r="AP24" s="357">
        <v>16870</v>
      </c>
      <c r="AQ24" s="175">
        <f t="shared" si="10"/>
        <v>94</v>
      </c>
      <c r="AR24" s="179">
        <v>346</v>
      </c>
      <c r="AS24" s="175">
        <f t="shared" si="16"/>
        <v>1.9275766016713092</v>
      </c>
      <c r="AT24" s="179">
        <v>387</v>
      </c>
      <c r="AU24" s="387">
        <v>577</v>
      </c>
      <c r="AV24" s="349">
        <v>17227</v>
      </c>
      <c r="AW24" s="364">
        <f t="shared" si="24"/>
        <v>96</v>
      </c>
      <c r="AX24" s="357">
        <v>15387</v>
      </c>
      <c r="AY24" s="353">
        <f t="shared" si="11"/>
        <v>85.7</v>
      </c>
      <c r="AZ24" s="349">
        <v>15357</v>
      </c>
      <c r="BA24" s="364">
        <f t="shared" si="12"/>
        <v>85.6</v>
      </c>
      <c r="BB24" s="396">
        <v>18959</v>
      </c>
      <c r="BC24" s="349">
        <v>16423</v>
      </c>
      <c r="BD24" s="401">
        <f t="shared" si="13"/>
        <v>86.6</v>
      </c>
      <c r="BE24" s="357">
        <v>16442</v>
      </c>
      <c r="BF24" s="404">
        <f t="shared" si="14"/>
        <v>86.7</v>
      </c>
      <c r="BG24" s="349">
        <v>16442</v>
      </c>
      <c r="BH24" s="401">
        <f t="shared" si="15"/>
        <v>86.7</v>
      </c>
      <c r="BI24" s="357">
        <v>5667</v>
      </c>
      <c r="BJ24" s="174">
        <v>12825</v>
      </c>
      <c r="BK24" s="412">
        <v>12613</v>
      </c>
      <c r="BL24" s="349">
        <v>13323</v>
      </c>
      <c r="BM24" s="418">
        <f t="shared" si="17"/>
        <v>76.400000000000006</v>
      </c>
      <c r="BN24" s="357">
        <v>7950</v>
      </c>
      <c r="BO24" s="174">
        <v>1855</v>
      </c>
      <c r="BP24" s="180">
        <f t="shared" si="18"/>
        <v>23.333333333333332</v>
      </c>
      <c r="BQ24" s="412">
        <v>253</v>
      </c>
      <c r="BR24" s="423" t="s">
        <v>60</v>
      </c>
    </row>
    <row r="25" spans="1:70" s="181" customFormat="1" ht="13.5" x14ac:dyDescent="0.25">
      <c r="A25" s="173">
        <v>47001</v>
      </c>
      <c r="B25" s="420" t="s">
        <v>127</v>
      </c>
      <c r="C25" s="329" t="s">
        <v>82</v>
      </c>
      <c r="D25" s="339">
        <v>9091</v>
      </c>
      <c r="E25" s="349">
        <v>8574</v>
      </c>
      <c r="F25" s="353">
        <f t="shared" si="0"/>
        <v>94.3</v>
      </c>
      <c r="G25" s="363">
        <v>7400</v>
      </c>
      <c r="H25" s="175">
        <f t="shared" si="0"/>
        <v>81.400000000000006</v>
      </c>
      <c r="I25" s="176">
        <v>792</v>
      </c>
      <c r="J25" s="175">
        <f t="shared" si="0"/>
        <v>8.6999999999999993</v>
      </c>
      <c r="K25" s="176">
        <v>8192</v>
      </c>
      <c r="L25" s="175">
        <f t="shared" si="1"/>
        <v>90.1</v>
      </c>
      <c r="M25" s="174">
        <v>8466</v>
      </c>
      <c r="N25" s="364">
        <f t="shared" si="2"/>
        <v>93.1</v>
      </c>
      <c r="O25" s="357">
        <v>7941</v>
      </c>
      <c r="P25" s="353">
        <f t="shared" si="2"/>
        <v>87.4</v>
      </c>
      <c r="Q25" s="349">
        <v>8394</v>
      </c>
      <c r="R25" s="175">
        <f t="shared" si="3"/>
        <v>92.3</v>
      </c>
      <c r="S25" s="174">
        <v>8247</v>
      </c>
      <c r="T25" s="175">
        <f t="shared" si="4"/>
        <v>90.7</v>
      </c>
      <c r="U25" s="174">
        <v>7956</v>
      </c>
      <c r="V25" s="364">
        <f t="shared" si="19"/>
        <v>87.52</v>
      </c>
      <c r="W25" s="357">
        <v>7970</v>
      </c>
      <c r="X25" s="175">
        <f t="shared" si="5"/>
        <v>87.7</v>
      </c>
      <c r="Y25" s="174">
        <v>7746</v>
      </c>
      <c r="Z25" s="353">
        <f t="shared" si="6"/>
        <v>85.2</v>
      </c>
      <c r="AA25" s="363">
        <v>6992</v>
      </c>
      <c r="AB25" s="175">
        <f t="shared" si="20"/>
        <v>102.5</v>
      </c>
      <c r="AC25" s="177">
        <v>4710</v>
      </c>
      <c r="AD25" s="364">
        <f t="shared" si="21"/>
        <v>69.099999999999994</v>
      </c>
      <c r="AE25" s="357">
        <v>8240</v>
      </c>
      <c r="AF25" s="175">
        <f t="shared" si="7"/>
        <v>90.6</v>
      </c>
      <c r="AG25" s="174">
        <v>8103</v>
      </c>
      <c r="AH25" s="353">
        <f t="shared" si="8"/>
        <v>89.1</v>
      </c>
      <c r="AI25" s="378">
        <v>9130</v>
      </c>
      <c r="AJ25" s="174">
        <v>8400</v>
      </c>
      <c r="AK25" s="364">
        <f t="shared" si="22"/>
        <v>92</v>
      </c>
      <c r="AL25" s="373">
        <v>8275</v>
      </c>
      <c r="AM25" s="353">
        <f t="shared" si="23"/>
        <v>90.6</v>
      </c>
      <c r="AN25" s="382">
        <v>7181</v>
      </c>
      <c r="AO25" s="364">
        <f t="shared" si="9"/>
        <v>78.7</v>
      </c>
      <c r="AP25" s="357">
        <v>7823</v>
      </c>
      <c r="AQ25" s="175">
        <f t="shared" si="10"/>
        <v>85.7</v>
      </c>
      <c r="AR25" s="179">
        <v>159</v>
      </c>
      <c r="AS25" s="175">
        <f t="shared" si="16"/>
        <v>1.7415115005476451</v>
      </c>
      <c r="AT25" s="179">
        <v>167</v>
      </c>
      <c r="AU25" s="387">
        <v>290</v>
      </c>
      <c r="AV25" s="349">
        <v>8460</v>
      </c>
      <c r="AW25" s="364">
        <f t="shared" si="24"/>
        <v>92.7</v>
      </c>
      <c r="AX25" s="357">
        <v>7179</v>
      </c>
      <c r="AY25" s="353">
        <f t="shared" si="11"/>
        <v>78.599999999999994</v>
      </c>
      <c r="AZ25" s="349">
        <v>7389</v>
      </c>
      <c r="BA25" s="364">
        <f t="shared" si="12"/>
        <v>80.900000000000006</v>
      </c>
      <c r="BB25" s="396">
        <v>9458</v>
      </c>
      <c r="BC25" s="349">
        <v>7473</v>
      </c>
      <c r="BD25" s="401">
        <f>ROUND(BC25/$BB25*100,1)</f>
        <v>79</v>
      </c>
      <c r="BE25" s="357">
        <v>7651</v>
      </c>
      <c r="BF25" s="404">
        <f>ROUND(BE25/$BB25*100,1)</f>
        <v>80.900000000000006</v>
      </c>
      <c r="BG25" s="349">
        <v>7462</v>
      </c>
      <c r="BH25" s="401">
        <f>ROUND(BG25/$BB25*100,1)</f>
        <v>78.900000000000006</v>
      </c>
      <c r="BI25" s="357">
        <v>5867</v>
      </c>
      <c r="BJ25" s="174">
        <v>11621</v>
      </c>
      <c r="BK25" s="412">
        <v>6434</v>
      </c>
      <c r="BL25" s="349">
        <v>6602</v>
      </c>
      <c r="BM25" s="418">
        <f t="shared" si="17"/>
        <v>72.599999999999994</v>
      </c>
      <c r="BN25" s="357">
        <v>4490</v>
      </c>
      <c r="BO25" s="174">
        <v>856</v>
      </c>
      <c r="BP25" s="180">
        <f t="shared" si="18"/>
        <v>19.064587973273941</v>
      </c>
      <c r="BQ25" s="412">
        <v>171</v>
      </c>
      <c r="BR25" s="423" t="s">
        <v>60</v>
      </c>
    </row>
    <row r="26" spans="1:70" s="181" customFormat="1" ht="13.5" x14ac:dyDescent="0.25">
      <c r="A26" s="173">
        <v>50</v>
      </c>
      <c r="B26" s="420" t="s">
        <v>128</v>
      </c>
      <c r="C26" s="328" t="s">
        <v>83</v>
      </c>
      <c r="D26" s="339">
        <v>16000</v>
      </c>
      <c r="E26" s="349">
        <v>15334</v>
      </c>
      <c r="F26" s="353">
        <f t="shared" si="0"/>
        <v>95.8</v>
      </c>
      <c r="G26" s="363">
        <v>15333</v>
      </c>
      <c r="H26" s="175">
        <f t="shared" si="0"/>
        <v>95.8</v>
      </c>
      <c r="I26" s="176">
        <v>43</v>
      </c>
      <c r="J26" s="175">
        <f t="shared" si="0"/>
        <v>0.3</v>
      </c>
      <c r="K26" s="176">
        <v>15376</v>
      </c>
      <c r="L26" s="175">
        <f t="shared" si="1"/>
        <v>96.1</v>
      </c>
      <c r="M26" s="174">
        <v>14829</v>
      </c>
      <c r="N26" s="364">
        <f t="shared" si="2"/>
        <v>92.7</v>
      </c>
      <c r="O26" s="357">
        <v>14453</v>
      </c>
      <c r="P26" s="353">
        <f t="shared" si="2"/>
        <v>90.3</v>
      </c>
      <c r="Q26" s="349">
        <v>14849</v>
      </c>
      <c r="R26" s="175">
        <f t="shared" si="3"/>
        <v>92.8</v>
      </c>
      <c r="S26" s="174">
        <v>14819</v>
      </c>
      <c r="T26" s="175">
        <f t="shared" si="4"/>
        <v>92.6</v>
      </c>
      <c r="U26" s="174">
        <v>14425</v>
      </c>
      <c r="V26" s="364">
        <f t="shared" si="19"/>
        <v>90.16</v>
      </c>
      <c r="W26" s="357">
        <v>14364</v>
      </c>
      <c r="X26" s="175">
        <f t="shared" si="5"/>
        <v>89.8</v>
      </c>
      <c r="Y26" s="174">
        <v>14473</v>
      </c>
      <c r="Z26" s="353">
        <f t="shared" si="6"/>
        <v>90.5</v>
      </c>
      <c r="AA26" s="363">
        <v>11777</v>
      </c>
      <c r="AB26" s="175">
        <f t="shared" si="20"/>
        <v>98.1</v>
      </c>
      <c r="AC26" s="177">
        <v>8358</v>
      </c>
      <c r="AD26" s="364">
        <f t="shared" si="21"/>
        <v>69.7</v>
      </c>
      <c r="AE26" s="357">
        <v>15512</v>
      </c>
      <c r="AF26" s="175">
        <f t="shared" si="7"/>
        <v>97</v>
      </c>
      <c r="AG26" s="174">
        <v>15739</v>
      </c>
      <c r="AH26" s="353">
        <f t="shared" si="8"/>
        <v>98.4</v>
      </c>
      <c r="AI26" s="378">
        <v>16307</v>
      </c>
      <c r="AJ26" s="174">
        <v>15395</v>
      </c>
      <c r="AK26" s="364">
        <f t="shared" si="22"/>
        <v>94.4</v>
      </c>
      <c r="AL26" s="373">
        <v>15392</v>
      </c>
      <c r="AM26" s="353">
        <f t="shared" si="23"/>
        <v>94.4</v>
      </c>
      <c r="AN26" s="382">
        <v>15823</v>
      </c>
      <c r="AO26" s="364">
        <f t="shared" si="9"/>
        <v>97</v>
      </c>
      <c r="AP26" s="357">
        <v>16054</v>
      </c>
      <c r="AQ26" s="175">
        <f t="shared" si="10"/>
        <v>98.4</v>
      </c>
      <c r="AR26" s="179">
        <v>121</v>
      </c>
      <c r="AS26" s="175">
        <f t="shared" si="16"/>
        <v>0.74201263261176176</v>
      </c>
      <c r="AT26" s="179">
        <v>271</v>
      </c>
      <c r="AU26" s="387">
        <v>208</v>
      </c>
      <c r="AV26" s="349">
        <v>15760</v>
      </c>
      <c r="AW26" s="364">
        <f t="shared" si="24"/>
        <v>96.6</v>
      </c>
      <c r="AX26" s="357">
        <v>14171</v>
      </c>
      <c r="AY26" s="353">
        <f t="shared" si="11"/>
        <v>86.9</v>
      </c>
      <c r="AZ26" s="349">
        <v>14171</v>
      </c>
      <c r="BA26" s="364">
        <f t="shared" si="12"/>
        <v>86.9</v>
      </c>
      <c r="BB26" s="396">
        <v>17196</v>
      </c>
      <c r="BC26" s="349">
        <v>14894</v>
      </c>
      <c r="BD26" s="401">
        <f t="shared" si="13"/>
        <v>86.6</v>
      </c>
      <c r="BE26" s="357">
        <v>14786</v>
      </c>
      <c r="BF26" s="404">
        <f t="shared" si="14"/>
        <v>86</v>
      </c>
      <c r="BG26" s="349">
        <v>14901</v>
      </c>
      <c r="BH26" s="401">
        <f t="shared" si="15"/>
        <v>86.7</v>
      </c>
      <c r="BI26" s="357">
        <v>12566</v>
      </c>
      <c r="BJ26" s="174">
        <v>23107</v>
      </c>
      <c r="BK26" s="412">
        <v>9477</v>
      </c>
      <c r="BL26" s="349">
        <v>12268</v>
      </c>
      <c r="BM26" s="418">
        <f t="shared" si="17"/>
        <v>76.7</v>
      </c>
      <c r="BN26" s="357">
        <v>7554</v>
      </c>
      <c r="BO26" s="174">
        <v>2505</v>
      </c>
      <c r="BP26" s="180">
        <f t="shared" si="18"/>
        <v>33.161239078633834</v>
      </c>
      <c r="BQ26" s="412">
        <v>351</v>
      </c>
      <c r="BR26" s="423" t="s">
        <v>57</v>
      </c>
    </row>
    <row r="27" spans="1:70" s="181" customFormat="1" ht="13.5" x14ac:dyDescent="0.25">
      <c r="A27" s="173">
        <v>52</v>
      </c>
      <c r="B27" s="420" t="s">
        <v>129</v>
      </c>
      <c r="C27" s="327" t="s">
        <v>84</v>
      </c>
      <c r="D27" s="339">
        <v>21309</v>
      </c>
      <c r="E27" s="349">
        <v>18534</v>
      </c>
      <c r="F27" s="353">
        <f t="shared" si="0"/>
        <v>87</v>
      </c>
      <c r="G27" s="363">
        <v>17149</v>
      </c>
      <c r="H27" s="175">
        <f t="shared" si="0"/>
        <v>80.5</v>
      </c>
      <c r="I27" s="176">
        <v>933</v>
      </c>
      <c r="J27" s="175">
        <f t="shared" si="0"/>
        <v>4.4000000000000004</v>
      </c>
      <c r="K27" s="176">
        <v>18082</v>
      </c>
      <c r="L27" s="175">
        <f t="shared" si="1"/>
        <v>84.9</v>
      </c>
      <c r="M27" s="174">
        <v>18614</v>
      </c>
      <c r="N27" s="364">
        <f t="shared" si="2"/>
        <v>87.4</v>
      </c>
      <c r="O27" s="357">
        <v>18259</v>
      </c>
      <c r="P27" s="353">
        <f t="shared" si="2"/>
        <v>85.7</v>
      </c>
      <c r="Q27" s="349">
        <v>18617</v>
      </c>
      <c r="R27" s="175">
        <f t="shared" si="3"/>
        <v>87.4</v>
      </c>
      <c r="S27" s="174">
        <v>18486</v>
      </c>
      <c r="T27" s="175">
        <f t="shared" si="4"/>
        <v>86.8</v>
      </c>
      <c r="U27" s="174">
        <v>18253</v>
      </c>
      <c r="V27" s="364">
        <f t="shared" si="19"/>
        <v>85.66</v>
      </c>
      <c r="W27" s="357">
        <v>18039</v>
      </c>
      <c r="X27" s="175">
        <f t="shared" si="5"/>
        <v>84.7</v>
      </c>
      <c r="Y27" s="174">
        <v>18072</v>
      </c>
      <c r="Z27" s="353">
        <f t="shared" si="6"/>
        <v>84.8</v>
      </c>
      <c r="AA27" s="363">
        <v>15030</v>
      </c>
      <c r="AB27" s="175">
        <f t="shared" si="20"/>
        <v>94</v>
      </c>
      <c r="AC27" s="177">
        <v>13041</v>
      </c>
      <c r="AD27" s="364">
        <f t="shared" si="21"/>
        <v>81.599999999999994</v>
      </c>
      <c r="AE27" s="357">
        <v>18726</v>
      </c>
      <c r="AF27" s="175">
        <f t="shared" si="7"/>
        <v>87.9</v>
      </c>
      <c r="AG27" s="174">
        <v>18518</v>
      </c>
      <c r="AH27" s="353">
        <f t="shared" si="8"/>
        <v>86.9</v>
      </c>
      <c r="AI27" s="378">
        <v>21730</v>
      </c>
      <c r="AJ27" s="174">
        <v>19585</v>
      </c>
      <c r="AK27" s="364">
        <f t="shared" si="22"/>
        <v>90.1</v>
      </c>
      <c r="AL27" s="373">
        <v>19691</v>
      </c>
      <c r="AM27" s="353">
        <f t="shared" si="23"/>
        <v>90.6</v>
      </c>
      <c r="AN27" s="382">
        <v>18065</v>
      </c>
      <c r="AO27" s="364">
        <f t="shared" si="9"/>
        <v>83.1</v>
      </c>
      <c r="AP27" s="357">
        <v>19386</v>
      </c>
      <c r="AQ27" s="175">
        <f t="shared" si="10"/>
        <v>89.2</v>
      </c>
      <c r="AR27" s="179">
        <v>269</v>
      </c>
      <c r="AS27" s="175">
        <f t="shared" si="16"/>
        <v>1.237919926369075</v>
      </c>
      <c r="AT27" s="179">
        <v>183</v>
      </c>
      <c r="AU27" s="387">
        <v>499</v>
      </c>
      <c r="AV27" s="349">
        <v>19748</v>
      </c>
      <c r="AW27" s="364">
        <f t="shared" si="24"/>
        <v>90.9</v>
      </c>
      <c r="AX27" s="357">
        <v>18156</v>
      </c>
      <c r="AY27" s="353">
        <f t="shared" si="11"/>
        <v>83.6</v>
      </c>
      <c r="AZ27" s="349">
        <v>18162</v>
      </c>
      <c r="BA27" s="364">
        <f t="shared" si="12"/>
        <v>83.6</v>
      </c>
      <c r="BB27" s="396">
        <v>23264</v>
      </c>
      <c r="BC27" s="349">
        <v>19227</v>
      </c>
      <c r="BD27" s="401">
        <f t="shared" si="13"/>
        <v>82.6</v>
      </c>
      <c r="BE27" s="357">
        <v>19209</v>
      </c>
      <c r="BF27" s="404">
        <f t="shared" si="14"/>
        <v>82.6</v>
      </c>
      <c r="BG27" s="349">
        <v>19236</v>
      </c>
      <c r="BH27" s="401">
        <f t="shared" si="15"/>
        <v>82.7</v>
      </c>
      <c r="BI27" s="357">
        <v>8033</v>
      </c>
      <c r="BJ27" s="174">
        <v>72349</v>
      </c>
      <c r="BK27" s="412">
        <v>15043</v>
      </c>
      <c r="BL27" s="349">
        <v>15901</v>
      </c>
      <c r="BM27" s="418">
        <f t="shared" si="17"/>
        <v>74.599999999999994</v>
      </c>
      <c r="BN27" s="357">
        <v>12326</v>
      </c>
      <c r="BO27" s="174">
        <v>7023</v>
      </c>
      <c r="BP27" s="180">
        <f t="shared" si="18"/>
        <v>56.977121531721565</v>
      </c>
      <c r="BQ27" s="412">
        <v>4070</v>
      </c>
      <c r="BR27" s="423" t="s">
        <v>71</v>
      </c>
    </row>
    <row r="28" spans="1:70" s="181" customFormat="1" ht="13.5" x14ac:dyDescent="0.25">
      <c r="A28" s="173">
        <v>54</v>
      </c>
      <c r="B28" s="420" t="s">
        <v>130</v>
      </c>
      <c r="C28" s="330" t="s">
        <v>131</v>
      </c>
      <c r="D28" s="339">
        <v>23758</v>
      </c>
      <c r="E28" s="349">
        <v>20619</v>
      </c>
      <c r="F28" s="353">
        <f t="shared" si="0"/>
        <v>86.8</v>
      </c>
      <c r="G28" s="363">
        <v>20132</v>
      </c>
      <c r="H28" s="175">
        <f t="shared" si="0"/>
        <v>84.7</v>
      </c>
      <c r="I28" s="176">
        <v>179</v>
      </c>
      <c r="J28" s="175">
        <f t="shared" si="0"/>
        <v>0.8</v>
      </c>
      <c r="K28" s="176">
        <v>20311</v>
      </c>
      <c r="L28" s="175">
        <f t="shared" si="1"/>
        <v>85.5</v>
      </c>
      <c r="M28" s="174">
        <v>22131</v>
      </c>
      <c r="N28" s="364">
        <f t="shared" si="2"/>
        <v>93.2</v>
      </c>
      <c r="O28" s="357">
        <v>22414</v>
      </c>
      <c r="P28" s="353">
        <f t="shared" si="2"/>
        <v>94.3</v>
      </c>
      <c r="Q28" s="349">
        <v>22162</v>
      </c>
      <c r="R28" s="175">
        <f t="shared" si="3"/>
        <v>93.3</v>
      </c>
      <c r="S28" s="174">
        <v>21924</v>
      </c>
      <c r="T28" s="175">
        <f t="shared" si="4"/>
        <v>92.3</v>
      </c>
      <c r="U28" s="174">
        <v>22065</v>
      </c>
      <c r="V28" s="364">
        <f t="shared" si="19"/>
        <v>92.87</v>
      </c>
      <c r="W28" s="357">
        <v>21426</v>
      </c>
      <c r="X28" s="175">
        <f t="shared" si="5"/>
        <v>90.2</v>
      </c>
      <c r="Y28" s="174">
        <v>20965</v>
      </c>
      <c r="Z28" s="353">
        <f t="shared" si="6"/>
        <v>88.2</v>
      </c>
      <c r="AA28" s="363">
        <v>21995</v>
      </c>
      <c r="AB28" s="175">
        <f t="shared" si="20"/>
        <v>123.4</v>
      </c>
      <c r="AC28" s="177">
        <v>15901</v>
      </c>
      <c r="AD28" s="364">
        <f t="shared" si="21"/>
        <v>89.2</v>
      </c>
      <c r="AE28" s="357">
        <v>23224</v>
      </c>
      <c r="AF28" s="175">
        <f t="shared" si="7"/>
        <v>97.8</v>
      </c>
      <c r="AG28" s="174">
        <v>22032</v>
      </c>
      <c r="AH28" s="353">
        <f t="shared" si="8"/>
        <v>92.7</v>
      </c>
      <c r="AI28" s="378">
        <v>24173</v>
      </c>
      <c r="AJ28" s="174">
        <v>22408</v>
      </c>
      <c r="AK28" s="364">
        <f t="shared" si="22"/>
        <v>92.7</v>
      </c>
      <c r="AL28" s="373">
        <v>19435</v>
      </c>
      <c r="AM28" s="353">
        <f t="shared" si="23"/>
        <v>80.400000000000006</v>
      </c>
      <c r="AN28" s="382">
        <v>24573</v>
      </c>
      <c r="AO28" s="364">
        <f t="shared" si="9"/>
        <v>101.7</v>
      </c>
      <c r="AP28" s="357">
        <v>21682</v>
      </c>
      <c r="AQ28" s="175">
        <f t="shared" si="10"/>
        <v>89.7</v>
      </c>
      <c r="AR28" s="179">
        <v>798</v>
      </c>
      <c r="AS28" s="175">
        <f t="shared" si="16"/>
        <v>3.3012038224465314</v>
      </c>
      <c r="AT28" s="179">
        <v>734</v>
      </c>
      <c r="AU28" s="387">
        <v>540</v>
      </c>
      <c r="AV28" s="349">
        <v>23439</v>
      </c>
      <c r="AW28" s="364">
        <f t="shared" si="24"/>
        <v>97</v>
      </c>
      <c r="AX28" s="357">
        <v>18663</v>
      </c>
      <c r="AY28" s="353">
        <f t="shared" si="11"/>
        <v>77.2</v>
      </c>
      <c r="AZ28" s="349">
        <v>18701</v>
      </c>
      <c r="BA28" s="364">
        <f t="shared" si="12"/>
        <v>77.400000000000006</v>
      </c>
      <c r="BB28" s="396">
        <v>24111</v>
      </c>
      <c r="BC28" s="349">
        <v>20319</v>
      </c>
      <c r="BD28" s="401">
        <f t="shared" si="13"/>
        <v>84.3</v>
      </c>
      <c r="BE28" s="357">
        <v>20381</v>
      </c>
      <c r="BF28" s="404">
        <f t="shared" si="14"/>
        <v>84.5</v>
      </c>
      <c r="BG28" s="349">
        <v>20241</v>
      </c>
      <c r="BH28" s="401">
        <f t="shared" si="15"/>
        <v>83.9</v>
      </c>
      <c r="BI28" s="357">
        <v>8868</v>
      </c>
      <c r="BJ28" s="174">
        <v>40207</v>
      </c>
      <c r="BK28" s="412">
        <v>18482</v>
      </c>
      <c r="BL28" s="349">
        <v>18385</v>
      </c>
      <c r="BM28" s="418">
        <f t="shared" si="17"/>
        <v>77.400000000000006</v>
      </c>
      <c r="BN28" s="357">
        <v>11287</v>
      </c>
      <c r="BO28" s="174">
        <v>2522</v>
      </c>
      <c r="BP28" s="180">
        <f t="shared" si="18"/>
        <v>22.344289891025074</v>
      </c>
      <c r="BQ28" s="412">
        <v>407</v>
      </c>
      <c r="BR28" s="423" t="s">
        <v>55</v>
      </c>
    </row>
    <row r="29" spans="1:70" s="181" customFormat="1" ht="13.5" x14ac:dyDescent="0.25">
      <c r="A29" s="173">
        <v>86</v>
      </c>
      <c r="B29" s="420" t="s">
        <v>132</v>
      </c>
      <c r="C29" s="327" t="s">
        <v>86</v>
      </c>
      <c r="D29" s="339">
        <v>4936</v>
      </c>
      <c r="E29" s="349">
        <v>4142</v>
      </c>
      <c r="F29" s="353">
        <f t="shared" si="0"/>
        <v>83.9</v>
      </c>
      <c r="G29" s="363">
        <v>3837</v>
      </c>
      <c r="H29" s="175">
        <f t="shared" si="0"/>
        <v>77.7</v>
      </c>
      <c r="I29" s="176">
        <v>258</v>
      </c>
      <c r="J29" s="175">
        <f t="shared" si="0"/>
        <v>5.2</v>
      </c>
      <c r="K29" s="176">
        <v>4095</v>
      </c>
      <c r="L29" s="175">
        <f t="shared" si="1"/>
        <v>83</v>
      </c>
      <c r="M29" s="174">
        <v>4709</v>
      </c>
      <c r="N29" s="364">
        <f t="shared" si="2"/>
        <v>95.4</v>
      </c>
      <c r="O29" s="357">
        <v>4700</v>
      </c>
      <c r="P29" s="353">
        <f t="shared" si="2"/>
        <v>95.2</v>
      </c>
      <c r="Q29" s="349">
        <v>4712</v>
      </c>
      <c r="R29" s="175">
        <f t="shared" si="3"/>
        <v>95.5</v>
      </c>
      <c r="S29" s="174">
        <v>4736</v>
      </c>
      <c r="T29" s="175">
        <f t="shared" si="4"/>
        <v>95.9</v>
      </c>
      <c r="U29" s="174">
        <v>4699</v>
      </c>
      <c r="V29" s="364">
        <f t="shared" si="19"/>
        <v>95.2</v>
      </c>
      <c r="W29" s="357">
        <v>4574</v>
      </c>
      <c r="X29" s="175">
        <f t="shared" si="5"/>
        <v>92.7</v>
      </c>
      <c r="Y29" s="174">
        <v>4612</v>
      </c>
      <c r="Z29" s="353">
        <f t="shared" si="6"/>
        <v>93.4</v>
      </c>
      <c r="AA29" s="363">
        <v>3152</v>
      </c>
      <c r="AB29" s="175">
        <f t="shared" si="20"/>
        <v>85.1</v>
      </c>
      <c r="AC29" s="177">
        <v>2778</v>
      </c>
      <c r="AD29" s="364">
        <f t="shared" si="21"/>
        <v>75</v>
      </c>
      <c r="AE29" s="357">
        <v>4725</v>
      </c>
      <c r="AF29" s="175">
        <f t="shared" si="7"/>
        <v>95.7</v>
      </c>
      <c r="AG29" s="174">
        <v>4735</v>
      </c>
      <c r="AH29" s="353">
        <f t="shared" si="8"/>
        <v>95.9</v>
      </c>
      <c r="AI29" s="378">
        <v>5039</v>
      </c>
      <c r="AJ29" s="174">
        <v>4906</v>
      </c>
      <c r="AK29" s="364">
        <f t="shared" si="22"/>
        <v>97.4</v>
      </c>
      <c r="AL29" s="373">
        <v>4788</v>
      </c>
      <c r="AM29" s="353">
        <f t="shared" si="23"/>
        <v>95</v>
      </c>
      <c r="AN29" s="382">
        <v>5144</v>
      </c>
      <c r="AO29" s="364">
        <f t="shared" si="9"/>
        <v>102.1</v>
      </c>
      <c r="AP29" s="357">
        <v>4850</v>
      </c>
      <c r="AQ29" s="175">
        <f t="shared" si="10"/>
        <v>96.2</v>
      </c>
      <c r="AR29" s="179">
        <v>36</v>
      </c>
      <c r="AS29" s="175">
        <f t="shared" si="16"/>
        <v>0.71442746576701721</v>
      </c>
      <c r="AT29" s="179">
        <v>37</v>
      </c>
      <c r="AU29" s="387">
        <v>116</v>
      </c>
      <c r="AV29" s="349">
        <v>4953</v>
      </c>
      <c r="AW29" s="364">
        <f t="shared" si="24"/>
        <v>98.3</v>
      </c>
      <c r="AX29" s="357">
        <v>4469</v>
      </c>
      <c r="AY29" s="353">
        <f t="shared" si="11"/>
        <v>88.7</v>
      </c>
      <c r="AZ29" s="349">
        <v>4488</v>
      </c>
      <c r="BA29" s="364">
        <f t="shared" si="12"/>
        <v>89.1</v>
      </c>
      <c r="BB29" s="396">
        <v>5554</v>
      </c>
      <c r="BC29" s="349">
        <v>4891</v>
      </c>
      <c r="BD29" s="401">
        <f t="shared" si="13"/>
        <v>88.1</v>
      </c>
      <c r="BE29" s="357">
        <v>4911</v>
      </c>
      <c r="BF29" s="404">
        <f t="shared" si="14"/>
        <v>88.4</v>
      </c>
      <c r="BG29" s="349">
        <v>4945</v>
      </c>
      <c r="BH29" s="401">
        <f t="shared" si="15"/>
        <v>89</v>
      </c>
      <c r="BI29" s="357">
        <v>1314</v>
      </c>
      <c r="BJ29" s="174">
        <v>9326</v>
      </c>
      <c r="BK29" s="412">
        <v>3438</v>
      </c>
      <c r="BL29" s="349">
        <v>3967</v>
      </c>
      <c r="BM29" s="418">
        <f t="shared" si="17"/>
        <v>80.400000000000006</v>
      </c>
      <c r="BN29" s="357">
        <v>2820</v>
      </c>
      <c r="BO29" s="174">
        <v>1313</v>
      </c>
      <c r="BP29" s="180">
        <f t="shared" si="18"/>
        <v>46.560283687943262</v>
      </c>
      <c r="BQ29" s="412">
        <v>401</v>
      </c>
      <c r="BR29" s="423" t="s">
        <v>52</v>
      </c>
    </row>
    <row r="30" spans="1:70" s="181" customFormat="1" ht="13.5" x14ac:dyDescent="0.25">
      <c r="A30" s="173">
        <v>63</v>
      </c>
      <c r="B30" s="420" t="s">
        <v>133</v>
      </c>
      <c r="C30" s="328" t="s">
        <v>87</v>
      </c>
      <c r="D30" s="339">
        <v>5929</v>
      </c>
      <c r="E30" s="349">
        <v>5792</v>
      </c>
      <c r="F30" s="353">
        <f t="shared" si="0"/>
        <v>97.7</v>
      </c>
      <c r="G30" s="363">
        <v>4853</v>
      </c>
      <c r="H30" s="175">
        <f t="shared" si="0"/>
        <v>81.900000000000006</v>
      </c>
      <c r="I30" s="176">
        <v>895</v>
      </c>
      <c r="J30" s="175">
        <f t="shared" si="0"/>
        <v>15.1</v>
      </c>
      <c r="K30" s="176">
        <v>5748</v>
      </c>
      <c r="L30" s="175">
        <f t="shared" si="1"/>
        <v>96.9</v>
      </c>
      <c r="M30" s="174">
        <v>5570</v>
      </c>
      <c r="N30" s="364">
        <f t="shared" si="2"/>
        <v>93.9</v>
      </c>
      <c r="O30" s="357">
        <v>5699</v>
      </c>
      <c r="P30" s="353">
        <f t="shared" si="2"/>
        <v>96.1</v>
      </c>
      <c r="Q30" s="349">
        <v>5571</v>
      </c>
      <c r="R30" s="175">
        <f t="shared" si="3"/>
        <v>94</v>
      </c>
      <c r="S30" s="174">
        <v>5641</v>
      </c>
      <c r="T30" s="175">
        <f t="shared" si="4"/>
        <v>95.1</v>
      </c>
      <c r="U30" s="174">
        <v>5698</v>
      </c>
      <c r="V30" s="364">
        <f t="shared" si="19"/>
        <v>96.1</v>
      </c>
      <c r="W30" s="357">
        <v>5517</v>
      </c>
      <c r="X30" s="175">
        <f t="shared" si="5"/>
        <v>93.1</v>
      </c>
      <c r="Y30" s="174">
        <v>5549</v>
      </c>
      <c r="Z30" s="353">
        <f t="shared" si="6"/>
        <v>93.6</v>
      </c>
      <c r="AA30" s="363">
        <v>5727</v>
      </c>
      <c r="AB30" s="175">
        <f t="shared" si="20"/>
        <v>128.80000000000001</v>
      </c>
      <c r="AC30" s="177">
        <v>4573</v>
      </c>
      <c r="AD30" s="364">
        <f t="shared" si="21"/>
        <v>102.8</v>
      </c>
      <c r="AE30" s="357">
        <v>5610</v>
      </c>
      <c r="AF30" s="175">
        <f t="shared" si="7"/>
        <v>94.6</v>
      </c>
      <c r="AG30" s="174">
        <v>5655</v>
      </c>
      <c r="AH30" s="353">
        <f t="shared" si="8"/>
        <v>95.4</v>
      </c>
      <c r="AI30" s="378">
        <v>5894</v>
      </c>
      <c r="AJ30" s="174">
        <v>5891</v>
      </c>
      <c r="AK30" s="364">
        <f t="shared" si="22"/>
        <v>99.9</v>
      </c>
      <c r="AL30" s="373">
        <v>5941</v>
      </c>
      <c r="AM30" s="353">
        <f t="shared" si="23"/>
        <v>100.8</v>
      </c>
      <c r="AN30" s="382">
        <v>5578</v>
      </c>
      <c r="AO30" s="364">
        <f t="shared" si="9"/>
        <v>94.6</v>
      </c>
      <c r="AP30" s="357">
        <v>5838</v>
      </c>
      <c r="AQ30" s="175">
        <f t="shared" si="10"/>
        <v>99</v>
      </c>
      <c r="AR30" s="179">
        <v>63</v>
      </c>
      <c r="AS30" s="175">
        <f t="shared" si="16"/>
        <v>1.0688836104513064</v>
      </c>
      <c r="AT30" s="179">
        <v>51</v>
      </c>
      <c r="AU30" s="387">
        <v>85</v>
      </c>
      <c r="AV30" s="349">
        <v>6245</v>
      </c>
      <c r="AW30" s="364">
        <f t="shared" si="24"/>
        <v>106</v>
      </c>
      <c r="AX30" s="357">
        <v>5620</v>
      </c>
      <c r="AY30" s="353">
        <f t="shared" si="11"/>
        <v>95.4</v>
      </c>
      <c r="AZ30" s="349">
        <v>5628</v>
      </c>
      <c r="BA30" s="364">
        <f t="shared" si="12"/>
        <v>95.5</v>
      </c>
      <c r="BB30" s="396">
        <v>6259</v>
      </c>
      <c r="BC30" s="349">
        <v>5970</v>
      </c>
      <c r="BD30" s="401">
        <f t="shared" si="13"/>
        <v>95.4</v>
      </c>
      <c r="BE30" s="357">
        <v>5956</v>
      </c>
      <c r="BF30" s="404">
        <f t="shared" si="14"/>
        <v>95.2</v>
      </c>
      <c r="BG30" s="349">
        <v>5982</v>
      </c>
      <c r="BH30" s="401">
        <f t="shared" si="15"/>
        <v>95.6</v>
      </c>
      <c r="BI30" s="357">
        <v>5443</v>
      </c>
      <c r="BJ30" s="174">
        <v>26440</v>
      </c>
      <c r="BK30" s="412">
        <v>5162</v>
      </c>
      <c r="BL30" s="349">
        <v>5045</v>
      </c>
      <c r="BM30" s="418">
        <f t="shared" si="17"/>
        <v>85.1</v>
      </c>
      <c r="BN30" s="357">
        <v>3791</v>
      </c>
      <c r="BO30" s="174">
        <v>1277</v>
      </c>
      <c r="BP30" s="180">
        <f t="shared" si="18"/>
        <v>33.685043524136113</v>
      </c>
      <c r="BQ30" s="412">
        <v>369</v>
      </c>
      <c r="BR30" s="423" t="s">
        <v>55</v>
      </c>
    </row>
    <row r="31" spans="1:70" s="181" customFormat="1" ht="13.5" x14ac:dyDescent="0.25">
      <c r="A31" s="173">
        <v>66</v>
      </c>
      <c r="B31" s="420" t="s">
        <v>134</v>
      </c>
      <c r="C31" s="328" t="s">
        <v>88</v>
      </c>
      <c r="D31" s="339">
        <v>10840</v>
      </c>
      <c r="E31" s="349">
        <v>10772</v>
      </c>
      <c r="F31" s="353">
        <f t="shared" si="0"/>
        <v>99.4</v>
      </c>
      <c r="G31" s="363">
        <v>10161</v>
      </c>
      <c r="H31" s="175">
        <f t="shared" si="0"/>
        <v>93.7</v>
      </c>
      <c r="I31" s="176">
        <v>424</v>
      </c>
      <c r="J31" s="175">
        <f t="shared" si="0"/>
        <v>3.9</v>
      </c>
      <c r="K31" s="176">
        <v>10585</v>
      </c>
      <c r="L31" s="175">
        <f t="shared" si="1"/>
        <v>97.6</v>
      </c>
      <c r="M31" s="174">
        <v>10206</v>
      </c>
      <c r="N31" s="364">
        <f t="shared" si="2"/>
        <v>94.2</v>
      </c>
      <c r="O31" s="357">
        <v>10254</v>
      </c>
      <c r="P31" s="353">
        <f t="shared" si="2"/>
        <v>94.6</v>
      </c>
      <c r="Q31" s="349">
        <v>10209</v>
      </c>
      <c r="R31" s="175">
        <f t="shared" si="3"/>
        <v>94.2</v>
      </c>
      <c r="S31" s="174">
        <v>10169</v>
      </c>
      <c r="T31" s="175">
        <f t="shared" si="4"/>
        <v>93.8</v>
      </c>
      <c r="U31" s="174">
        <v>10244</v>
      </c>
      <c r="V31" s="364">
        <f>ROUND(U31/$D31*100,2)</f>
        <v>94.5</v>
      </c>
      <c r="W31" s="357">
        <v>9987</v>
      </c>
      <c r="X31" s="175">
        <f t="shared" si="5"/>
        <v>92.1</v>
      </c>
      <c r="Y31" s="174">
        <v>9998</v>
      </c>
      <c r="Z31" s="353">
        <f t="shared" si="6"/>
        <v>92.2</v>
      </c>
      <c r="AA31" s="363">
        <v>8568</v>
      </c>
      <c r="AB31" s="175">
        <f t="shared" si="20"/>
        <v>105.4</v>
      </c>
      <c r="AC31" s="177">
        <v>6847</v>
      </c>
      <c r="AD31" s="364">
        <f t="shared" si="21"/>
        <v>84.2</v>
      </c>
      <c r="AE31" s="357">
        <v>10331</v>
      </c>
      <c r="AF31" s="175">
        <f t="shared" si="7"/>
        <v>95.3</v>
      </c>
      <c r="AG31" s="174">
        <v>10361</v>
      </c>
      <c r="AH31" s="353">
        <f t="shared" si="8"/>
        <v>95.6</v>
      </c>
      <c r="AI31" s="378">
        <v>11014</v>
      </c>
      <c r="AJ31" s="174">
        <v>10662</v>
      </c>
      <c r="AK31" s="364">
        <f t="shared" si="22"/>
        <v>96.8</v>
      </c>
      <c r="AL31" s="373">
        <v>10742</v>
      </c>
      <c r="AM31" s="353">
        <f t="shared" si="23"/>
        <v>97.5</v>
      </c>
      <c r="AN31" s="382">
        <v>9978</v>
      </c>
      <c r="AO31" s="364">
        <f t="shared" si="9"/>
        <v>90.6</v>
      </c>
      <c r="AP31" s="357">
        <v>10551</v>
      </c>
      <c r="AQ31" s="175">
        <f t="shared" si="10"/>
        <v>95.8</v>
      </c>
      <c r="AR31" s="179">
        <v>165</v>
      </c>
      <c r="AS31" s="175">
        <f t="shared" si="16"/>
        <v>1.4980933357544943</v>
      </c>
      <c r="AT31" s="179">
        <v>185</v>
      </c>
      <c r="AU31" s="387">
        <v>274</v>
      </c>
      <c r="AV31" s="349">
        <v>10824</v>
      </c>
      <c r="AW31" s="364">
        <f t="shared" si="24"/>
        <v>98.3</v>
      </c>
      <c r="AX31" s="357">
        <v>10429</v>
      </c>
      <c r="AY31" s="353">
        <f t="shared" si="11"/>
        <v>94.7</v>
      </c>
      <c r="AZ31" s="349">
        <v>10446</v>
      </c>
      <c r="BA31" s="364">
        <f t="shared" si="12"/>
        <v>94.8</v>
      </c>
      <c r="BB31" s="396">
        <v>12348</v>
      </c>
      <c r="BC31" s="349">
        <v>11095</v>
      </c>
      <c r="BD31" s="401">
        <f t="shared" si="13"/>
        <v>89.9</v>
      </c>
      <c r="BE31" s="357">
        <v>10987</v>
      </c>
      <c r="BF31" s="404">
        <f t="shared" si="14"/>
        <v>89</v>
      </c>
      <c r="BG31" s="349">
        <v>11038</v>
      </c>
      <c r="BH31" s="401">
        <f t="shared" si="15"/>
        <v>89.4</v>
      </c>
      <c r="BI31" s="357">
        <v>5543</v>
      </c>
      <c r="BJ31" s="174">
        <v>43677</v>
      </c>
      <c r="BK31" s="412">
        <v>6824</v>
      </c>
      <c r="BL31" s="349">
        <v>9103</v>
      </c>
      <c r="BM31" s="418">
        <f t="shared" si="17"/>
        <v>84</v>
      </c>
      <c r="BN31" s="357">
        <v>6910</v>
      </c>
      <c r="BO31" s="174">
        <v>1801</v>
      </c>
      <c r="BP31" s="180">
        <f t="shared" si="18"/>
        <v>26.063675832127352</v>
      </c>
      <c r="BQ31" s="412">
        <v>429</v>
      </c>
      <c r="BR31" s="423" t="s">
        <v>55</v>
      </c>
    </row>
    <row r="32" spans="1:70" s="181" customFormat="1" ht="13.5" x14ac:dyDescent="0.25">
      <c r="A32" s="173">
        <v>88</v>
      </c>
      <c r="B32" s="420" t="s">
        <v>135</v>
      </c>
      <c r="C32" s="328" t="s">
        <v>136</v>
      </c>
      <c r="D32" s="339">
        <v>895</v>
      </c>
      <c r="E32" s="349">
        <v>743</v>
      </c>
      <c r="F32" s="353">
        <f t="shared" si="0"/>
        <v>83</v>
      </c>
      <c r="G32" s="363">
        <v>213</v>
      </c>
      <c r="H32" s="175">
        <f t="shared" si="0"/>
        <v>23.8</v>
      </c>
      <c r="I32" s="176">
        <v>526</v>
      </c>
      <c r="J32" s="175">
        <f t="shared" si="0"/>
        <v>58.8</v>
      </c>
      <c r="K32" s="176">
        <v>739</v>
      </c>
      <c r="L32" s="175">
        <f t="shared" si="1"/>
        <v>82.6</v>
      </c>
      <c r="M32" s="174">
        <v>789</v>
      </c>
      <c r="N32" s="364">
        <f t="shared" si="2"/>
        <v>88.2</v>
      </c>
      <c r="O32" s="357">
        <v>815</v>
      </c>
      <c r="P32" s="353">
        <f t="shared" si="2"/>
        <v>91.1</v>
      </c>
      <c r="Q32" s="349">
        <v>785</v>
      </c>
      <c r="R32" s="175">
        <f t="shared" si="3"/>
        <v>87.7</v>
      </c>
      <c r="S32" s="174">
        <v>799</v>
      </c>
      <c r="T32" s="175">
        <f t="shared" si="4"/>
        <v>89.3</v>
      </c>
      <c r="U32" s="174">
        <v>824</v>
      </c>
      <c r="V32" s="364">
        <f t="shared" si="19"/>
        <v>92.07</v>
      </c>
      <c r="W32" s="357">
        <v>761</v>
      </c>
      <c r="X32" s="175">
        <f t="shared" si="5"/>
        <v>85</v>
      </c>
      <c r="Y32" s="174">
        <v>779</v>
      </c>
      <c r="Z32" s="353">
        <f t="shared" si="6"/>
        <v>87</v>
      </c>
      <c r="AA32" s="363">
        <v>684</v>
      </c>
      <c r="AB32" s="175">
        <f t="shared" si="20"/>
        <v>101.9</v>
      </c>
      <c r="AC32" s="177">
        <v>587</v>
      </c>
      <c r="AD32" s="364">
        <f t="shared" si="21"/>
        <v>87.4</v>
      </c>
      <c r="AE32" s="357">
        <v>790</v>
      </c>
      <c r="AF32" s="175">
        <f t="shared" si="7"/>
        <v>88.3</v>
      </c>
      <c r="AG32" s="174">
        <v>796</v>
      </c>
      <c r="AH32" s="353">
        <f t="shared" si="8"/>
        <v>88.9</v>
      </c>
      <c r="AI32" s="378">
        <v>916</v>
      </c>
      <c r="AJ32" s="174">
        <v>820</v>
      </c>
      <c r="AK32" s="364">
        <f t="shared" si="22"/>
        <v>89.5</v>
      </c>
      <c r="AL32" s="373">
        <v>811</v>
      </c>
      <c r="AM32" s="353">
        <f t="shared" si="23"/>
        <v>88.5</v>
      </c>
      <c r="AN32" s="382">
        <v>752</v>
      </c>
      <c r="AO32" s="364">
        <f t="shared" si="9"/>
        <v>82.1</v>
      </c>
      <c r="AP32" s="357">
        <v>818</v>
      </c>
      <c r="AQ32" s="175">
        <f t="shared" si="10"/>
        <v>89.3</v>
      </c>
      <c r="AR32" s="179">
        <v>0</v>
      </c>
      <c r="AS32" s="175">
        <f t="shared" si="16"/>
        <v>0</v>
      </c>
      <c r="AT32" s="179">
        <v>1</v>
      </c>
      <c r="AU32" s="387">
        <v>3</v>
      </c>
      <c r="AV32" s="349">
        <v>821</v>
      </c>
      <c r="AW32" s="364">
        <f t="shared" si="24"/>
        <v>89.6</v>
      </c>
      <c r="AX32" s="357">
        <v>773</v>
      </c>
      <c r="AY32" s="353">
        <f t="shared" si="11"/>
        <v>84.4</v>
      </c>
      <c r="AZ32" s="349">
        <v>776</v>
      </c>
      <c r="BA32" s="364">
        <f t="shared" si="12"/>
        <v>84.7</v>
      </c>
      <c r="BB32" s="396">
        <v>926</v>
      </c>
      <c r="BC32" s="349">
        <v>825</v>
      </c>
      <c r="BD32" s="401">
        <f t="shared" si="13"/>
        <v>89.1</v>
      </c>
      <c r="BE32" s="357">
        <v>828</v>
      </c>
      <c r="BF32" s="404">
        <f t="shared" si="14"/>
        <v>89.4</v>
      </c>
      <c r="BG32" s="349">
        <v>829</v>
      </c>
      <c r="BH32" s="401">
        <f t="shared" si="15"/>
        <v>89.5</v>
      </c>
      <c r="BI32" s="357">
        <v>1798</v>
      </c>
      <c r="BJ32" s="174">
        <v>2054</v>
      </c>
      <c r="BK32" s="412">
        <v>697</v>
      </c>
      <c r="BL32" s="349">
        <v>688</v>
      </c>
      <c r="BM32" s="418">
        <f t="shared" si="17"/>
        <v>76.900000000000006</v>
      </c>
      <c r="BN32" s="357">
        <v>440</v>
      </c>
      <c r="BO32" s="174">
        <v>81</v>
      </c>
      <c r="BP32" s="180">
        <f t="shared" si="18"/>
        <v>18.409090909090907</v>
      </c>
      <c r="BQ32" s="412">
        <v>8</v>
      </c>
      <c r="BR32" s="423" t="s">
        <v>60</v>
      </c>
    </row>
    <row r="33" spans="1:70" s="181" customFormat="1" ht="13.5" x14ac:dyDescent="0.25">
      <c r="A33" s="173">
        <v>68</v>
      </c>
      <c r="B33" s="420" t="s">
        <v>137</v>
      </c>
      <c r="C33" s="328" t="s">
        <v>90</v>
      </c>
      <c r="D33" s="339">
        <v>32581</v>
      </c>
      <c r="E33" s="349">
        <v>28657</v>
      </c>
      <c r="F33" s="353">
        <f t="shared" si="0"/>
        <v>88</v>
      </c>
      <c r="G33" s="363">
        <v>28602</v>
      </c>
      <c r="H33" s="175">
        <f t="shared" si="0"/>
        <v>87.8</v>
      </c>
      <c r="I33" s="176">
        <v>109</v>
      </c>
      <c r="J33" s="175">
        <f t="shared" si="0"/>
        <v>0.3</v>
      </c>
      <c r="K33" s="176">
        <v>28711</v>
      </c>
      <c r="L33" s="175">
        <f t="shared" si="1"/>
        <v>88.1</v>
      </c>
      <c r="M33" s="174">
        <v>28702</v>
      </c>
      <c r="N33" s="364">
        <f t="shared" si="2"/>
        <v>88.1</v>
      </c>
      <c r="O33" s="357">
        <v>28717</v>
      </c>
      <c r="P33" s="353">
        <f t="shared" si="2"/>
        <v>88.1</v>
      </c>
      <c r="Q33" s="349">
        <v>28794</v>
      </c>
      <c r="R33" s="175">
        <f t="shared" si="3"/>
        <v>88.4</v>
      </c>
      <c r="S33" s="174">
        <v>28749</v>
      </c>
      <c r="T33" s="175">
        <f t="shared" si="4"/>
        <v>88.2</v>
      </c>
      <c r="U33" s="174">
        <v>28753</v>
      </c>
      <c r="V33" s="364">
        <f t="shared" si="19"/>
        <v>88.25</v>
      </c>
      <c r="W33" s="357">
        <v>28410</v>
      </c>
      <c r="X33" s="175">
        <f t="shared" si="5"/>
        <v>87.2</v>
      </c>
      <c r="Y33" s="174">
        <v>28436</v>
      </c>
      <c r="Z33" s="353">
        <f t="shared" si="6"/>
        <v>87.3</v>
      </c>
      <c r="AA33" s="363">
        <v>27870</v>
      </c>
      <c r="AB33" s="175">
        <f t="shared" si="20"/>
        <v>114.1</v>
      </c>
      <c r="AC33" s="177">
        <v>22475</v>
      </c>
      <c r="AD33" s="364">
        <f t="shared" si="21"/>
        <v>92</v>
      </c>
      <c r="AE33" s="357">
        <v>28811</v>
      </c>
      <c r="AF33" s="175">
        <f t="shared" si="7"/>
        <v>88.4</v>
      </c>
      <c r="AG33" s="174">
        <v>28889</v>
      </c>
      <c r="AH33" s="353">
        <f t="shared" si="8"/>
        <v>88.7</v>
      </c>
      <c r="AI33" s="378">
        <v>32919</v>
      </c>
      <c r="AJ33" s="174">
        <v>29716</v>
      </c>
      <c r="AK33" s="364">
        <f t="shared" si="22"/>
        <v>90.3</v>
      </c>
      <c r="AL33" s="373">
        <v>29652</v>
      </c>
      <c r="AM33" s="353">
        <f t="shared" si="23"/>
        <v>90.1</v>
      </c>
      <c r="AN33" s="382">
        <v>27513</v>
      </c>
      <c r="AO33" s="364">
        <f t="shared" si="9"/>
        <v>83.6</v>
      </c>
      <c r="AP33" s="357">
        <v>29606</v>
      </c>
      <c r="AQ33" s="175">
        <f t="shared" si="10"/>
        <v>89.9</v>
      </c>
      <c r="AR33" s="179">
        <v>231</v>
      </c>
      <c r="AS33" s="175">
        <f t="shared" si="16"/>
        <v>0.70172240955071541</v>
      </c>
      <c r="AT33" s="179">
        <v>268</v>
      </c>
      <c r="AU33" s="387">
        <v>449</v>
      </c>
      <c r="AV33" s="349">
        <v>30090</v>
      </c>
      <c r="AW33" s="364">
        <f t="shared" si="24"/>
        <v>91.4</v>
      </c>
      <c r="AX33" s="357">
        <v>27280</v>
      </c>
      <c r="AY33" s="353">
        <f t="shared" si="11"/>
        <v>82.9</v>
      </c>
      <c r="AZ33" s="349">
        <v>27476</v>
      </c>
      <c r="BA33" s="364">
        <f t="shared" si="12"/>
        <v>83.5</v>
      </c>
      <c r="BB33" s="396">
        <v>33449</v>
      </c>
      <c r="BC33" s="349">
        <v>28233</v>
      </c>
      <c r="BD33" s="401">
        <f t="shared" si="13"/>
        <v>84.4</v>
      </c>
      <c r="BE33" s="357">
        <v>28322</v>
      </c>
      <c r="BF33" s="404">
        <f t="shared" si="14"/>
        <v>84.7</v>
      </c>
      <c r="BG33" s="349">
        <v>28130</v>
      </c>
      <c r="BH33" s="401">
        <f t="shared" si="15"/>
        <v>84.1</v>
      </c>
      <c r="BI33" s="357">
        <v>24805</v>
      </c>
      <c r="BJ33" s="174">
        <v>79100</v>
      </c>
      <c r="BK33" s="412">
        <v>24207</v>
      </c>
      <c r="BL33" s="349">
        <v>24608</v>
      </c>
      <c r="BM33" s="418">
        <f t="shared" si="17"/>
        <v>75.5</v>
      </c>
      <c r="BN33" s="357">
        <v>15211</v>
      </c>
      <c r="BO33" s="174">
        <v>3857</v>
      </c>
      <c r="BP33" s="180">
        <f t="shared" si="18"/>
        <v>25.356649792913021</v>
      </c>
      <c r="BQ33" s="412">
        <v>877</v>
      </c>
      <c r="BR33" s="423" t="s">
        <v>55</v>
      </c>
    </row>
    <row r="34" spans="1:70" s="181" customFormat="1" ht="13.5" x14ac:dyDescent="0.25">
      <c r="A34" s="173">
        <v>70</v>
      </c>
      <c r="B34" s="420" t="s">
        <v>138</v>
      </c>
      <c r="C34" s="328" t="s">
        <v>91</v>
      </c>
      <c r="D34" s="339">
        <v>14817</v>
      </c>
      <c r="E34" s="349">
        <v>14776</v>
      </c>
      <c r="F34" s="353">
        <f t="shared" si="0"/>
        <v>99.7</v>
      </c>
      <c r="G34" s="363">
        <v>9801</v>
      </c>
      <c r="H34" s="175">
        <f t="shared" si="0"/>
        <v>66.099999999999994</v>
      </c>
      <c r="I34" s="176">
        <v>4936</v>
      </c>
      <c r="J34" s="175">
        <f t="shared" si="0"/>
        <v>33.299999999999997</v>
      </c>
      <c r="K34" s="176">
        <v>14737</v>
      </c>
      <c r="L34" s="175">
        <f t="shared" si="1"/>
        <v>99.5</v>
      </c>
      <c r="M34" s="174">
        <v>15132</v>
      </c>
      <c r="N34" s="364">
        <f t="shared" si="2"/>
        <v>102.1</v>
      </c>
      <c r="O34" s="357">
        <v>15111</v>
      </c>
      <c r="P34" s="353">
        <f t="shared" si="2"/>
        <v>102</v>
      </c>
      <c r="Q34" s="349">
        <v>15137</v>
      </c>
      <c r="R34" s="175">
        <f t="shared" si="3"/>
        <v>102.2</v>
      </c>
      <c r="S34" s="174">
        <v>15038</v>
      </c>
      <c r="T34" s="175">
        <f t="shared" si="4"/>
        <v>101.5</v>
      </c>
      <c r="U34" s="174">
        <v>15122</v>
      </c>
      <c r="V34" s="364">
        <f t="shared" si="19"/>
        <v>102.06</v>
      </c>
      <c r="W34" s="357">
        <v>14563</v>
      </c>
      <c r="X34" s="175">
        <f t="shared" si="5"/>
        <v>98.3</v>
      </c>
      <c r="Y34" s="174">
        <v>14458</v>
      </c>
      <c r="Z34" s="353">
        <f t="shared" si="6"/>
        <v>97.6</v>
      </c>
      <c r="AA34" s="363">
        <v>11609</v>
      </c>
      <c r="AB34" s="175">
        <f t="shared" si="20"/>
        <v>104.5</v>
      </c>
      <c r="AC34" s="177">
        <v>10249</v>
      </c>
      <c r="AD34" s="364">
        <f t="shared" si="21"/>
        <v>92.2</v>
      </c>
      <c r="AE34" s="357">
        <v>15246</v>
      </c>
      <c r="AF34" s="175">
        <f t="shared" si="7"/>
        <v>102.9</v>
      </c>
      <c r="AG34" s="174">
        <v>15198</v>
      </c>
      <c r="AH34" s="353">
        <f t="shared" si="8"/>
        <v>102.6</v>
      </c>
      <c r="AI34" s="378">
        <v>15218</v>
      </c>
      <c r="AJ34" s="174">
        <v>15308</v>
      </c>
      <c r="AK34" s="364">
        <f t="shared" si="22"/>
        <v>100.6</v>
      </c>
      <c r="AL34" s="373">
        <v>15232</v>
      </c>
      <c r="AM34" s="353">
        <f t="shared" si="23"/>
        <v>100.1</v>
      </c>
      <c r="AN34" s="382">
        <v>13987</v>
      </c>
      <c r="AO34" s="364">
        <f t="shared" si="9"/>
        <v>91.9</v>
      </c>
      <c r="AP34" s="357">
        <v>15251</v>
      </c>
      <c r="AQ34" s="175">
        <f t="shared" si="10"/>
        <v>100.2</v>
      </c>
      <c r="AR34" s="179">
        <v>67</v>
      </c>
      <c r="AS34" s="175">
        <f t="shared" si="16"/>
        <v>0.44026810356157181</v>
      </c>
      <c r="AT34" s="179">
        <v>135</v>
      </c>
      <c r="AU34" s="387">
        <v>162</v>
      </c>
      <c r="AV34" s="349">
        <v>15381</v>
      </c>
      <c r="AW34" s="364">
        <f t="shared" si="24"/>
        <v>101.1</v>
      </c>
      <c r="AX34" s="357">
        <v>13898</v>
      </c>
      <c r="AY34" s="353">
        <f t="shared" si="11"/>
        <v>91.3</v>
      </c>
      <c r="AZ34" s="349">
        <v>13905</v>
      </c>
      <c r="BA34" s="364">
        <f t="shared" si="12"/>
        <v>91.4</v>
      </c>
      <c r="BB34" s="396">
        <v>17425</v>
      </c>
      <c r="BC34" s="349">
        <v>15230</v>
      </c>
      <c r="BD34" s="401">
        <f t="shared" si="13"/>
        <v>87.4</v>
      </c>
      <c r="BE34" s="357">
        <v>15247</v>
      </c>
      <c r="BF34" s="404">
        <f t="shared" si="14"/>
        <v>87.5</v>
      </c>
      <c r="BG34" s="349">
        <v>15299</v>
      </c>
      <c r="BH34" s="401">
        <f t="shared" si="15"/>
        <v>87.8</v>
      </c>
      <c r="BI34" s="357">
        <v>4095</v>
      </c>
      <c r="BJ34" s="174">
        <v>25900</v>
      </c>
      <c r="BK34" s="412">
        <v>12478</v>
      </c>
      <c r="BL34" s="349">
        <v>13542</v>
      </c>
      <c r="BM34" s="418">
        <f t="shared" si="17"/>
        <v>91.4</v>
      </c>
      <c r="BN34" s="357">
        <v>7967</v>
      </c>
      <c r="BO34" s="174">
        <v>1917</v>
      </c>
      <c r="BP34" s="180">
        <f t="shared" si="18"/>
        <v>24.06175473829547</v>
      </c>
      <c r="BQ34" s="412">
        <v>109</v>
      </c>
      <c r="BR34" s="423" t="s">
        <v>60</v>
      </c>
    </row>
    <row r="35" spans="1:70" s="181" customFormat="1" ht="13.5" x14ac:dyDescent="0.25">
      <c r="A35" s="173">
        <v>73</v>
      </c>
      <c r="B35" s="420" t="s">
        <v>139</v>
      </c>
      <c r="C35" s="328" t="s">
        <v>92</v>
      </c>
      <c r="D35" s="339">
        <v>18286</v>
      </c>
      <c r="E35" s="349">
        <v>15258</v>
      </c>
      <c r="F35" s="353">
        <f t="shared" si="0"/>
        <v>83.4</v>
      </c>
      <c r="G35" s="363">
        <v>14052</v>
      </c>
      <c r="H35" s="175">
        <f t="shared" si="0"/>
        <v>76.8</v>
      </c>
      <c r="I35" s="176">
        <v>1025</v>
      </c>
      <c r="J35" s="175">
        <f t="shared" si="0"/>
        <v>5.6</v>
      </c>
      <c r="K35" s="176">
        <v>15077</v>
      </c>
      <c r="L35" s="175">
        <f t="shared" si="1"/>
        <v>82.5</v>
      </c>
      <c r="M35" s="174">
        <v>17233</v>
      </c>
      <c r="N35" s="364">
        <f t="shared" si="2"/>
        <v>94.2</v>
      </c>
      <c r="O35" s="357">
        <v>17361</v>
      </c>
      <c r="P35" s="353">
        <f t="shared" si="2"/>
        <v>94.9</v>
      </c>
      <c r="Q35" s="349">
        <v>17236</v>
      </c>
      <c r="R35" s="175">
        <f t="shared" si="3"/>
        <v>94.3</v>
      </c>
      <c r="S35" s="174">
        <v>17205</v>
      </c>
      <c r="T35" s="175">
        <f t="shared" si="4"/>
        <v>94.1</v>
      </c>
      <c r="U35" s="174">
        <v>17353</v>
      </c>
      <c r="V35" s="364">
        <f t="shared" si="19"/>
        <v>94.9</v>
      </c>
      <c r="W35" s="357">
        <v>17062</v>
      </c>
      <c r="X35" s="175">
        <f t="shared" si="5"/>
        <v>93.3</v>
      </c>
      <c r="Y35" s="174">
        <v>17001</v>
      </c>
      <c r="Z35" s="353">
        <f t="shared" si="6"/>
        <v>93</v>
      </c>
      <c r="AA35" s="363">
        <v>16389</v>
      </c>
      <c r="AB35" s="175">
        <f t="shared" si="20"/>
        <v>119.5</v>
      </c>
      <c r="AC35" s="177">
        <v>13725</v>
      </c>
      <c r="AD35" s="364">
        <f t="shared" si="21"/>
        <v>100.1</v>
      </c>
      <c r="AE35" s="357">
        <v>17396</v>
      </c>
      <c r="AF35" s="175">
        <f t="shared" si="7"/>
        <v>95.1</v>
      </c>
      <c r="AG35" s="174">
        <v>17509</v>
      </c>
      <c r="AH35" s="353">
        <f t="shared" si="8"/>
        <v>95.8</v>
      </c>
      <c r="AI35" s="378">
        <v>18351</v>
      </c>
      <c r="AJ35" s="174">
        <v>18184</v>
      </c>
      <c r="AK35" s="364">
        <f t="shared" si="22"/>
        <v>99.1</v>
      </c>
      <c r="AL35" s="373">
        <v>18166</v>
      </c>
      <c r="AM35" s="353">
        <f t="shared" si="23"/>
        <v>99</v>
      </c>
      <c r="AN35" s="382">
        <v>16624</v>
      </c>
      <c r="AO35" s="364">
        <f t="shared" si="9"/>
        <v>90.6</v>
      </c>
      <c r="AP35" s="357">
        <v>18323</v>
      </c>
      <c r="AQ35" s="175">
        <f t="shared" si="10"/>
        <v>99.8</v>
      </c>
      <c r="AR35" s="179">
        <v>70</v>
      </c>
      <c r="AS35" s="175">
        <f t="shared" si="16"/>
        <v>0.38145060214702198</v>
      </c>
      <c r="AT35" s="179">
        <v>115</v>
      </c>
      <c r="AU35" s="387">
        <v>238</v>
      </c>
      <c r="AV35" s="349">
        <v>18401</v>
      </c>
      <c r="AW35" s="364">
        <f t="shared" si="24"/>
        <v>100.3</v>
      </c>
      <c r="AX35" s="357">
        <v>16723</v>
      </c>
      <c r="AY35" s="353">
        <f t="shared" si="11"/>
        <v>91.1</v>
      </c>
      <c r="AZ35" s="349">
        <v>16765</v>
      </c>
      <c r="BA35" s="364">
        <f t="shared" si="12"/>
        <v>91.4</v>
      </c>
      <c r="BB35" s="396">
        <v>19998</v>
      </c>
      <c r="BC35" s="349">
        <v>17835</v>
      </c>
      <c r="BD35" s="401">
        <f t="shared" si="13"/>
        <v>89.2</v>
      </c>
      <c r="BE35" s="357">
        <v>18026</v>
      </c>
      <c r="BF35" s="404">
        <f t="shared" si="14"/>
        <v>90.1</v>
      </c>
      <c r="BG35" s="349">
        <v>17631</v>
      </c>
      <c r="BH35" s="401">
        <f t="shared" si="15"/>
        <v>88.2</v>
      </c>
      <c r="BI35" s="357">
        <v>19348</v>
      </c>
      <c r="BJ35" s="174">
        <v>45550</v>
      </c>
      <c r="BK35" s="412">
        <v>11189</v>
      </c>
      <c r="BL35" s="349">
        <v>14143</v>
      </c>
      <c r="BM35" s="418">
        <f t="shared" si="17"/>
        <v>77.3</v>
      </c>
      <c r="BN35" s="357">
        <v>11203</v>
      </c>
      <c r="BO35" s="174">
        <v>3042</v>
      </c>
      <c r="BP35" s="180">
        <f t="shared" si="18"/>
        <v>27.153441042577882</v>
      </c>
      <c r="BQ35" s="412">
        <v>560</v>
      </c>
      <c r="BR35" s="423" t="s">
        <v>55</v>
      </c>
    </row>
    <row r="36" spans="1:70" s="181" customFormat="1" ht="13.5" x14ac:dyDescent="0.25">
      <c r="A36" s="173">
        <v>76</v>
      </c>
      <c r="B36" s="420" t="s">
        <v>140</v>
      </c>
      <c r="C36" s="327" t="s">
        <v>141</v>
      </c>
      <c r="D36" s="339">
        <v>51379</v>
      </c>
      <c r="E36" s="349">
        <v>46624</v>
      </c>
      <c r="F36" s="353">
        <f t="shared" si="0"/>
        <v>90.7</v>
      </c>
      <c r="G36" s="363">
        <v>45361</v>
      </c>
      <c r="H36" s="175">
        <f t="shared" si="0"/>
        <v>88.3</v>
      </c>
      <c r="I36" s="176">
        <v>624</v>
      </c>
      <c r="J36" s="175">
        <f t="shared" si="0"/>
        <v>1.2</v>
      </c>
      <c r="K36" s="176">
        <v>45985</v>
      </c>
      <c r="L36" s="175">
        <f t="shared" si="1"/>
        <v>89.5</v>
      </c>
      <c r="M36" s="174">
        <v>52054</v>
      </c>
      <c r="N36" s="364">
        <f t="shared" si="2"/>
        <v>101.3</v>
      </c>
      <c r="O36" s="357">
        <v>51981</v>
      </c>
      <c r="P36" s="353">
        <f t="shared" si="2"/>
        <v>101.2</v>
      </c>
      <c r="Q36" s="349">
        <v>51790</v>
      </c>
      <c r="R36" s="175">
        <f t="shared" si="3"/>
        <v>100.8</v>
      </c>
      <c r="S36" s="174">
        <v>52278</v>
      </c>
      <c r="T36" s="175">
        <f t="shared" si="4"/>
        <v>101.7</v>
      </c>
      <c r="U36" s="174">
        <v>52121</v>
      </c>
      <c r="V36" s="364">
        <f t="shared" si="19"/>
        <v>101.44</v>
      </c>
      <c r="W36" s="357">
        <v>51609</v>
      </c>
      <c r="X36" s="175">
        <f t="shared" si="5"/>
        <v>100.4</v>
      </c>
      <c r="Y36" s="174">
        <v>51990</v>
      </c>
      <c r="Z36" s="353">
        <f t="shared" si="6"/>
        <v>101.2</v>
      </c>
      <c r="AA36" s="363">
        <v>41491</v>
      </c>
      <c r="AB36" s="175">
        <f t="shared" si="20"/>
        <v>107.7</v>
      </c>
      <c r="AC36" s="177">
        <v>32324</v>
      </c>
      <c r="AD36" s="364">
        <f t="shared" si="21"/>
        <v>83.9</v>
      </c>
      <c r="AE36" s="357">
        <v>51938</v>
      </c>
      <c r="AF36" s="175">
        <f t="shared" si="7"/>
        <v>101.1</v>
      </c>
      <c r="AG36" s="174">
        <v>52468</v>
      </c>
      <c r="AH36" s="353">
        <f t="shared" si="8"/>
        <v>102.1</v>
      </c>
      <c r="AI36" s="378">
        <v>52858</v>
      </c>
      <c r="AJ36" s="174">
        <v>52751</v>
      </c>
      <c r="AK36" s="364">
        <f t="shared" si="22"/>
        <v>99.8</v>
      </c>
      <c r="AL36" s="373">
        <v>53373</v>
      </c>
      <c r="AM36" s="353">
        <f t="shared" si="23"/>
        <v>101</v>
      </c>
      <c r="AN36" s="382">
        <v>51176</v>
      </c>
      <c r="AO36" s="364">
        <f t="shared" si="9"/>
        <v>96.8</v>
      </c>
      <c r="AP36" s="357">
        <v>52531</v>
      </c>
      <c r="AQ36" s="175">
        <f t="shared" si="10"/>
        <v>99.4</v>
      </c>
      <c r="AR36" s="179">
        <v>1962</v>
      </c>
      <c r="AS36" s="175">
        <f t="shared" si="16"/>
        <v>3.7118317000264862</v>
      </c>
      <c r="AT36" s="179">
        <v>1021</v>
      </c>
      <c r="AU36" s="387">
        <v>1905</v>
      </c>
      <c r="AV36" s="349">
        <v>52766</v>
      </c>
      <c r="AW36" s="364">
        <f t="shared" si="24"/>
        <v>99.8</v>
      </c>
      <c r="AX36" s="357">
        <v>51449</v>
      </c>
      <c r="AY36" s="353">
        <f t="shared" si="11"/>
        <v>97.3</v>
      </c>
      <c r="AZ36" s="349">
        <v>51404</v>
      </c>
      <c r="BA36" s="364">
        <f t="shared" si="12"/>
        <v>97.2</v>
      </c>
      <c r="BB36" s="396">
        <v>55526</v>
      </c>
      <c r="BC36" s="349">
        <v>53212</v>
      </c>
      <c r="BD36" s="401">
        <f t="shared" si="13"/>
        <v>95.8</v>
      </c>
      <c r="BE36" s="357">
        <v>54054</v>
      </c>
      <c r="BF36" s="404">
        <f t="shared" si="14"/>
        <v>97.3</v>
      </c>
      <c r="BG36" s="349">
        <v>53352</v>
      </c>
      <c r="BH36" s="401">
        <f t="shared" si="15"/>
        <v>96.1</v>
      </c>
      <c r="BI36" s="357">
        <v>44542</v>
      </c>
      <c r="BJ36" s="174">
        <v>129202</v>
      </c>
      <c r="BK36" s="412">
        <v>31734</v>
      </c>
      <c r="BL36" s="349">
        <v>38512</v>
      </c>
      <c r="BM36" s="418">
        <f t="shared" si="17"/>
        <v>75</v>
      </c>
      <c r="BN36" s="357">
        <v>27948</v>
      </c>
      <c r="BO36" s="174">
        <v>13480</v>
      </c>
      <c r="BP36" s="180">
        <f t="shared" si="18"/>
        <v>48.232431658794908</v>
      </c>
      <c r="BQ36" s="412">
        <v>9753</v>
      </c>
      <c r="BR36" s="423" t="s">
        <v>71</v>
      </c>
    </row>
    <row r="37" spans="1:70" s="181" customFormat="1" ht="13.5" x14ac:dyDescent="0.25">
      <c r="A37" s="173" t="s">
        <v>94</v>
      </c>
      <c r="B37" s="420" t="s">
        <v>94</v>
      </c>
      <c r="C37" s="327" t="s">
        <v>95</v>
      </c>
      <c r="D37" s="339">
        <v>5113</v>
      </c>
      <c r="E37" s="349">
        <v>4481</v>
      </c>
      <c r="F37" s="353">
        <f t="shared" si="0"/>
        <v>87.6</v>
      </c>
      <c r="G37" s="363">
        <v>4036</v>
      </c>
      <c r="H37" s="175">
        <f t="shared" si="0"/>
        <v>78.900000000000006</v>
      </c>
      <c r="I37" s="176">
        <v>268</v>
      </c>
      <c r="J37" s="175">
        <f t="shared" si="0"/>
        <v>5.2</v>
      </c>
      <c r="K37" s="176">
        <v>4304</v>
      </c>
      <c r="L37" s="175">
        <f t="shared" si="1"/>
        <v>84.2</v>
      </c>
      <c r="M37" s="174">
        <v>4575</v>
      </c>
      <c r="N37" s="364">
        <f t="shared" si="2"/>
        <v>89.5</v>
      </c>
      <c r="O37" s="357">
        <v>3958</v>
      </c>
      <c r="P37" s="353">
        <f t="shared" si="2"/>
        <v>77.400000000000006</v>
      </c>
      <c r="Q37" s="349">
        <v>4586</v>
      </c>
      <c r="R37" s="175">
        <f t="shared" si="3"/>
        <v>89.7</v>
      </c>
      <c r="S37" s="174">
        <v>4287</v>
      </c>
      <c r="T37" s="175">
        <f t="shared" si="4"/>
        <v>83.8</v>
      </c>
      <c r="U37" s="174">
        <v>3955</v>
      </c>
      <c r="V37" s="364">
        <f t="shared" si="19"/>
        <v>77.349999999999994</v>
      </c>
      <c r="W37" s="357">
        <v>4023</v>
      </c>
      <c r="X37" s="175">
        <f t="shared" si="5"/>
        <v>78.7</v>
      </c>
      <c r="Y37" s="174">
        <v>3873</v>
      </c>
      <c r="Z37" s="353">
        <f t="shared" si="6"/>
        <v>75.7</v>
      </c>
      <c r="AA37" s="363">
        <v>4143</v>
      </c>
      <c r="AB37" s="175">
        <f t="shared" si="20"/>
        <v>108</v>
      </c>
      <c r="AC37" s="177">
        <v>2977</v>
      </c>
      <c r="AD37" s="364">
        <f t="shared" si="21"/>
        <v>77.599999999999994</v>
      </c>
      <c r="AE37" s="357">
        <v>4523</v>
      </c>
      <c r="AF37" s="175">
        <f t="shared" si="7"/>
        <v>88.5</v>
      </c>
      <c r="AG37" s="174">
        <v>4151</v>
      </c>
      <c r="AH37" s="353">
        <f t="shared" si="8"/>
        <v>81.2</v>
      </c>
      <c r="AI37" s="378">
        <v>5113</v>
      </c>
      <c r="AJ37" s="174">
        <v>4608</v>
      </c>
      <c r="AK37" s="364">
        <f t="shared" si="22"/>
        <v>90.1</v>
      </c>
      <c r="AL37" s="373">
        <v>4584</v>
      </c>
      <c r="AM37" s="353">
        <f t="shared" si="23"/>
        <v>89.7</v>
      </c>
      <c r="AN37" s="382">
        <v>3083</v>
      </c>
      <c r="AO37" s="364">
        <f t="shared" si="9"/>
        <v>60.3</v>
      </c>
      <c r="AP37" s="357">
        <v>4393</v>
      </c>
      <c r="AQ37" s="175">
        <f t="shared" si="10"/>
        <v>85.9</v>
      </c>
      <c r="AR37" s="179">
        <v>117</v>
      </c>
      <c r="AS37" s="175">
        <f t="shared" si="16"/>
        <v>2.2882847643262272</v>
      </c>
      <c r="AT37" s="179">
        <v>159</v>
      </c>
      <c r="AU37" s="387">
        <v>251</v>
      </c>
      <c r="AV37" s="349">
        <v>4624</v>
      </c>
      <c r="AW37" s="364">
        <f t="shared" si="24"/>
        <v>90.4</v>
      </c>
      <c r="AX37" s="357">
        <v>3177</v>
      </c>
      <c r="AY37" s="353">
        <f>ROUND(AX37/$AI37*100,1)</f>
        <v>62.1</v>
      </c>
      <c r="AZ37" s="349">
        <v>3171</v>
      </c>
      <c r="BA37" s="364">
        <f t="shared" si="12"/>
        <v>62</v>
      </c>
      <c r="BB37" s="396">
        <v>6010</v>
      </c>
      <c r="BC37" s="349">
        <v>3914</v>
      </c>
      <c r="BD37" s="401">
        <f t="shared" si="13"/>
        <v>65.099999999999994</v>
      </c>
      <c r="BE37" s="357">
        <v>3927</v>
      </c>
      <c r="BF37" s="404">
        <f t="shared" si="14"/>
        <v>65.3</v>
      </c>
      <c r="BG37" s="349">
        <v>3743</v>
      </c>
      <c r="BH37" s="401">
        <f t="shared" si="15"/>
        <v>62.3</v>
      </c>
      <c r="BI37" s="357">
        <v>5021</v>
      </c>
      <c r="BJ37" s="174">
        <v>5474</v>
      </c>
      <c r="BK37" s="412">
        <v>3951</v>
      </c>
      <c r="BL37" s="349">
        <v>3754</v>
      </c>
      <c r="BM37" s="418">
        <f t="shared" si="17"/>
        <v>73.400000000000006</v>
      </c>
      <c r="BN37" s="357">
        <v>3373</v>
      </c>
      <c r="BO37" s="174">
        <v>556</v>
      </c>
      <c r="BP37" s="180">
        <f t="shared" si="18"/>
        <v>16.483842276904834</v>
      </c>
      <c r="BQ37" s="412">
        <v>70</v>
      </c>
      <c r="BR37" s="423" t="s">
        <v>71</v>
      </c>
    </row>
    <row r="38" spans="1:70" s="181" customFormat="1" ht="13.5" x14ac:dyDescent="0.25">
      <c r="A38" s="173">
        <v>97</v>
      </c>
      <c r="B38" s="420" t="s">
        <v>142</v>
      </c>
      <c r="C38" s="327" t="s">
        <v>96</v>
      </c>
      <c r="D38" s="339">
        <v>828</v>
      </c>
      <c r="E38" s="349">
        <v>782</v>
      </c>
      <c r="F38" s="353">
        <f t="shared" si="0"/>
        <v>94.4</v>
      </c>
      <c r="G38" s="363">
        <v>273</v>
      </c>
      <c r="H38" s="175">
        <f t="shared" si="0"/>
        <v>33</v>
      </c>
      <c r="I38" s="176">
        <v>323</v>
      </c>
      <c r="J38" s="175">
        <f t="shared" si="0"/>
        <v>39</v>
      </c>
      <c r="K38" s="176">
        <v>596</v>
      </c>
      <c r="L38" s="175">
        <f t="shared" si="1"/>
        <v>72</v>
      </c>
      <c r="M38" s="174">
        <v>778</v>
      </c>
      <c r="N38" s="364">
        <f t="shared" si="2"/>
        <v>94</v>
      </c>
      <c r="O38" s="357">
        <v>645</v>
      </c>
      <c r="P38" s="353">
        <f t="shared" si="2"/>
        <v>77.900000000000006</v>
      </c>
      <c r="Q38" s="349">
        <v>779</v>
      </c>
      <c r="R38" s="175">
        <f t="shared" si="3"/>
        <v>94.1</v>
      </c>
      <c r="S38" s="174">
        <v>714</v>
      </c>
      <c r="T38" s="175">
        <f t="shared" si="4"/>
        <v>86.2</v>
      </c>
      <c r="U38" s="174">
        <v>641</v>
      </c>
      <c r="V38" s="364">
        <f t="shared" si="19"/>
        <v>77.42</v>
      </c>
      <c r="W38" s="357">
        <v>669</v>
      </c>
      <c r="X38" s="175">
        <f t="shared" si="5"/>
        <v>80.8</v>
      </c>
      <c r="Y38" s="174">
        <v>636</v>
      </c>
      <c r="Z38" s="353">
        <f t="shared" si="6"/>
        <v>76.8</v>
      </c>
      <c r="AA38" s="363">
        <v>592</v>
      </c>
      <c r="AB38" s="175">
        <f t="shared" si="20"/>
        <v>95.3</v>
      </c>
      <c r="AC38" s="177">
        <v>428</v>
      </c>
      <c r="AD38" s="364">
        <f t="shared" si="21"/>
        <v>68.900000000000006</v>
      </c>
      <c r="AE38" s="357">
        <v>774</v>
      </c>
      <c r="AF38" s="175">
        <f t="shared" si="7"/>
        <v>93.5</v>
      </c>
      <c r="AG38" s="174">
        <v>712</v>
      </c>
      <c r="AH38" s="353">
        <f t="shared" si="8"/>
        <v>86</v>
      </c>
      <c r="AI38" s="378">
        <v>861</v>
      </c>
      <c r="AJ38" s="174">
        <v>723</v>
      </c>
      <c r="AK38" s="364">
        <f t="shared" si="22"/>
        <v>84</v>
      </c>
      <c r="AL38" s="373">
        <v>738</v>
      </c>
      <c r="AM38" s="353">
        <f t="shared" si="23"/>
        <v>85.7</v>
      </c>
      <c r="AN38" s="382">
        <v>757</v>
      </c>
      <c r="AO38" s="364">
        <f t="shared" si="9"/>
        <v>87.9</v>
      </c>
      <c r="AP38" s="357">
        <v>676</v>
      </c>
      <c r="AQ38" s="175">
        <f t="shared" si="10"/>
        <v>78.5</v>
      </c>
      <c r="AR38" s="179">
        <v>15</v>
      </c>
      <c r="AS38" s="175">
        <f>AR38/AI38*100</f>
        <v>1.7421602787456445</v>
      </c>
      <c r="AT38" s="179">
        <v>29</v>
      </c>
      <c r="AU38" s="387">
        <v>21</v>
      </c>
      <c r="AV38" s="349">
        <v>731</v>
      </c>
      <c r="AW38" s="364">
        <f t="shared" si="24"/>
        <v>84.9</v>
      </c>
      <c r="AX38" s="357">
        <v>608</v>
      </c>
      <c r="AY38" s="353">
        <f t="shared" si="11"/>
        <v>70.599999999999994</v>
      </c>
      <c r="AZ38" s="349">
        <v>610</v>
      </c>
      <c r="BA38" s="364">
        <f t="shared" si="12"/>
        <v>70.8</v>
      </c>
      <c r="BB38" s="396">
        <v>823</v>
      </c>
      <c r="BC38" s="349">
        <v>720</v>
      </c>
      <c r="BD38" s="401">
        <f t="shared" si="13"/>
        <v>87.5</v>
      </c>
      <c r="BE38" s="357">
        <v>708</v>
      </c>
      <c r="BF38" s="404">
        <f t="shared" si="14"/>
        <v>86</v>
      </c>
      <c r="BG38" s="349">
        <v>719</v>
      </c>
      <c r="BH38" s="401">
        <f t="shared" si="15"/>
        <v>87.4</v>
      </c>
      <c r="BI38" s="357">
        <v>409</v>
      </c>
      <c r="BJ38" s="174">
        <v>958</v>
      </c>
      <c r="BK38" s="412">
        <v>444</v>
      </c>
      <c r="BL38" s="349">
        <v>503</v>
      </c>
      <c r="BM38" s="418">
        <f t="shared" si="17"/>
        <v>60.7</v>
      </c>
      <c r="BN38" s="357">
        <v>344</v>
      </c>
      <c r="BO38" s="174">
        <v>215</v>
      </c>
      <c r="BP38" s="180">
        <f t="shared" si="18"/>
        <v>62.5</v>
      </c>
      <c r="BQ38" s="412">
        <v>26</v>
      </c>
      <c r="BR38" s="423" t="s">
        <v>52</v>
      </c>
    </row>
    <row r="39" spans="1:70" s="181" customFormat="1" ht="14.25" thickBot="1" x14ac:dyDescent="0.3">
      <c r="A39" s="173">
        <v>99</v>
      </c>
      <c r="B39" s="420" t="s">
        <v>143</v>
      </c>
      <c r="C39" s="328" t="s">
        <v>97</v>
      </c>
      <c r="D39" s="340">
        <v>1841</v>
      </c>
      <c r="E39" s="350">
        <v>1682</v>
      </c>
      <c r="F39" s="354">
        <f t="shared" si="0"/>
        <v>91.4</v>
      </c>
      <c r="G39" s="365">
        <v>858</v>
      </c>
      <c r="H39" s="334">
        <f t="shared" si="0"/>
        <v>46.6</v>
      </c>
      <c r="I39" s="335">
        <v>227</v>
      </c>
      <c r="J39" s="334">
        <f t="shared" si="0"/>
        <v>12.3</v>
      </c>
      <c r="K39" s="335">
        <v>1085</v>
      </c>
      <c r="L39" s="334">
        <f t="shared" si="1"/>
        <v>58.9</v>
      </c>
      <c r="M39" s="333">
        <v>1874</v>
      </c>
      <c r="N39" s="366">
        <f t="shared" si="2"/>
        <v>101.8</v>
      </c>
      <c r="O39" s="358">
        <v>1267</v>
      </c>
      <c r="P39" s="354">
        <f t="shared" si="2"/>
        <v>68.8</v>
      </c>
      <c r="Q39" s="350">
        <v>1865</v>
      </c>
      <c r="R39" s="334">
        <f t="shared" si="3"/>
        <v>101.3</v>
      </c>
      <c r="S39" s="333">
        <v>1588</v>
      </c>
      <c r="T39" s="334">
        <f t="shared" si="4"/>
        <v>86.3</v>
      </c>
      <c r="U39" s="333">
        <v>1273</v>
      </c>
      <c r="V39" s="366">
        <f t="shared" si="19"/>
        <v>69.150000000000006</v>
      </c>
      <c r="W39" s="358">
        <v>1284</v>
      </c>
      <c r="X39" s="334">
        <f t="shared" si="5"/>
        <v>69.7</v>
      </c>
      <c r="Y39" s="333">
        <v>1185</v>
      </c>
      <c r="Z39" s="354">
        <f t="shared" si="6"/>
        <v>64.400000000000006</v>
      </c>
      <c r="AA39" s="365">
        <v>1311</v>
      </c>
      <c r="AB39" s="334">
        <f t="shared" si="20"/>
        <v>94.9</v>
      </c>
      <c r="AC39" s="336">
        <v>791</v>
      </c>
      <c r="AD39" s="366">
        <f t="shared" si="21"/>
        <v>57.3</v>
      </c>
      <c r="AE39" s="358">
        <v>1923</v>
      </c>
      <c r="AF39" s="334">
        <f t="shared" si="7"/>
        <v>104.5</v>
      </c>
      <c r="AG39" s="333">
        <v>1546</v>
      </c>
      <c r="AH39" s="354">
        <f t="shared" si="8"/>
        <v>84</v>
      </c>
      <c r="AI39" s="379">
        <v>1895</v>
      </c>
      <c r="AJ39" s="333">
        <v>1817</v>
      </c>
      <c r="AK39" s="366">
        <f t="shared" si="22"/>
        <v>95.9</v>
      </c>
      <c r="AL39" s="374">
        <v>1736</v>
      </c>
      <c r="AM39" s="354">
        <f t="shared" si="23"/>
        <v>91.6</v>
      </c>
      <c r="AN39" s="383">
        <v>1842</v>
      </c>
      <c r="AO39" s="366">
        <f t="shared" si="9"/>
        <v>97.2</v>
      </c>
      <c r="AP39" s="358">
        <v>1434</v>
      </c>
      <c r="AQ39" s="334">
        <f t="shared" si="10"/>
        <v>75.7</v>
      </c>
      <c r="AR39" s="337">
        <v>238</v>
      </c>
      <c r="AS39" s="334">
        <f>AR39/AI39*100</f>
        <v>12.559366754617415</v>
      </c>
      <c r="AT39" s="337">
        <v>266</v>
      </c>
      <c r="AU39" s="388">
        <v>185</v>
      </c>
      <c r="AV39" s="350">
        <v>1819</v>
      </c>
      <c r="AW39" s="366">
        <f t="shared" si="24"/>
        <v>96</v>
      </c>
      <c r="AX39" s="358">
        <v>956</v>
      </c>
      <c r="AY39" s="354">
        <f t="shared" si="11"/>
        <v>50.4</v>
      </c>
      <c r="AZ39" s="350">
        <v>945</v>
      </c>
      <c r="BA39" s="366">
        <f t="shared" si="12"/>
        <v>49.9</v>
      </c>
      <c r="BB39" s="397">
        <v>1874</v>
      </c>
      <c r="BC39" s="350">
        <v>1307</v>
      </c>
      <c r="BD39" s="402">
        <f t="shared" si="13"/>
        <v>69.7</v>
      </c>
      <c r="BE39" s="358">
        <v>1312</v>
      </c>
      <c r="BF39" s="405">
        <f t="shared" si="14"/>
        <v>70</v>
      </c>
      <c r="BG39" s="350">
        <v>1280</v>
      </c>
      <c r="BH39" s="402">
        <f t="shared" si="15"/>
        <v>68.3</v>
      </c>
      <c r="BI39" s="358">
        <v>1363</v>
      </c>
      <c r="BJ39" s="333">
        <v>2322</v>
      </c>
      <c r="BK39" s="413">
        <v>1145</v>
      </c>
      <c r="BL39" s="350">
        <v>1162</v>
      </c>
      <c r="BM39" s="419">
        <f t="shared" si="17"/>
        <v>63.1</v>
      </c>
      <c r="BN39" s="358">
        <v>711</v>
      </c>
      <c r="BO39" s="333">
        <v>237</v>
      </c>
      <c r="BP39" s="338">
        <f t="shared" si="18"/>
        <v>33.333333333333329</v>
      </c>
      <c r="BQ39" s="413">
        <v>39</v>
      </c>
      <c r="BR39" s="423" t="s">
        <v>57</v>
      </c>
    </row>
    <row r="40" spans="1:70" ht="13.5" x14ac:dyDescent="0.25">
      <c r="A40" s="181"/>
    </row>
    <row r="43" spans="1:70" x14ac:dyDescent="0.3">
      <c r="A43" s="183"/>
    </row>
    <row r="44" spans="1:70" x14ac:dyDescent="0.3">
      <c r="A44" s="183"/>
    </row>
    <row r="45" spans="1:70" x14ac:dyDescent="0.3">
      <c r="A45" s="183"/>
      <c r="AI45">
        <f>SUBTOTAL(9,AI3:AI39)</f>
        <v>727193</v>
      </c>
      <c r="AJ45">
        <f>SUBTOTAL(9,AJ3:AJ39)</f>
        <v>692174</v>
      </c>
      <c r="AK45">
        <f>ROUND(AJ45/$AI45*100,1)</f>
        <v>95.2</v>
      </c>
    </row>
  </sheetData>
  <mergeCells count="28">
    <mergeCell ref="O1:P1"/>
    <mergeCell ref="E1:F1"/>
    <mergeCell ref="G1:H1"/>
    <mergeCell ref="I1:J1"/>
    <mergeCell ref="K1:L1"/>
    <mergeCell ref="M1:N1"/>
    <mergeCell ref="AN1:AO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J1:AK1"/>
    <mergeCell ref="AL1:AM1"/>
    <mergeCell ref="BE1:BF1"/>
    <mergeCell ref="BG1:BH1"/>
    <mergeCell ref="BL1:BM1"/>
    <mergeCell ref="BN1:BQ1"/>
    <mergeCell ref="AP1:AQ1"/>
    <mergeCell ref="AR1:AS1"/>
    <mergeCell ref="AV1:AW1"/>
    <mergeCell ref="AX1:AY1"/>
    <mergeCell ref="AZ1:BA1"/>
    <mergeCell ref="BC1:BD1"/>
  </mergeCells>
  <conditionalFormatting sqref="F3:F39 H3:H39 J3:J39 L3:L39 N3:N39 P3:P39 R3:R39 T3:T39 V3:V39 X3:X39 Z3:Z39 AB3:AB39 AD3:AD39 AF3:AF39 AH3:AH39 AK3:AK39 AM3:AM39 AQ3:AQ39 AW3:AW39 AY3:AY39 BA3:BA39 BD3:BD39 BF3:BF39 BH3:BH39">
    <cfRule type="cellIs" dxfId="65" priority="223" stopIfTrue="1" operator="between">
      <formula>#REF!</formula>
      <formula>#REF!</formula>
    </cfRule>
    <cfRule type="cellIs" dxfId="64" priority="224" stopIfTrue="1" operator="between">
      <formula>#REF!</formula>
      <formula>#REF!</formula>
    </cfRule>
    <cfRule type="cellIs" dxfId="63" priority="225" stopIfTrue="1" operator="between">
      <formula>#REF!</formula>
      <formula>#REF!</formula>
    </cfRule>
    <cfRule type="cellIs" dxfId="62" priority="226" stopIfTrue="1" operator="between">
      <formula>#REF!</formula>
      <formula>#REF!</formula>
    </cfRule>
    <cfRule type="cellIs" dxfId="61" priority="227" stopIfTrue="1" operator="between">
      <formula>#REF!</formula>
      <formula>#REF!</formula>
    </cfRule>
    <cfRule type="cellIs" dxfId="60" priority="228" stopIfTrue="1" operator="greaterThanOrEqual">
      <formula>#REF!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4" max="41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X69"/>
  <sheetViews>
    <sheetView tabSelected="1" zoomScale="90" zoomScaleNormal="90" workbookViewId="0">
      <pane xSplit="3" ySplit="2" topLeftCell="BJ31" activePane="bottomRight" state="frozen"/>
      <selection pane="topRight" activeCell="D1" sqref="D1"/>
      <selection pane="bottomLeft" activeCell="A3" sqref="A3"/>
      <selection pane="bottomRight" activeCell="BU32" sqref="BU32"/>
    </sheetView>
  </sheetViews>
  <sheetFormatPr defaultColWidth="11.42578125" defaultRowHeight="12.75" x14ac:dyDescent="0.2"/>
  <cols>
    <col min="1" max="1" width="5.85546875" customWidth="1"/>
    <col min="2" max="2" width="19.5703125" customWidth="1"/>
    <col min="3" max="3" width="15" customWidth="1"/>
    <col min="4" max="4" width="9.42578125" customWidth="1"/>
    <col min="5" max="5" width="7.28515625" customWidth="1"/>
    <col min="6" max="6" width="9.140625" customWidth="1"/>
    <col min="7" max="7" width="6.85546875" customWidth="1"/>
    <col min="8" max="8" width="8.42578125" customWidth="1"/>
    <col min="9" max="9" width="6.85546875" customWidth="1"/>
    <col min="10" max="10" width="8.5703125" customWidth="1"/>
    <col min="11" max="11" width="6.85546875" customWidth="1"/>
    <col min="12" max="12" width="8" customWidth="1"/>
    <col min="13" max="13" width="6.85546875" customWidth="1"/>
    <col min="14" max="14" width="8.85546875" customWidth="1"/>
    <col min="15" max="15" width="7.5703125" customWidth="1"/>
    <col min="16" max="16" width="8.28515625" customWidth="1"/>
    <col min="17" max="17" width="7.140625" customWidth="1"/>
    <col min="18" max="18" width="7.85546875" customWidth="1"/>
    <col min="19" max="19" width="7.140625" customWidth="1"/>
    <col min="20" max="20" width="7.7109375" customWidth="1"/>
    <col min="21" max="21" width="7" customWidth="1"/>
    <col min="22" max="22" width="7.7109375" customWidth="1"/>
    <col min="23" max="23" width="7.28515625" customWidth="1"/>
    <col min="24" max="24" width="7.85546875" customWidth="1"/>
    <col min="25" max="25" width="7.140625" customWidth="1"/>
    <col min="26" max="26" width="8.140625" customWidth="1"/>
    <col min="27" max="28" width="7.42578125" customWidth="1"/>
    <col min="29" max="29" width="6.28515625" customWidth="1"/>
    <col min="30" max="30" width="8.7109375" customWidth="1"/>
    <col min="31" max="32" width="7.5703125" customWidth="1"/>
    <col min="33" max="33" width="7" customWidth="1"/>
    <col min="34" max="34" width="13.7109375" customWidth="1"/>
    <col min="35" max="35" width="8.7109375" customWidth="1"/>
    <col min="36" max="36" width="6.5703125" customWidth="1"/>
    <col min="37" max="37" width="7.7109375" customWidth="1"/>
    <col min="38" max="38" width="7.140625" customWidth="1"/>
    <col min="39" max="39" width="8.5703125" customWidth="1"/>
    <col min="40" max="40" width="7.140625" customWidth="1"/>
    <col min="41" max="41" width="7.85546875" customWidth="1"/>
    <col min="42" max="42" width="7" customWidth="1"/>
    <col min="43" max="43" width="7.85546875" customWidth="1"/>
    <col min="44" max="44" width="7.140625" customWidth="1"/>
    <col min="45" max="45" width="7.28515625" customWidth="1"/>
    <col min="46" max="46" width="5.5703125" customWidth="1"/>
    <col min="47" max="47" width="7.28515625" customWidth="1"/>
    <col min="48" max="48" width="8.42578125" customWidth="1"/>
    <col min="49" max="49" width="7.85546875" customWidth="1"/>
    <col min="50" max="50" width="7.140625" customWidth="1"/>
    <col min="51" max="51" width="8.140625" customWidth="1"/>
    <col min="52" max="52" width="7.42578125" customWidth="1"/>
    <col min="53" max="53" width="13.5703125" customWidth="1"/>
    <col min="54" max="54" width="8.85546875" customWidth="1"/>
    <col min="55" max="55" width="6.7109375" customWidth="1"/>
    <col min="56" max="56" width="8" customWidth="1"/>
    <col min="57" max="57" width="6.5703125" customWidth="1"/>
    <col min="58" max="58" width="8.7109375" customWidth="1"/>
    <col min="59" max="59" width="6.7109375" customWidth="1"/>
    <col min="60" max="60" width="8.42578125" customWidth="1"/>
    <col min="61" max="61" width="6.7109375" customWidth="1"/>
    <col min="62" max="62" width="9.42578125" customWidth="1"/>
    <col min="63" max="63" width="10" customWidth="1"/>
    <col min="64" max="64" width="12.28515625" customWidth="1"/>
    <col min="65" max="65" width="10.85546875" customWidth="1"/>
    <col min="66" max="66" width="6.140625" customWidth="1"/>
    <col min="67" max="67" width="9.7109375" customWidth="1"/>
    <col min="68" max="68" width="7.7109375" customWidth="1"/>
    <col min="69" max="69" width="11" customWidth="1"/>
    <col min="70" max="70" width="6.7109375" customWidth="1"/>
    <col min="71" max="71" width="9.7109375" customWidth="1"/>
    <col min="72" max="72" width="8.7109375" customWidth="1"/>
    <col min="73" max="73" width="6.7109375" customWidth="1"/>
    <col min="74" max="74" width="7.42578125" customWidth="1"/>
    <col min="75" max="75" width="6.28515625" customWidth="1"/>
    <col min="76" max="76" width="9.85546875" bestFit="1" customWidth="1"/>
  </cols>
  <sheetData>
    <row r="1" spans="1:76" s="159" customFormat="1" ht="53.25" customHeight="1" x14ac:dyDescent="0.3">
      <c r="D1" s="500" t="s">
        <v>3</v>
      </c>
      <c r="E1" s="501"/>
      <c r="F1" s="502" t="s">
        <v>99</v>
      </c>
      <c r="G1" s="502"/>
      <c r="H1" s="502" t="s">
        <v>100</v>
      </c>
      <c r="I1" s="502"/>
      <c r="J1" s="503" t="s">
        <v>101</v>
      </c>
      <c r="K1" s="503"/>
      <c r="L1" s="504" t="s">
        <v>5</v>
      </c>
      <c r="M1" s="504"/>
      <c r="N1" s="505" t="s">
        <v>6</v>
      </c>
      <c r="O1" s="505"/>
      <c r="P1" s="506" t="s">
        <v>7</v>
      </c>
      <c r="Q1" s="506"/>
      <c r="R1" s="506" t="s">
        <v>7</v>
      </c>
      <c r="S1" s="506"/>
      <c r="T1" s="506" t="s">
        <v>7</v>
      </c>
      <c r="U1" s="506"/>
      <c r="V1" s="456" t="s">
        <v>8</v>
      </c>
      <c r="W1" s="456"/>
      <c r="X1" s="456" t="s">
        <v>9</v>
      </c>
      <c r="Y1" s="456"/>
      <c r="Z1" s="499" t="s">
        <v>10</v>
      </c>
      <c r="AA1" s="499"/>
      <c r="AB1" s="499" t="s">
        <v>10</v>
      </c>
      <c r="AC1" s="499"/>
      <c r="AD1" s="451" t="s">
        <v>11</v>
      </c>
      <c r="AE1" s="451"/>
      <c r="AF1" s="451" t="s">
        <v>11</v>
      </c>
      <c r="AG1" s="451"/>
      <c r="AH1" s="270" t="s">
        <v>144</v>
      </c>
      <c r="AI1" s="508" t="s">
        <v>13</v>
      </c>
      <c r="AJ1" s="508"/>
      <c r="AK1" s="509" t="s">
        <v>14</v>
      </c>
      <c r="AL1" s="509"/>
      <c r="AM1" s="510" t="s">
        <v>19</v>
      </c>
      <c r="AN1" s="510"/>
      <c r="AO1" s="511" t="s">
        <v>15</v>
      </c>
      <c r="AP1" s="511"/>
      <c r="AQ1" s="451" t="s">
        <v>16</v>
      </c>
      <c r="AR1" s="451"/>
      <c r="AS1" s="451" t="s">
        <v>17</v>
      </c>
      <c r="AT1" s="451"/>
      <c r="AU1" s="209" t="s">
        <v>17</v>
      </c>
      <c r="AV1" s="209" t="s">
        <v>18</v>
      </c>
      <c r="AW1" s="507" t="s">
        <v>20</v>
      </c>
      <c r="AX1" s="507"/>
      <c r="AY1" s="512" t="s">
        <v>21</v>
      </c>
      <c r="AZ1" s="512"/>
      <c r="BA1" s="271" t="s">
        <v>145</v>
      </c>
      <c r="BB1" s="507" t="s">
        <v>23</v>
      </c>
      <c r="BC1" s="507"/>
      <c r="BD1" s="512" t="s">
        <v>24</v>
      </c>
      <c r="BE1" s="512"/>
      <c r="BF1" s="508" t="s">
        <v>25</v>
      </c>
      <c r="BG1" s="508"/>
      <c r="BH1" s="509" t="s">
        <v>146</v>
      </c>
      <c r="BI1" s="509"/>
      <c r="BJ1" s="272" t="s">
        <v>147</v>
      </c>
      <c r="BK1" s="272" t="s">
        <v>148</v>
      </c>
      <c r="BL1" s="273" t="s">
        <v>149</v>
      </c>
      <c r="BM1" s="515" t="s">
        <v>150</v>
      </c>
      <c r="BN1" s="515"/>
      <c r="BO1" s="516" t="s">
        <v>151</v>
      </c>
      <c r="BP1" s="516"/>
      <c r="BQ1" s="517" t="s">
        <v>29</v>
      </c>
      <c r="BR1" s="517"/>
      <c r="BS1" s="513" t="s">
        <v>152</v>
      </c>
      <c r="BT1" s="513"/>
      <c r="BU1" s="513"/>
      <c r="BV1" s="513"/>
      <c r="BW1" s="514"/>
    </row>
    <row r="2" spans="1:76" s="184" customFormat="1" ht="34.5" thickBot="1" x14ac:dyDescent="0.3">
      <c r="A2" s="185" t="s">
        <v>0</v>
      </c>
      <c r="B2" s="185" t="s">
        <v>1</v>
      </c>
      <c r="C2" s="269" t="s">
        <v>153</v>
      </c>
      <c r="D2" s="274" t="s">
        <v>32</v>
      </c>
      <c r="E2" s="275" t="s">
        <v>33</v>
      </c>
      <c r="F2" s="276" t="s">
        <v>34</v>
      </c>
      <c r="G2" s="275" t="s">
        <v>33</v>
      </c>
      <c r="H2" s="276" t="s">
        <v>34</v>
      </c>
      <c r="I2" s="275" t="s">
        <v>33</v>
      </c>
      <c r="J2" s="276" t="s">
        <v>34</v>
      </c>
      <c r="K2" s="275" t="s">
        <v>33</v>
      </c>
      <c r="L2" s="168" t="s">
        <v>35</v>
      </c>
      <c r="M2" s="275" t="s">
        <v>33</v>
      </c>
      <c r="N2" s="277" t="s">
        <v>36</v>
      </c>
      <c r="O2" s="275" t="s">
        <v>33</v>
      </c>
      <c r="P2" s="278" t="s">
        <v>35</v>
      </c>
      <c r="Q2" s="275" t="s">
        <v>33</v>
      </c>
      <c r="R2" s="278" t="s">
        <v>37</v>
      </c>
      <c r="S2" s="275" t="s">
        <v>33</v>
      </c>
      <c r="T2" s="278" t="s">
        <v>154</v>
      </c>
      <c r="U2" s="275" t="s">
        <v>33</v>
      </c>
      <c r="V2" s="279" t="s">
        <v>39</v>
      </c>
      <c r="W2" s="275" t="s">
        <v>33</v>
      </c>
      <c r="X2" s="279" t="s">
        <v>40</v>
      </c>
      <c r="Y2" s="275" t="s">
        <v>33</v>
      </c>
      <c r="Z2" s="280" t="s">
        <v>39</v>
      </c>
      <c r="AA2" s="275" t="s">
        <v>33</v>
      </c>
      <c r="AB2" s="280" t="s">
        <v>40</v>
      </c>
      <c r="AC2" s="275" t="s">
        <v>33</v>
      </c>
      <c r="AD2" s="281" t="s">
        <v>39</v>
      </c>
      <c r="AE2" s="275" t="s">
        <v>33</v>
      </c>
      <c r="AF2" s="281" t="s">
        <v>40</v>
      </c>
      <c r="AG2" s="275" t="s">
        <v>33</v>
      </c>
      <c r="AH2" s="282" t="s">
        <v>155</v>
      </c>
      <c r="AI2" s="283" t="s">
        <v>42</v>
      </c>
      <c r="AJ2" s="275" t="s">
        <v>33</v>
      </c>
      <c r="AK2" s="284" t="s">
        <v>42</v>
      </c>
      <c r="AL2" s="275" t="s">
        <v>33</v>
      </c>
      <c r="AM2" s="285" t="s">
        <v>44</v>
      </c>
      <c r="AN2" s="285" t="s">
        <v>33</v>
      </c>
      <c r="AO2" s="286" t="s">
        <v>42</v>
      </c>
      <c r="AP2" s="275" t="s">
        <v>33</v>
      </c>
      <c r="AQ2" s="287" t="s">
        <v>43</v>
      </c>
      <c r="AR2" s="275" t="s">
        <v>33</v>
      </c>
      <c r="AS2" s="281" t="s">
        <v>39</v>
      </c>
      <c r="AT2" s="275" t="s">
        <v>33</v>
      </c>
      <c r="AU2" s="281" t="s">
        <v>40</v>
      </c>
      <c r="AV2" s="281" t="s">
        <v>32</v>
      </c>
      <c r="AW2" s="288" t="s">
        <v>45</v>
      </c>
      <c r="AX2" s="289" t="s">
        <v>33</v>
      </c>
      <c r="AY2" s="290" t="s">
        <v>45</v>
      </c>
      <c r="AZ2" s="289" t="s">
        <v>33</v>
      </c>
      <c r="BA2" s="291" t="s">
        <v>156</v>
      </c>
      <c r="BB2" s="288" t="s">
        <v>46</v>
      </c>
      <c r="BC2" s="289" t="s">
        <v>33</v>
      </c>
      <c r="BD2" s="290" t="s">
        <v>46</v>
      </c>
      <c r="BE2" s="289" t="s">
        <v>33</v>
      </c>
      <c r="BF2" s="292" t="s">
        <v>157</v>
      </c>
      <c r="BG2" s="289" t="s">
        <v>33</v>
      </c>
      <c r="BH2" s="293" t="s">
        <v>44</v>
      </c>
      <c r="BI2" s="275" t="s">
        <v>33</v>
      </c>
      <c r="BJ2" s="169" t="s">
        <v>48</v>
      </c>
      <c r="BK2" s="169" t="s">
        <v>48</v>
      </c>
      <c r="BL2" s="294" t="s">
        <v>158</v>
      </c>
      <c r="BM2" s="169" t="s">
        <v>48</v>
      </c>
      <c r="BN2" s="169" t="s">
        <v>33</v>
      </c>
      <c r="BO2" s="169" t="s">
        <v>48</v>
      </c>
      <c r="BP2" s="169" t="s">
        <v>33</v>
      </c>
      <c r="BQ2" s="170" t="s">
        <v>159</v>
      </c>
      <c r="BR2" s="295" t="s">
        <v>33</v>
      </c>
      <c r="BS2" s="296" t="s">
        <v>107</v>
      </c>
      <c r="BT2" s="233" t="s">
        <v>160</v>
      </c>
      <c r="BU2" s="297" t="s">
        <v>161</v>
      </c>
      <c r="BV2" s="233" t="s">
        <v>162</v>
      </c>
      <c r="BW2" s="298" t="s">
        <v>163</v>
      </c>
      <c r="BX2" s="421" t="s">
        <v>50</v>
      </c>
    </row>
    <row r="3" spans="1:76" s="195" customFormat="1" ht="17.100000000000001" customHeight="1" x14ac:dyDescent="0.25">
      <c r="A3" s="186" t="s">
        <v>108</v>
      </c>
      <c r="B3" s="187" t="s">
        <v>51</v>
      </c>
      <c r="C3" s="299">
        <v>1611</v>
      </c>
      <c r="D3" s="300">
        <v>1353</v>
      </c>
      <c r="E3" s="301">
        <f t="shared" ref="E3:E39" si="0">ROUND(D3/$C3*100,1)</f>
        <v>84</v>
      </c>
      <c r="F3" s="302">
        <v>962</v>
      </c>
      <c r="G3" s="301">
        <f t="shared" ref="G3:G39" si="1">ROUND(F3/$C3*100,1)</f>
        <v>59.7</v>
      </c>
      <c r="H3" s="302">
        <v>243</v>
      </c>
      <c r="I3" s="301">
        <f t="shared" ref="I3:I39" si="2">ROUND(H3/$C3*100,1)</f>
        <v>15.1</v>
      </c>
      <c r="J3" s="302">
        <v>1205</v>
      </c>
      <c r="K3" s="301">
        <f t="shared" ref="K3:K39" si="3">ROUND(J3/$C3*100,1)</f>
        <v>74.8</v>
      </c>
      <c r="L3" s="302">
        <v>1429</v>
      </c>
      <c r="M3" s="301">
        <f t="shared" ref="M3:M39" si="4">ROUND(L3/$C3*100,1)</f>
        <v>88.7</v>
      </c>
      <c r="N3" s="302">
        <v>1468</v>
      </c>
      <c r="O3" s="301">
        <f t="shared" ref="O3:O39" si="5">ROUND(N3/$C3*100,1)</f>
        <v>91.1</v>
      </c>
      <c r="P3" s="302">
        <v>1424</v>
      </c>
      <c r="Q3" s="301">
        <f t="shared" ref="Q3:Q39" si="6">ROUND(P3/$C3*100,1)</f>
        <v>88.4</v>
      </c>
      <c r="R3" s="302">
        <v>1472</v>
      </c>
      <c r="S3" s="301">
        <f t="shared" ref="S3:S39" si="7">ROUND(R3/$C3*100,1)</f>
        <v>91.4</v>
      </c>
      <c r="T3" s="302">
        <v>1467</v>
      </c>
      <c r="U3" s="301">
        <f t="shared" ref="U3:U39" si="8">ROUND(T3/$C3*100,1)</f>
        <v>91.1</v>
      </c>
      <c r="V3" s="302">
        <v>1318</v>
      </c>
      <c r="W3" s="301">
        <f t="shared" ref="W3:W39" si="9">ROUND(V3/C3*100,1)</f>
        <v>81.8</v>
      </c>
      <c r="X3" s="302">
        <v>1363</v>
      </c>
      <c r="Y3" s="301">
        <f t="shared" ref="Y3:Y39" si="10">ROUND(X3/$C3*100,1)</f>
        <v>84.6</v>
      </c>
      <c r="Z3" s="302">
        <v>1234</v>
      </c>
      <c r="AA3" s="301">
        <f t="shared" ref="AA3:AA39" si="11">ROUND(Z3/C3*100,1)</f>
        <v>76.599999999999994</v>
      </c>
      <c r="AB3" s="302">
        <v>951</v>
      </c>
      <c r="AC3" s="301">
        <f t="shared" ref="AC3:AC39" si="12">ROUND(AB3/C3*100,1)</f>
        <v>59</v>
      </c>
      <c r="AD3" s="302">
        <v>1426</v>
      </c>
      <c r="AE3" s="301">
        <f t="shared" ref="AE3:AE39" si="13">ROUND(AD3/$C3*100,1)</f>
        <v>88.5</v>
      </c>
      <c r="AF3" s="302">
        <v>1477</v>
      </c>
      <c r="AG3" s="301">
        <f t="shared" ref="AG3:AG39" si="14">ROUND(AF3/$C3*100,1)</f>
        <v>91.7</v>
      </c>
      <c r="AH3" s="303">
        <v>1668</v>
      </c>
      <c r="AI3" s="302">
        <v>1545</v>
      </c>
      <c r="AJ3" s="304">
        <f t="shared" ref="AJ3:AJ39" si="15">ROUND(AI3/$AH3*100,1)</f>
        <v>92.6</v>
      </c>
      <c r="AK3" s="302">
        <v>1494</v>
      </c>
      <c r="AL3" s="301">
        <f t="shared" ref="AL3:AL39" si="16">ROUND(AK3/$AH3*100,1)</f>
        <v>89.6</v>
      </c>
      <c r="AM3" s="302">
        <v>1567</v>
      </c>
      <c r="AN3" s="301">
        <f t="shared" ref="AN3:AN39" si="17">ROUND(AM3/$AH3*100,1)</f>
        <v>93.9</v>
      </c>
      <c r="AO3" s="302">
        <v>1563</v>
      </c>
      <c r="AP3" s="301">
        <f t="shared" ref="AP3:AP39" si="18">ROUND(AO3/$AH3*100,1)</f>
        <v>93.7</v>
      </c>
      <c r="AQ3" s="302">
        <v>1527</v>
      </c>
      <c r="AR3" s="301">
        <f t="shared" ref="AR3:AR39" si="19">ROUND(AQ3/$AH3*100,1)</f>
        <v>91.5</v>
      </c>
      <c r="AS3" s="302">
        <v>9</v>
      </c>
      <c r="AT3" s="301">
        <f>AS3/$AH$3*100</f>
        <v>0.53956834532374098</v>
      </c>
      <c r="AU3" s="302">
        <v>18</v>
      </c>
      <c r="AV3" s="302">
        <v>43</v>
      </c>
      <c r="AW3" s="302">
        <v>1308</v>
      </c>
      <c r="AX3" s="301">
        <f t="shared" ref="AX3:AX39" si="20">ROUND(AW3/$AH3*100,1)</f>
        <v>78.400000000000006</v>
      </c>
      <c r="AY3" s="302">
        <v>1300</v>
      </c>
      <c r="AZ3" s="301">
        <f t="shared" ref="AZ3:AZ39" si="21">ROUND(AY3/$AH3*100,1)</f>
        <v>77.900000000000006</v>
      </c>
      <c r="BA3" s="305">
        <v>1870</v>
      </c>
      <c r="BB3" s="302">
        <v>1583</v>
      </c>
      <c r="BC3" s="306">
        <f t="shared" ref="BC3:BC39" si="22">ROUND(BB3/$BA3*100,1)</f>
        <v>84.7</v>
      </c>
      <c r="BD3" s="302">
        <v>1582</v>
      </c>
      <c r="BE3" s="306">
        <f t="shared" ref="BE3:BE39" si="23">ROUND(BD3/$BA3*100,1)</f>
        <v>84.6</v>
      </c>
      <c r="BF3" s="302">
        <v>1583</v>
      </c>
      <c r="BG3" s="306">
        <f t="shared" ref="BG3:BG39" si="24">ROUND(BF3/$BA3*100,1)</f>
        <v>84.7</v>
      </c>
      <c r="BH3" s="302">
        <v>585</v>
      </c>
      <c r="BI3" s="306">
        <f t="shared" ref="BI3:BI39" si="25">ROUND(BH3/($BA3/2)*100,1)</f>
        <v>62.6</v>
      </c>
      <c r="BJ3" s="302">
        <v>747</v>
      </c>
      <c r="BK3" s="302">
        <v>629</v>
      </c>
      <c r="BL3" s="307">
        <v>1314</v>
      </c>
      <c r="BM3" s="302">
        <v>1090</v>
      </c>
      <c r="BN3" s="308">
        <f t="shared" ref="BN3:BN39" si="26">BM3/BL3*100</f>
        <v>82.952815829528163</v>
      </c>
      <c r="BO3" s="302">
        <v>694</v>
      </c>
      <c r="BP3" s="306">
        <f t="shared" ref="BP3:BP39" si="27">ROUND(BO3/C3*100,1)</f>
        <v>43.1</v>
      </c>
      <c r="BQ3" s="302">
        <v>979</v>
      </c>
      <c r="BR3" s="319">
        <f t="shared" ref="BR3:BR39" si="28">ROUND(BQ3/C3*100,1)</f>
        <v>60.8</v>
      </c>
      <c r="BS3" s="322">
        <v>837</v>
      </c>
      <c r="BT3" s="302">
        <v>464</v>
      </c>
      <c r="BU3" s="306">
        <f t="shared" ref="BU3:BU39" si="29">BT3/BS3*100</f>
        <v>55.43608124253285</v>
      </c>
      <c r="BV3" s="302">
        <v>123</v>
      </c>
      <c r="BW3" s="319">
        <f t="shared" ref="BW3:BW39" si="30">BV3/BS3*100</f>
        <v>14.695340501792115</v>
      </c>
      <c r="BX3" s="422" t="s">
        <v>52</v>
      </c>
    </row>
    <row r="4" spans="1:76" s="195" customFormat="1" ht="17.100000000000001" customHeight="1" x14ac:dyDescent="0.25">
      <c r="A4" s="186" t="s">
        <v>53</v>
      </c>
      <c r="B4" s="187" t="s">
        <v>54</v>
      </c>
      <c r="C4" s="299">
        <v>74381</v>
      </c>
      <c r="D4" s="309">
        <v>69840</v>
      </c>
      <c r="E4" s="189">
        <f t="shared" si="0"/>
        <v>93.9</v>
      </c>
      <c r="F4" s="188">
        <v>49485</v>
      </c>
      <c r="G4" s="189">
        <f t="shared" si="1"/>
        <v>66.5</v>
      </c>
      <c r="H4" s="188">
        <v>19744</v>
      </c>
      <c r="I4" s="189">
        <f t="shared" si="2"/>
        <v>26.5</v>
      </c>
      <c r="J4" s="188">
        <v>69229</v>
      </c>
      <c r="K4" s="189">
        <f t="shared" si="3"/>
        <v>93.1</v>
      </c>
      <c r="L4" s="188">
        <v>72306</v>
      </c>
      <c r="M4" s="189">
        <f t="shared" si="4"/>
        <v>97.2</v>
      </c>
      <c r="N4" s="188">
        <v>70732</v>
      </c>
      <c r="O4" s="189">
        <f t="shared" si="5"/>
        <v>95.1</v>
      </c>
      <c r="P4" s="188">
        <v>72362</v>
      </c>
      <c r="Q4" s="189">
        <f t="shared" si="6"/>
        <v>97.3</v>
      </c>
      <c r="R4" s="188">
        <v>72006</v>
      </c>
      <c r="S4" s="189">
        <f t="shared" si="7"/>
        <v>96.8</v>
      </c>
      <c r="T4" s="188">
        <v>70752</v>
      </c>
      <c r="U4" s="189">
        <f t="shared" si="8"/>
        <v>95.1</v>
      </c>
      <c r="V4" s="188">
        <v>70558</v>
      </c>
      <c r="W4" s="189">
        <f t="shared" si="9"/>
        <v>94.9</v>
      </c>
      <c r="X4" s="188">
        <v>70612</v>
      </c>
      <c r="Y4" s="189">
        <f t="shared" si="10"/>
        <v>94.9</v>
      </c>
      <c r="Z4" s="188">
        <v>53755</v>
      </c>
      <c r="AA4" s="189">
        <f t="shared" si="11"/>
        <v>72.3</v>
      </c>
      <c r="AB4" s="188">
        <v>43606</v>
      </c>
      <c r="AC4" s="189">
        <f t="shared" si="12"/>
        <v>58.6</v>
      </c>
      <c r="AD4" s="188">
        <v>72634</v>
      </c>
      <c r="AE4" s="189">
        <f t="shared" si="13"/>
        <v>97.7</v>
      </c>
      <c r="AF4" s="188">
        <v>71754</v>
      </c>
      <c r="AG4" s="189">
        <f t="shared" si="14"/>
        <v>96.5</v>
      </c>
      <c r="AH4" s="178">
        <v>77622</v>
      </c>
      <c r="AI4" s="188">
        <v>73842</v>
      </c>
      <c r="AJ4" s="190">
        <f t="shared" si="15"/>
        <v>95.1</v>
      </c>
      <c r="AK4" s="188">
        <v>66259</v>
      </c>
      <c r="AL4" s="189">
        <f t="shared" si="16"/>
        <v>85.4</v>
      </c>
      <c r="AM4" s="188">
        <v>74272</v>
      </c>
      <c r="AN4" s="189">
        <f t="shared" si="17"/>
        <v>95.7</v>
      </c>
      <c r="AO4" s="188">
        <v>69153</v>
      </c>
      <c r="AP4" s="189">
        <f t="shared" si="18"/>
        <v>89.1</v>
      </c>
      <c r="AQ4" s="188">
        <v>73046</v>
      </c>
      <c r="AR4" s="189">
        <f t="shared" si="19"/>
        <v>94.1</v>
      </c>
      <c r="AS4" s="188">
        <v>582</v>
      </c>
      <c r="AT4" s="189">
        <f t="shared" ref="AT4:AT39" si="31">AS4/AH4*100</f>
        <v>0.74978743139831494</v>
      </c>
      <c r="AU4" s="188">
        <v>810</v>
      </c>
      <c r="AV4" s="188">
        <v>4146</v>
      </c>
      <c r="AW4" s="188">
        <v>69344</v>
      </c>
      <c r="AX4" s="189">
        <f t="shared" si="20"/>
        <v>89.3</v>
      </c>
      <c r="AY4" s="188">
        <v>69292</v>
      </c>
      <c r="AZ4" s="189">
        <f t="shared" si="21"/>
        <v>89.3</v>
      </c>
      <c r="BA4" s="191">
        <v>84171</v>
      </c>
      <c r="BB4" s="188">
        <v>74256</v>
      </c>
      <c r="BC4" s="192">
        <f t="shared" si="22"/>
        <v>88.2</v>
      </c>
      <c r="BD4" s="188">
        <v>74083</v>
      </c>
      <c r="BE4" s="192">
        <f t="shared" si="23"/>
        <v>88</v>
      </c>
      <c r="BF4" s="188">
        <v>74676</v>
      </c>
      <c r="BG4" s="192">
        <f t="shared" si="24"/>
        <v>88.7</v>
      </c>
      <c r="BH4" s="188">
        <v>28722</v>
      </c>
      <c r="BI4" s="192">
        <f t="shared" si="25"/>
        <v>68.2</v>
      </c>
      <c r="BJ4" s="188">
        <v>46342</v>
      </c>
      <c r="BK4" s="188">
        <v>52347</v>
      </c>
      <c r="BL4" s="193">
        <v>265395</v>
      </c>
      <c r="BM4" s="188">
        <v>236792</v>
      </c>
      <c r="BN4" s="194">
        <f t="shared" si="26"/>
        <v>89.222479700069712</v>
      </c>
      <c r="BO4" s="188">
        <v>56014</v>
      </c>
      <c r="BP4" s="192">
        <f t="shared" si="27"/>
        <v>75.3</v>
      </c>
      <c r="BQ4" s="188">
        <v>60498</v>
      </c>
      <c r="BR4" s="320">
        <f t="shared" si="28"/>
        <v>81.3</v>
      </c>
      <c r="BS4" s="323">
        <v>46110</v>
      </c>
      <c r="BT4" s="188">
        <v>22106</v>
      </c>
      <c r="BU4" s="192">
        <f t="shared" si="29"/>
        <v>47.941878117545002</v>
      </c>
      <c r="BV4" s="188">
        <v>8762</v>
      </c>
      <c r="BW4" s="320">
        <f t="shared" si="30"/>
        <v>19.002385599653003</v>
      </c>
      <c r="BX4" s="422" t="s">
        <v>55</v>
      </c>
    </row>
    <row r="5" spans="1:76" s="195" customFormat="1" ht="17.100000000000001" customHeight="1" x14ac:dyDescent="0.25">
      <c r="A5" s="186" t="s">
        <v>109</v>
      </c>
      <c r="B5" s="196" t="s">
        <v>56</v>
      </c>
      <c r="C5" s="299">
        <v>4287</v>
      </c>
      <c r="D5" s="309">
        <v>4873</v>
      </c>
      <c r="E5" s="189">
        <f t="shared" si="0"/>
        <v>113.7</v>
      </c>
      <c r="F5" s="188">
        <v>4710</v>
      </c>
      <c r="G5" s="189">
        <f t="shared" si="1"/>
        <v>109.9</v>
      </c>
      <c r="H5" s="188">
        <v>95</v>
      </c>
      <c r="I5" s="189">
        <f t="shared" si="2"/>
        <v>2.2000000000000002</v>
      </c>
      <c r="J5" s="188">
        <v>4805</v>
      </c>
      <c r="K5" s="189">
        <f t="shared" si="3"/>
        <v>112.1</v>
      </c>
      <c r="L5" s="188">
        <v>5210</v>
      </c>
      <c r="M5" s="189">
        <f t="shared" si="4"/>
        <v>121.5</v>
      </c>
      <c r="N5" s="188">
        <v>4936</v>
      </c>
      <c r="O5" s="189">
        <f t="shared" si="5"/>
        <v>115.1</v>
      </c>
      <c r="P5" s="188">
        <v>5213</v>
      </c>
      <c r="Q5" s="189">
        <f t="shared" si="6"/>
        <v>121.6</v>
      </c>
      <c r="R5" s="188">
        <v>5028</v>
      </c>
      <c r="S5" s="189">
        <f t="shared" si="7"/>
        <v>117.3</v>
      </c>
      <c r="T5" s="188">
        <v>4936</v>
      </c>
      <c r="U5" s="189">
        <f t="shared" si="8"/>
        <v>115.1</v>
      </c>
      <c r="V5" s="188">
        <v>5030</v>
      </c>
      <c r="W5" s="189">
        <f t="shared" si="9"/>
        <v>117.3</v>
      </c>
      <c r="X5" s="188">
        <v>4879</v>
      </c>
      <c r="Y5" s="189">
        <f t="shared" si="10"/>
        <v>113.8</v>
      </c>
      <c r="Z5" s="188">
        <v>3351</v>
      </c>
      <c r="AA5" s="189">
        <f t="shared" si="11"/>
        <v>78.2</v>
      </c>
      <c r="AB5" s="188">
        <v>2659</v>
      </c>
      <c r="AC5" s="189">
        <f t="shared" si="12"/>
        <v>62</v>
      </c>
      <c r="AD5" s="188">
        <v>5254</v>
      </c>
      <c r="AE5" s="189">
        <f t="shared" si="13"/>
        <v>122.6</v>
      </c>
      <c r="AF5" s="188">
        <v>5052</v>
      </c>
      <c r="AG5" s="189">
        <f t="shared" si="14"/>
        <v>117.8</v>
      </c>
      <c r="AH5" s="178">
        <v>4492</v>
      </c>
      <c r="AI5" s="188">
        <v>4884</v>
      </c>
      <c r="AJ5" s="190">
        <f t="shared" si="15"/>
        <v>108.7</v>
      </c>
      <c r="AK5" s="188">
        <v>4867</v>
      </c>
      <c r="AL5" s="189">
        <f t="shared" si="16"/>
        <v>108.3</v>
      </c>
      <c r="AM5" s="188">
        <v>4901</v>
      </c>
      <c r="AN5" s="189">
        <f t="shared" si="17"/>
        <v>109.1</v>
      </c>
      <c r="AO5" s="188">
        <v>4972</v>
      </c>
      <c r="AP5" s="189">
        <f t="shared" si="18"/>
        <v>110.7</v>
      </c>
      <c r="AQ5" s="188">
        <v>4834</v>
      </c>
      <c r="AR5" s="189">
        <f t="shared" si="19"/>
        <v>107.6</v>
      </c>
      <c r="AS5" s="188">
        <v>47</v>
      </c>
      <c r="AT5" s="189">
        <f t="shared" si="31"/>
        <v>1.0463045414069456</v>
      </c>
      <c r="AU5" s="188">
        <v>85</v>
      </c>
      <c r="AV5" s="188">
        <v>163</v>
      </c>
      <c r="AW5" s="188">
        <v>4493</v>
      </c>
      <c r="AX5" s="189">
        <f t="shared" si="20"/>
        <v>100</v>
      </c>
      <c r="AY5" s="188">
        <v>4490</v>
      </c>
      <c r="AZ5" s="189">
        <f t="shared" si="21"/>
        <v>100</v>
      </c>
      <c r="BA5" s="191">
        <v>4811</v>
      </c>
      <c r="BB5" s="188">
        <v>4325</v>
      </c>
      <c r="BC5" s="192">
        <f t="shared" si="22"/>
        <v>89.9</v>
      </c>
      <c r="BD5" s="188">
        <v>4325</v>
      </c>
      <c r="BE5" s="192">
        <f t="shared" si="23"/>
        <v>89.9</v>
      </c>
      <c r="BF5" s="188">
        <v>4354</v>
      </c>
      <c r="BG5" s="192">
        <f t="shared" si="24"/>
        <v>90.5</v>
      </c>
      <c r="BH5" s="188">
        <v>1627</v>
      </c>
      <c r="BI5" s="192">
        <f t="shared" si="25"/>
        <v>67.599999999999994</v>
      </c>
      <c r="BJ5" s="188">
        <v>1645</v>
      </c>
      <c r="BK5" s="188">
        <v>1156</v>
      </c>
      <c r="BL5" s="193">
        <v>6900</v>
      </c>
      <c r="BM5" s="188">
        <v>3772</v>
      </c>
      <c r="BN5" s="194">
        <f t="shared" si="26"/>
        <v>54.666666666666664</v>
      </c>
      <c r="BO5" s="188">
        <v>3139</v>
      </c>
      <c r="BP5" s="192">
        <f t="shared" si="27"/>
        <v>73.2</v>
      </c>
      <c r="BQ5" s="188">
        <v>3819</v>
      </c>
      <c r="BR5" s="320">
        <f t="shared" si="28"/>
        <v>89.1</v>
      </c>
      <c r="BS5" s="323">
        <v>2340</v>
      </c>
      <c r="BT5" s="188">
        <v>1952</v>
      </c>
      <c r="BU5" s="192">
        <f t="shared" si="29"/>
        <v>83.418803418803421</v>
      </c>
      <c r="BV5" s="188">
        <v>555</v>
      </c>
      <c r="BW5" s="320">
        <f t="shared" si="30"/>
        <v>23.717948717948715</v>
      </c>
      <c r="BX5" s="422" t="s">
        <v>57</v>
      </c>
    </row>
    <row r="6" spans="1:76" s="195" customFormat="1" ht="17.100000000000001" customHeight="1" x14ac:dyDescent="0.25">
      <c r="A6" s="186" t="s">
        <v>58</v>
      </c>
      <c r="B6" s="196" t="s">
        <v>59</v>
      </c>
      <c r="C6" s="299">
        <v>19832</v>
      </c>
      <c r="D6" s="309">
        <v>21160</v>
      </c>
      <c r="E6" s="189">
        <f t="shared" si="0"/>
        <v>106.7</v>
      </c>
      <c r="F6" s="188">
        <v>20352</v>
      </c>
      <c r="G6" s="189">
        <f t="shared" si="1"/>
        <v>102.6</v>
      </c>
      <c r="H6" s="188">
        <v>436</v>
      </c>
      <c r="I6" s="189">
        <f t="shared" si="2"/>
        <v>2.2000000000000002</v>
      </c>
      <c r="J6" s="188">
        <v>20788</v>
      </c>
      <c r="K6" s="189">
        <f t="shared" si="3"/>
        <v>104.8</v>
      </c>
      <c r="L6" s="188">
        <v>19253</v>
      </c>
      <c r="M6" s="189">
        <f t="shared" si="4"/>
        <v>97.1</v>
      </c>
      <c r="N6" s="188">
        <v>20131</v>
      </c>
      <c r="O6" s="189">
        <f t="shared" si="5"/>
        <v>101.5</v>
      </c>
      <c r="P6" s="188">
        <v>19264</v>
      </c>
      <c r="Q6" s="189">
        <f t="shared" si="6"/>
        <v>97.1</v>
      </c>
      <c r="R6" s="188">
        <v>19815</v>
      </c>
      <c r="S6" s="189">
        <f t="shared" si="7"/>
        <v>99.9</v>
      </c>
      <c r="T6" s="188">
        <v>20021</v>
      </c>
      <c r="U6" s="189">
        <f t="shared" si="8"/>
        <v>101</v>
      </c>
      <c r="V6" s="188">
        <v>19248</v>
      </c>
      <c r="W6" s="189">
        <f t="shared" si="9"/>
        <v>97.1</v>
      </c>
      <c r="X6" s="188">
        <v>19968</v>
      </c>
      <c r="Y6" s="189">
        <f t="shared" si="10"/>
        <v>100.7</v>
      </c>
      <c r="Z6" s="188">
        <v>15529</v>
      </c>
      <c r="AA6" s="189">
        <f t="shared" si="11"/>
        <v>78.3</v>
      </c>
      <c r="AB6" s="188">
        <v>10817</v>
      </c>
      <c r="AC6" s="189">
        <f t="shared" si="12"/>
        <v>54.5</v>
      </c>
      <c r="AD6" s="188">
        <v>19543</v>
      </c>
      <c r="AE6" s="189">
        <f t="shared" si="13"/>
        <v>98.5</v>
      </c>
      <c r="AF6" s="188">
        <v>20307</v>
      </c>
      <c r="AG6" s="189">
        <f t="shared" si="14"/>
        <v>102.4</v>
      </c>
      <c r="AH6" s="178">
        <v>20382</v>
      </c>
      <c r="AI6" s="188">
        <v>20556</v>
      </c>
      <c r="AJ6" s="190">
        <f t="shared" si="15"/>
        <v>100.9</v>
      </c>
      <c r="AK6" s="188">
        <v>20310</v>
      </c>
      <c r="AL6" s="189">
        <f t="shared" si="16"/>
        <v>99.6</v>
      </c>
      <c r="AM6" s="188">
        <v>20456</v>
      </c>
      <c r="AN6" s="189">
        <f t="shared" si="17"/>
        <v>100.4</v>
      </c>
      <c r="AO6" s="188">
        <v>20539</v>
      </c>
      <c r="AP6" s="189">
        <f t="shared" si="18"/>
        <v>100.8</v>
      </c>
      <c r="AQ6" s="188">
        <v>20246</v>
      </c>
      <c r="AR6" s="189">
        <f t="shared" si="19"/>
        <v>99.3</v>
      </c>
      <c r="AS6" s="188">
        <v>257</v>
      </c>
      <c r="AT6" s="189">
        <f t="shared" si="31"/>
        <v>1.2609164949465215</v>
      </c>
      <c r="AU6" s="188">
        <v>347</v>
      </c>
      <c r="AV6" s="188">
        <v>433</v>
      </c>
      <c r="AW6" s="188">
        <v>21173</v>
      </c>
      <c r="AX6" s="189">
        <f t="shared" si="20"/>
        <v>103.9</v>
      </c>
      <c r="AY6" s="188">
        <v>20328</v>
      </c>
      <c r="AZ6" s="189">
        <f t="shared" si="21"/>
        <v>99.7</v>
      </c>
      <c r="BA6" s="191">
        <v>21021</v>
      </c>
      <c r="BB6" s="188">
        <v>20355</v>
      </c>
      <c r="BC6" s="192">
        <f t="shared" si="22"/>
        <v>96.8</v>
      </c>
      <c r="BD6" s="188">
        <v>20395</v>
      </c>
      <c r="BE6" s="192">
        <f t="shared" si="23"/>
        <v>97</v>
      </c>
      <c r="BF6" s="188">
        <v>20313</v>
      </c>
      <c r="BG6" s="192">
        <f t="shared" si="24"/>
        <v>96.6</v>
      </c>
      <c r="BH6" s="188">
        <v>7552</v>
      </c>
      <c r="BI6" s="192">
        <f t="shared" si="25"/>
        <v>71.900000000000006</v>
      </c>
      <c r="BJ6" s="188">
        <v>14283</v>
      </c>
      <c r="BK6" s="188">
        <v>7363</v>
      </c>
      <c r="BL6" s="193">
        <v>42083</v>
      </c>
      <c r="BM6" s="188">
        <v>8961</v>
      </c>
      <c r="BN6" s="194">
        <f t="shared" si="26"/>
        <v>21.293634008982249</v>
      </c>
      <c r="BO6" s="188">
        <v>11419</v>
      </c>
      <c r="BP6" s="192">
        <f t="shared" si="27"/>
        <v>57.6</v>
      </c>
      <c r="BQ6" s="188">
        <v>14948</v>
      </c>
      <c r="BR6" s="320">
        <f t="shared" si="28"/>
        <v>75.400000000000006</v>
      </c>
      <c r="BS6" s="323">
        <v>9311</v>
      </c>
      <c r="BT6" s="188">
        <v>2115</v>
      </c>
      <c r="BU6" s="192">
        <f t="shared" si="29"/>
        <v>22.715068198904522</v>
      </c>
      <c r="BV6" s="188">
        <v>321</v>
      </c>
      <c r="BW6" s="320">
        <f t="shared" si="30"/>
        <v>3.4475351734507576</v>
      </c>
      <c r="BX6" s="422" t="s">
        <v>60</v>
      </c>
    </row>
    <row r="7" spans="1:76" s="195" customFormat="1" ht="17.100000000000001" customHeight="1" x14ac:dyDescent="0.25">
      <c r="A7" s="186" t="s">
        <v>61</v>
      </c>
      <c r="B7" s="197" t="s">
        <v>62</v>
      </c>
      <c r="C7" s="299">
        <v>20373</v>
      </c>
      <c r="D7" s="309">
        <v>20833</v>
      </c>
      <c r="E7" s="189">
        <f t="shared" si="0"/>
        <v>102.3</v>
      </c>
      <c r="F7" s="188">
        <v>20483</v>
      </c>
      <c r="G7" s="189">
        <f t="shared" si="1"/>
        <v>100.5</v>
      </c>
      <c r="H7" s="188">
        <v>407</v>
      </c>
      <c r="I7" s="189">
        <f t="shared" si="2"/>
        <v>2</v>
      </c>
      <c r="J7" s="188">
        <v>20890</v>
      </c>
      <c r="K7" s="189">
        <f t="shared" si="3"/>
        <v>102.5</v>
      </c>
      <c r="L7" s="188">
        <v>20831</v>
      </c>
      <c r="M7" s="189">
        <f t="shared" si="4"/>
        <v>102.2</v>
      </c>
      <c r="N7" s="188">
        <v>19675</v>
      </c>
      <c r="O7" s="189">
        <f t="shared" si="5"/>
        <v>96.6</v>
      </c>
      <c r="P7" s="188">
        <v>20814</v>
      </c>
      <c r="Q7" s="189">
        <f t="shared" si="6"/>
        <v>102.2</v>
      </c>
      <c r="R7" s="188">
        <v>20116</v>
      </c>
      <c r="S7" s="189">
        <f t="shared" si="7"/>
        <v>98.7</v>
      </c>
      <c r="T7" s="188">
        <v>19725</v>
      </c>
      <c r="U7" s="189">
        <f t="shared" si="8"/>
        <v>96.8</v>
      </c>
      <c r="V7" s="188">
        <v>20666</v>
      </c>
      <c r="W7" s="189">
        <f t="shared" si="9"/>
        <v>101.4</v>
      </c>
      <c r="X7" s="188">
        <v>20048</v>
      </c>
      <c r="Y7" s="189">
        <f t="shared" si="10"/>
        <v>98.4</v>
      </c>
      <c r="Z7" s="188">
        <v>18475</v>
      </c>
      <c r="AA7" s="189">
        <f t="shared" si="11"/>
        <v>90.7</v>
      </c>
      <c r="AB7" s="188">
        <v>12925</v>
      </c>
      <c r="AC7" s="189">
        <f t="shared" si="12"/>
        <v>63.4</v>
      </c>
      <c r="AD7" s="188">
        <v>21607</v>
      </c>
      <c r="AE7" s="189">
        <f t="shared" si="13"/>
        <v>106.1</v>
      </c>
      <c r="AF7" s="188">
        <v>20382</v>
      </c>
      <c r="AG7" s="189">
        <f t="shared" si="14"/>
        <v>100</v>
      </c>
      <c r="AH7" s="178">
        <v>21846</v>
      </c>
      <c r="AI7" s="188">
        <v>21326</v>
      </c>
      <c r="AJ7" s="190">
        <f t="shared" si="15"/>
        <v>97.6</v>
      </c>
      <c r="AK7" s="188">
        <v>21175</v>
      </c>
      <c r="AL7" s="189">
        <f t="shared" si="16"/>
        <v>96.9</v>
      </c>
      <c r="AM7" s="188">
        <v>21380</v>
      </c>
      <c r="AN7" s="189">
        <f t="shared" si="17"/>
        <v>97.9</v>
      </c>
      <c r="AO7" s="188">
        <v>20765</v>
      </c>
      <c r="AP7" s="189">
        <f t="shared" si="18"/>
        <v>95.1</v>
      </c>
      <c r="AQ7" s="188">
        <v>21174</v>
      </c>
      <c r="AR7" s="189">
        <f t="shared" si="19"/>
        <v>96.9</v>
      </c>
      <c r="AS7" s="188">
        <v>426</v>
      </c>
      <c r="AT7" s="189">
        <f t="shared" si="31"/>
        <v>1.9500137324910738</v>
      </c>
      <c r="AU7" s="188">
        <v>223</v>
      </c>
      <c r="AV7" s="188">
        <v>621</v>
      </c>
      <c r="AW7" s="188">
        <v>20887</v>
      </c>
      <c r="AX7" s="189">
        <f t="shared" si="20"/>
        <v>95.6</v>
      </c>
      <c r="AY7" s="188">
        <v>20977</v>
      </c>
      <c r="AZ7" s="189">
        <f t="shared" si="21"/>
        <v>96</v>
      </c>
      <c r="BA7" s="191">
        <v>23033</v>
      </c>
      <c r="BB7" s="188">
        <v>21130</v>
      </c>
      <c r="BC7" s="192">
        <f t="shared" si="22"/>
        <v>91.7</v>
      </c>
      <c r="BD7" s="188">
        <v>21086</v>
      </c>
      <c r="BE7" s="192">
        <f t="shared" si="23"/>
        <v>91.5</v>
      </c>
      <c r="BF7" s="188">
        <v>21282</v>
      </c>
      <c r="BG7" s="192">
        <f t="shared" si="24"/>
        <v>92.4</v>
      </c>
      <c r="BH7" s="188">
        <v>4714</v>
      </c>
      <c r="BI7" s="192">
        <f t="shared" si="25"/>
        <v>40.9</v>
      </c>
      <c r="BJ7" s="188">
        <v>14662</v>
      </c>
      <c r="BK7" s="188">
        <v>12375</v>
      </c>
      <c r="BL7" s="193">
        <v>48636</v>
      </c>
      <c r="BM7" s="188">
        <v>27053</v>
      </c>
      <c r="BN7" s="194">
        <f t="shared" si="26"/>
        <v>55.623406530142283</v>
      </c>
      <c r="BO7" s="188">
        <v>14985</v>
      </c>
      <c r="BP7" s="192">
        <f t="shared" si="27"/>
        <v>73.599999999999994</v>
      </c>
      <c r="BQ7" s="188">
        <v>16481</v>
      </c>
      <c r="BR7" s="320">
        <f t="shared" si="28"/>
        <v>80.900000000000006</v>
      </c>
      <c r="BS7" s="323">
        <v>9670</v>
      </c>
      <c r="BT7" s="188">
        <v>1214</v>
      </c>
      <c r="BU7" s="192">
        <f t="shared" si="29"/>
        <v>12.554291623578075</v>
      </c>
      <c r="BV7" s="188">
        <v>247</v>
      </c>
      <c r="BW7" s="320">
        <f t="shared" si="30"/>
        <v>2.5542916235780764</v>
      </c>
      <c r="BX7" s="422" t="s">
        <v>60</v>
      </c>
    </row>
    <row r="8" spans="1:76" s="195" customFormat="1" ht="17.100000000000001" customHeight="1" x14ac:dyDescent="0.25">
      <c r="A8" s="186" t="s">
        <v>110</v>
      </c>
      <c r="B8" s="196" t="s">
        <v>63</v>
      </c>
      <c r="C8" s="299">
        <v>98914</v>
      </c>
      <c r="D8" s="309">
        <v>99950</v>
      </c>
      <c r="E8" s="189">
        <f t="shared" si="0"/>
        <v>101</v>
      </c>
      <c r="F8" s="188">
        <v>86200</v>
      </c>
      <c r="G8" s="189">
        <f t="shared" si="1"/>
        <v>87.1</v>
      </c>
      <c r="H8" s="188">
        <v>13956</v>
      </c>
      <c r="I8" s="189">
        <f t="shared" si="2"/>
        <v>14.1</v>
      </c>
      <c r="J8" s="188">
        <v>100156</v>
      </c>
      <c r="K8" s="189">
        <f t="shared" si="3"/>
        <v>101.3</v>
      </c>
      <c r="L8" s="188">
        <v>87446</v>
      </c>
      <c r="M8" s="189">
        <f t="shared" si="4"/>
        <v>88.4</v>
      </c>
      <c r="N8" s="188">
        <v>88353</v>
      </c>
      <c r="O8" s="189">
        <f t="shared" si="5"/>
        <v>89.3</v>
      </c>
      <c r="P8" s="188">
        <v>87488</v>
      </c>
      <c r="Q8" s="189">
        <f t="shared" si="6"/>
        <v>88.4</v>
      </c>
      <c r="R8" s="188">
        <v>88027</v>
      </c>
      <c r="S8" s="189">
        <f t="shared" si="7"/>
        <v>89</v>
      </c>
      <c r="T8" s="188">
        <v>88353</v>
      </c>
      <c r="U8" s="189">
        <f t="shared" si="8"/>
        <v>89.3</v>
      </c>
      <c r="V8" s="188">
        <v>85773</v>
      </c>
      <c r="W8" s="189">
        <f t="shared" si="9"/>
        <v>86.7</v>
      </c>
      <c r="X8" s="188">
        <v>84685</v>
      </c>
      <c r="Y8" s="189">
        <f t="shared" si="10"/>
        <v>85.6</v>
      </c>
      <c r="Z8" s="188">
        <v>81259</v>
      </c>
      <c r="AA8" s="189">
        <f t="shared" si="11"/>
        <v>82.2</v>
      </c>
      <c r="AB8" s="188">
        <v>57566</v>
      </c>
      <c r="AC8" s="189">
        <f t="shared" si="12"/>
        <v>58.2</v>
      </c>
      <c r="AD8" s="188">
        <v>90283</v>
      </c>
      <c r="AE8" s="189">
        <f t="shared" si="13"/>
        <v>91.3</v>
      </c>
      <c r="AF8" s="188">
        <v>89444</v>
      </c>
      <c r="AG8" s="189">
        <f t="shared" si="14"/>
        <v>90.4</v>
      </c>
      <c r="AH8" s="178">
        <v>99134</v>
      </c>
      <c r="AI8" s="188">
        <v>91767</v>
      </c>
      <c r="AJ8" s="190">
        <f t="shared" si="15"/>
        <v>92.6</v>
      </c>
      <c r="AK8" s="188">
        <v>93122</v>
      </c>
      <c r="AL8" s="189">
        <f t="shared" si="16"/>
        <v>93.9</v>
      </c>
      <c r="AM8" s="188">
        <v>93252</v>
      </c>
      <c r="AN8" s="189">
        <f t="shared" si="17"/>
        <v>94.1</v>
      </c>
      <c r="AO8" s="188">
        <v>80888</v>
      </c>
      <c r="AP8" s="189">
        <f t="shared" si="18"/>
        <v>81.599999999999994</v>
      </c>
      <c r="AQ8" s="188">
        <v>87708</v>
      </c>
      <c r="AR8" s="189">
        <f t="shared" si="19"/>
        <v>88.5</v>
      </c>
      <c r="AS8" s="188">
        <v>4621</v>
      </c>
      <c r="AT8" s="189">
        <f t="shared" si="31"/>
        <v>4.661367442048137</v>
      </c>
      <c r="AU8" s="188">
        <v>3118</v>
      </c>
      <c r="AV8" s="188">
        <v>11206</v>
      </c>
      <c r="AW8" s="188">
        <v>82008</v>
      </c>
      <c r="AX8" s="189">
        <f t="shared" si="20"/>
        <v>82.7</v>
      </c>
      <c r="AY8" s="188">
        <v>82072</v>
      </c>
      <c r="AZ8" s="189">
        <f t="shared" si="21"/>
        <v>82.8</v>
      </c>
      <c r="BA8" s="191">
        <v>104159</v>
      </c>
      <c r="BB8" s="188">
        <v>97486</v>
      </c>
      <c r="BC8" s="192">
        <f t="shared" si="22"/>
        <v>93.6</v>
      </c>
      <c r="BD8" s="188">
        <v>98099</v>
      </c>
      <c r="BE8" s="192">
        <f t="shared" si="23"/>
        <v>94.2</v>
      </c>
      <c r="BF8" s="188">
        <v>98596</v>
      </c>
      <c r="BG8" s="192">
        <f t="shared" si="24"/>
        <v>94.7</v>
      </c>
      <c r="BH8" s="188">
        <v>36015</v>
      </c>
      <c r="BI8" s="192">
        <f t="shared" si="25"/>
        <v>69.2</v>
      </c>
      <c r="BJ8" s="188">
        <v>110889</v>
      </c>
      <c r="BK8" s="188">
        <v>95472</v>
      </c>
      <c r="BL8" s="193">
        <v>329399</v>
      </c>
      <c r="BM8" s="188">
        <v>277670</v>
      </c>
      <c r="BN8" s="194">
        <f t="shared" si="26"/>
        <v>84.295945039298843</v>
      </c>
      <c r="BO8" s="188">
        <v>70933</v>
      </c>
      <c r="BP8" s="192">
        <f t="shared" si="27"/>
        <v>71.7</v>
      </c>
      <c r="BQ8" s="188">
        <v>78533</v>
      </c>
      <c r="BR8" s="320">
        <f t="shared" si="28"/>
        <v>79.400000000000006</v>
      </c>
      <c r="BS8" s="323">
        <v>51129</v>
      </c>
      <c r="BT8" s="188">
        <v>13153</v>
      </c>
      <c r="BU8" s="192">
        <f t="shared" si="29"/>
        <v>25.725126640458445</v>
      </c>
      <c r="BV8" s="188">
        <v>3049</v>
      </c>
      <c r="BW8" s="320">
        <f t="shared" si="30"/>
        <v>5.9633476109448651</v>
      </c>
      <c r="BX8" s="422" t="s">
        <v>55</v>
      </c>
    </row>
    <row r="9" spans="1:76" s="195" customFormat="1" ht="17.100000000000001" customHeight="1" x14ac:dyDescent="0.25">
      <c r="A9" s="186" t="s">
        <v>111</v>
      </c>
      <c r="B9" s="196" t="s">
        <v>64</v>
      </c>
      <c r="C9" s="299">
        <v>20480</v>
      </c>
      <c r="D9" s="309">
        <v>9307</v>
      </c>
      <c r="E9" s="189">
        <f t="shared" si="0"/>
        <v>45.4</v>
      </c>
      <c r="F9" s="188">
        <v>8979</v>
      </c>
      <c r="G9" s="189">
        <f t="shared" si="1"/>
        <v>43.8</v>
      </c>
      <c r="H9" s="188">
        <v>103</v>
      </c>
      <c r="I9" s="189">
        <f t="shared" si="2"/>
        <v>0.5</v>
      </c>
      <c r="J9" s="188">
        <v>9082</v>
      </c>
      <c r="K9" s="189">
        <f t="shared" si="3"/>
        <v>44.3</v>
      </c>
      <c r="L9" s="188">
        <v>18127</v>
      </c>
      <c r="M9" s="189">
        <f t="shared" si="4"/>
        <v>88.5</v>
      </c>
      <c r="N9" s="188">
        <v>17497</v>
      </c>
      <c r="O9" s="189">
        <f t="shared" si="5"/>
        <v>85.4</v>
      </c>
      <c r="P9" s="188">
        <v>18196</v>
      </c>
      <c r="Q9" s="189">
        <f t="shared" si="6"/>
        <v>88.8</v>
      </c>
      <c r="R9" s="188">
        <v>17945</v>
      </c>
      <c r="S9" s="189">
        <f t="shared" si="7"/>
        <v>87.6</v>
      </c>
      <c r="T9" s="188">
        <v>17450</v>
      </c>
      <c r="U9" s="189">
        <f t="shared" si="8"/>
        <v>85.2</v>
      </c>
      <c r="V9" s="188">
        <v>17458</v>
      </c>
      <c r="W9" s="189">
        <f t="shared" si="9"/>
        <v>85.2</v>
      </c>
      <c r="X9" s="188">
        <v>17303</v>
      </c>
      <c r="Y9" s="189">
        <f t="shared" si="10"/>
        <v>84.5</v>
      </c>
      <c r="Z9" s="188">
        <v>16222</v>
      </c>
      <c r="AA9" s="189">
        <f t="shared" si="11"/>
        <v>79.2</v>
      </c>
      <c r="AB9" s="188">
        <v>12375</v>
      </c>
      <c r="AC9" s="189">
        <f t="shared" si="12"/>
        <v>60.4</v>
      </c>
      <c r="AD9" s="188">
        <v>18209</v>
      </c>
      <c r="AE9" s="189">
        <f t="shared" si="13"/>
        <v>88.9</v>
      </c>
      <c r="AF9" s="188">
        <v>18038</v>
      </c>
      <c r="AG9" s="189">
        <f t="shared" si="14"/>
        <v>88.1</v>
      </c>
      <c r="AH9" s="178">
        <v>21034</v>
      </c>
      <c r="AI9" s="188">
        <v>18676</v>
      </c>
      <c r="AJ9" s="190">
        <f t="shared" si="15"/>
        <v>88.8</v>
      </c>
      <c r="AK9" s="188">
        <v>18476</v>
      </c>
      <c r="AL9" s="189">
        <f t="shared" si="16"/>
        <v>87.8</v>
      </c>
      <c r="AM9" s="188">
        <v>18801</v>
      </c>
      <c r="AN9" s="189">
        <f t="shared" si="17"/>
        <v>89.4</v>
      </c>
      <c r="AO9" s="188">
        <v>17627</v>
      </c>
      <c r="AP9" s="189">
        <f t="shared" si="18"/>
        <v>83.8</v>
      </c>
      <c r="AQ9" s="188">
        <v>18703</v>
      </c>
      <c r="AR9" s="189">
        <f t="shared" si="19"/>
        <v>88.9</v>
      </c>
      <c r="AS9" s="188">
        <v>193</v>
      </c>
      <c r="AT9" s="189">
        <f t="shared" si="31"/>
        <v>0.9175620424075307</v>
      </c>
      <c r="AU9" s="188">
        <v>257</v>
      </c>
      <c r="AV9" s="188">
        <v>328</v>
      </c>
      <c r="AW9" s="188">
        <v>18284</v>
      </c>
      <c r="AX9" s="189">
        <f t="shared" si="20"/>
        <v>86.9</v>
      </c>
      <c r="AY9" s="188">
        <v>18296</v>
      </c>
      <c r="AZ9" s="189">
        <f t="shared" si="21"/>
        <v>87</v>
      </c>
      <c r="BA9" s="191">
        <v>21859</v>
      </c>
      <c r="BB9" s="188">
        <v>17539</v>
      </c>
      <c r="BC9" s="192">
        <f t="shared" si="22"/>
        <v>80.2</v>
      </c>
      <c r="BD9" s="188">
        <v>17456</v>
      </c>
      <c r="BE9" s="192">
        <f t="shared" si="23"/>
        <v>79.900000000000006</v>
      </c>
      <c r="BF9" s="188">
        <v>17299</v>
      </c>
      <c r="BG9" s="192">
        <f t="shared" si="24"/>
        <v>79.099999999999994</v>
      </c>
      <c r="BH9" s="188">
        <v>6149</v>
      </c>
      <c r="BI9" s="192">
        <f t="shared" si="25"/>
        <v>56.3</v>
      </c>
      <c r="BJ9" s="188">
        <v>8959</v>
      </c>
      <c r="BK9" s="188">
        <v>6648</v>
      </c>
      <c r="BL9" s="193">
        <v>35365</v>
      </c>
      <c r="BM9" s="188">
        <v>17191</v>
      </c>
      <c r="BN9" s="194">
        <f t="shared" si="26"/>
        <v>48.61020783260286</v>
      </c>
      <c r="BO9" s="188">
        <v>13634</v>
      </c>
      <c r="BP9" s="192">
        <f t="shared" si="27"/>
        <v>66.599999999999994</v>
      </c>
      <c r="BQ9" s="188">
        <v>14096</v>
      </c>
      <c r="BR9" s="320">
        <f t="shared" si="28"/>
        <v>68.8</v>
      </c>
      <c r="BS9" s="323">
        <v>9645</v>
      </c>
      <c r="BT9" s="188">
        <v>1777</v>
      </c>
      <c r="BU9" s="192">
        <f t="shared" si="29"/>
        <v>18.424053913945048</v>
      </c>
      <c r="BV9" s="188">
        <v>372</v>
      </c>
      <c r="BW9" s="320">
        <f t="shared" si="30"/>
        <v>3.8569206842923793</v>
      </c>
      <c r="BX9" s="422" t="s">
        <v>60</v>
      </c>
    </row>
    <row r="10" spans="1:76" s="195" customFormat="1" ht="17.100000000000001" customHeight="1" x14ac:dyDescent="0.25">
      <c r="A10" s="186" t="s">
        <v>112</v>
      </c>
      <c r="B10" s="197" t="s">
        <v>65</v>
      </c>
      <c r="C10" s="299">
        <v>18494</v>
      </c>
      <c r="D10" s="309">
        <v>18639</v>
      </c>
      <c r="E10" s="189">
        <f t="shared" si="0"/>
        <v>100.8</v>
      </c>
      <c r="F10" s="188">
        <v>18646</v>
      </c>
      <c r="G10" s="189">
        <f t="shared" si="1"/>
        <v>100.8</v>
      </c>
      <c r="H10" s="188">
        <v>44</v>
      </c>
      <c r="I10" s="189">
        <f t="shared" si="2"/>
        <v>0.2</v>
      </c>
      <c r="J10" s="188">
        <v>18690</v>
      </c>
      <c r="K10" s="189">
        <f t="shared" si="3"/>
        <v>101.1</v>
      </c>
      <c r="L10" s="188">
        <v>17942</v>
      </c>
      <c r="M10" s="189">
        <f t="shared" si="4"/>
        <v>97</v>
      </c>
      <c r="N10" s="188">
        <v>16568</v>
      </c>
      <c r="O10" s="189">
        <f t="shared" si="5"/>
        <v>89.6</v>
      </c>
      <c r="P10" s="188">
        <v>17943</v>
      </c>
      <c r="Q10" s="189">
        <f t="shared" si="6"/>
        <v>97</v>
      </c>
      <c r="R10" s="188">
        <v>17260</v>
      </c>
      <c r="S10" s="189">
        <f t="shared" si="7"/>
        <v>93.3</v>
      </c>
      <c r="T10" s="188">
        <v>16575</v>
      </c>
      <c r="U10" s="189">
        <f t="shared" si="8"/>
        <v>89.6</v>
      </c>
      <c r="V10" s="188">
        <v>17452</v>
      </c>
      <c r="W10" s="189">
        <f t="shared" si="9"/>
        <v>94.4</v>
      </c>
      <c r="X10" s="188">
        <v>16940</v>
      </c>
      <c r="Y10" s="189">
        <f t="shared" si="10"/>
        <v>91.6</v>
      </c>
      <c r="Z10" s="188">
        <v>15264</v>
      </c>
      <c r="AA10" s="189">
        <f t="shared" si="11"/>
        <v>82.5</v>
      </c>
      <c r="AB10" s="188">
        <v>11265</v>
      </c>
      <c r="AC10" s="189">
        <f t="shared" si="12"/>
        <v>60.9</v>
      </c>
      <c r="AD10" s="188">
        <v>18124</v>
      </c>
      <c r="AE10" s="189">
        <f t="shared" si="13"/>
        <v>98</v>
      </c>
      <c r="AF10" s="188">
        <v>17444</v>
      </c>
      <c r="AG10" s="189">
        <f t="shared" si="14"/>
        <v>94.3</v>
      </c>
      <c r="AH10" s="178">
        <v>18631</v>
      </c>
      <c r="AI10" s="188">
        <v>17082</v>
      </c>
      <c r="AJ10" s="190">
        <f t="shared" si="15"/>
        <v>91.7</v>
      </c>
      <c r="AK10" s="188">
        <v>16863</v>
      </c>
      <c r="AL10" s="189">
        <f t="shared" si="16"/>
        <v>90.5</v>
      </c>
      <c r="AM10" s="188">
        <v>17159</v>
      </c>
      <c r="AN10" s="189">
        <f t="shared" si="17"/>
        <v>92.1</v>
      </c>
      <c r="AO10" s="188">
        <v>15710</v>
      </c>
      <c r="AP10" s="189">
        <f t="shared" si="18"/>
        <v>84.3</v>
      </c>
      <c r="AQ10" s="188">
        <v>16842</v>
      </c>
      <c r="AR10" s="189">
        <f t="shared" si="19"/>
        <v>90.4</v>
      </c>
      <c r="AS10" s="188">
        <v>114</v>
      </c>
      <c r="AT10" s="189">
        <f t="shared" si="31"/>
        <v>0.6118834201062745</v>
      </c>
      <c r="AU10" s="188">
        <v>229</v>
      </c>
      <c r="AV10" s="188">
        <v>362</v>
      </c>
      <c r="AW10" s="188">
        <v>15456</v>
      </c>
      <c r="AX10" s="189">
        <f t="shared" si="20"/>
        <v>83</v>
      </c>
      <c r="AY10" s="188">
        <v>15451</v>
      </c>
      <c r="AZ10" s="189">
        <f t="shared" si="21"/>
        <v>82.9</v>
      </c>
      <c r="BA10" s="191">
        <v>18877</v>
      </c>
      <c r="BB10" s="188">
        <v>15939</v>
      </c>
      <c r="BC10" s="192">
        <f t="shared" si="22"/>
        <v>84.4</v>
      </c>
      <c r="BD10" s="188">
        <v>15859</v>
      </c>
      <c r="BE10" s="192">
        <f t="shared" si="23"/>
        <v>84</v>
      </c>
      <c r="BF10" s="188">
        <v>16045</v>
      </c>
      <c r="BG10" s="192">
        <f t="shared" si="24"/>
        <v>85</v>
      </c>
      <c r="BH10" s="188">
        <v>5790</v>
      </c>
      <c r="BI10" s="192">
        <f t="shared" si="25"/>
        <v>61.3</v>
      </c>
      <c r="BJ10" s="188">
        <v>6133</v>
      </c>
      <c r="BK10" s="188">
        <v>5318</v>
      </c>
      <c r="BL10" s="193">
        <v>38735</v>
      </c>
      <c r="BM10" s="188">
        <v>24348</v>
      </c>
      <c r="BN10" s="194">
        <f t="shared" si="26"/>
        <v>62.857880469859296</v>
      </c>
      <c r="BO10" s="188">
        <v>14300</v>
      </c>
      <c r="BP10" s="192">
        <f t="shared" si="27"/>
        <v>77.3</v>
      </c>
      <c r="BQ10" s="188">
        <v>14430</v>
      </c>
      <c r="BR10" s="320">
        <f t="shared" si="28"/>
        <v>78</v>
      </c>
      <c r="BS10" s="323">
        <v>8786</v>
      </c>
      <c r="BT10" s="188">
        <v>1107</v>
      </c>
      <c r="BU10" s="192">
        <f t="shared" si="29"/>
        <v>12.599590257227408</v>
      </c>
      <c r="BV10" s="188">
        <v>196</v>
      </c>
      <c r="BW10" s="320">
        <f t="shared" si="30"/>
        <v>2.2308217618939219</v>
      </c>
      <c r="BX10" s="422" t="s">
        <v>60</v>
      </c>
    </row>
    <row r="11" spans="1:76" s="195" customFormat="1" ht="17.100000000000001" customHeight="1" x14ac:dyDescent="0.25">
      <c r="A11" s="186" t="s">
        <v>113</v>
      </c>
      <c r="B11" s="187" t="s">
        <v>66</v>
      </c>
      <c r="C11" s="299">
        <v>13869</v>
      </c>
      <c r="D11" s="309">
        <v>13225</v>
      </c>
      <c r="E11" s="189">
        <f t="shared" si="0"/>
        <v>95.4</v>
      </c>
      <c r="F11" s="188">
        <v>12339</v>
      </c>
      <c r="G11" s="189">
        <f t="shared" si="1"/>
        <v>89</v>
      </c>
      <c r="H11" s="188">
        <v>791</v>
      </c>
      <c r="I11" s="189">
        <f t="shared" si="2"/>
        <v>5.7</v>
      </c>
      <c r="J11" s="188">
        <v>13130</v>
      </c>
      <c r="K11" s="189">
        <f t="shared" si="3"/>
        <v>94.7</v>
      </c>
      <c r="L11" s="188">
        <v>13721</v>
      </c>
      <c r="M11" s="189">
        <f t="shared" si="4"/>
        <v>98.9</v>
      </c>
      <c r="N11" s="188">
        <v>13592</v>
      </c>
      <c r="O11" s="189">
        <f t="shared" si="5"/>
        <v>98</v>
      </c>
      <c r="P11" s="188">
        <v>13723</v>
      </c>
      <c r="Q11" s="189">
        <f t="shared" si="6"/>
        <v>98.9</v>
      </c>
      <c r="R11" s="188">
        <v>13635</v>
      </c>
      <c r="S11" s="189">
        <f t="shared" si="7"/>
        <v>98.3</v>
      </c>
      <c r="T11" s="188">
        <v>13588</v>
      </c>
      <c r="U11" s="189">
        <f t="shared" si="8"/>
        <v>98</v>
      </c>
      <c r="V11" s="188">
        <v>13572</v>
      </c>
      <c r="W11" s="189">
        <f t="shared" si="9"/>
        <v>97.9</v>
      </c>
      <c r="X11" s="188">
        <v>13492</v>
      </c>
      <c r="Y11" s="189">
        <f t="shared" si="10"/>
        <v>97.3</v>
      </c>
      <c r="Z11" s="188">
        <v>11237</v>
      </c>
      <c r="AA11" s="189">
        <f t="shared" si="11"/>
        <v>81</v>
      </c>
      <c r="AB11" s="188">
        <v>9998</v>
      </c>
      <c r="AC11" s="189">
        <f t="shared" si="12"/>
        <v>72.099999999999994</v>
      </c>
      <c r="AD11" s="188">
        <v>13752</v>
      </c>
      <c r="AE11" s="189">
        <f t="shared" si="13"/>
        <v>99.2</v>
      </c>
      <c r="AF11" s="188">
        <v>13641</v>
      </c>
      <c r="AG11" s="189">
        <f t="shared" si="14"/>
        <v>98.4</v>
      </c>
      <c r="AH11" s="178">
        <v>15381</v>
      </c>
      <c r="AI11" s="188">
        <v>14331</v>
      </c>
      <c r="AJ11" s="190">
        <f t="shared" si="15"/>
        <v>93.2</v>
      </c>
      <c r="AK11" s="188">
        <v>14330</v>
      </c>
      <c r="AL11" s="189">
        <f t="shared" si="16"/>
        <v>93.2</v>
      </c>
      <c r="AM11" s="188">
        <v>14353</v>
      </c>
      <c r="AN11" s="189">
        <f t="shared" si="17"/>
        <v>93.3</v>
      </c>
      <c r="AO11" s="188">
        <v>14397</v>
      </c>
      <c r="AP11" s="189">
        <f t="shared" si="18"/>
        <v>93.6</v>
      </c>
      <c r="AQ11" s="188">
        <v>14264</v>
      </c>
      <c r="AR11" s="189">
        <f t="shared" si="19"/>
        <v>92.7</v>
      </c>
      <c r="AS11" s="188">
        <v>63</v>
      </c>
      <c r="AT11" s="189">
        <f t="shared" si="31"/>
        <v>0.40959625511995323</v>
      </c>
      <c r="AU11" s="188">
        <v>73</v>
      </c>
      <c r="AV11" s="188">
        <v>93</v>
      </c>
      <c r="AW11" s="188">
        <v>14583</v>
      </c>
      <c r="AX11" s="189">
        <f t="shared" si="20"/>
        <v>94.8</v>
      </c>
      <c r="AY11" s="188">
        <v>14589</v>
      </c>
      <c r="AZ11" s="189">
        <f t="shared" si="21"/>
        <v>94.9</v>
      </c>
      <c r="BA11" s="191">
        <v>17450</v>
      </c>
      <c r="BB11" s="188">
        <v>16229</v>
      </c>
      <c r="BC11" s="192">
        <f t="shared" si="22"/>
        <v>93</v>
      </c>
      <c r="BD11" s="188">
        <v>16234</v>
      </c>
      <c r="BE11" s="192">
        <f t="shared" si="23"/>
        <v>93</v>
      </c>
      <c r="BF11" s="188">
        <v>16239</v>
      </c>
      <c r="BG11" s="192">
        <f t="shared" si="24"/>
        <v>93.1</v>
      </c>
      <c r="BH11" s="188">
        <v>6694</v>
      </c>
      <c r="BI11" s="192">
        <f t="shared" si="25"/>
        <v>76.7</v>
      </c>
      <c r="BJ11" s="188">
        <v>7798</v>
      </c>
      <c r="BK11" s="188">
        <v>10745</v>
      </c>
      <c r="BL11" s="193">
        <v>57792</v>
      </c>
      <c r="BM11" s="188">
        <v>48219</v>
      </c>
      <c r="BN11" s="194">
        <f t="shared" si="26"/>
        <v>83.435423588039868</v>
      </c>
      <c r="BO11" s="188">
        <v>10427</v>
      </c>
      <c r="BP11" s="192">
        <f t="shared" si="27"/>
        <v>75.2</v>
      </c>
      <c r="BQ11" s="188">
        <v>11924</v>
      </c>
      <c r="BR11" s="320">
        <f t="shared" si="28"/>
        <v>86</v>
      </c>
      <c r="BS11" s="323">
        <v>9914</v>
      </c>
      <c r="BT11" s="188">
        <v>4386</v>
      </c>
      <c r="BU11" s="192">
        <f t="shared" si="29"/>
        <v>44.240468025015126</v>
      </c>
      <c r="BV11" s="188">
        <v>1820</v>
      </c>
      <c r="BW11" s="320">
        <f t="shared" si="30"/>
        <v>18.357877748638291</v>
      </c>
      <c r="BX11" s="422" t="s">
        <v>55</v>
      </c>
    </row>
    <row r="12" spans="1:76" s="195" customFormat="1" ht="17.100000000000001" customHeight="1" x14ac:dyDescent="0.25">
      <c r="A12" s="186" t="s">
        <v>114</v>
      </c>
      <c r="B12" s="187" t="s">
        <v>67</v>
      </c>
      <c r="C12" s="299">
        <v>9282</v>
      </c>
      <c r="D12" s="309">
        <v>8355</v>
      </c>
      <c r="E12" s="189">
        <f t="shared" si="0"/>
        <v>90</v>
      </c>
      <c r="F12" s="188">
        <v>8286</v>
      </c>
      <c r="G12" s="189">
        <f t="shared" si="1"/>
        <v>89.3</v>
      </c>
      <c r="H12" s="188">
        <v>55</v>
      </c>
      <c r="I12" s="189">
        <f t="shared" si="2"/>
        <v>0.6</v>
      </c>
      <c r="J12" s="188">
        <v>8341</v>
      </c>
      <c r="K12" s="189">
        <f t="shared" si="3"/>
        <v>89.9</v>
      </c>
      <c r="L12" s="188">
        <v>8470</v>
      </c>
      <c r="M12" s="189">
        <f t="shared" si="4"/>
        <v>91.3</v>
      </c>
      <c r="N12" s="188">
        <v>8929</v>
      </c>
      <c r="O12" s="189">
        <f t="shared" si="5"/>
        <v>96.2</v>
      </c>
      <c r="P12" s="188">
        <v>8464</v>
      </c>
      <c r="Q12" s="189">
        <f t="shared" si="6"/>
        <v>91.2</v>
      </c>
      <c r="R12" s="188">
        <v>8496</v>
      </c>
      <c r="S12" s="189">
        <f t="shared" si="7"/>
        <v>91.5</v>
      </c>
      <c r="T12" s="188">
        <v>8933</v>
      </c>
      <c r="U12" s="189">
        <f t="shared" si="8"/>
        <v>96.2</v>
      </c>
      <c r="V12" s="188">
        <v>8505</v>
      </c>
      <c r="W12" s="189">
        <f t="shared" si="9"/>
        <v>91.6</v>
      </c>
      <c r="X12" s="188">
        <v>8605</v>
      </c>
      <c r="Y12" s="189">
        <f t="shared" si="10"/>
        <v>92.7</v>
      </c>
      <c r="Z12" s="188">
        <v>8154</v>
      </c>
      <c r="AA12" s="189">
        <f t="shared" si="11"/>
        <v>87.8</v>
      </c>
      <c r="AB12" s="188">
        <v>6974</v>
      </c>
      <c r="AC12" s="189">
        <f t="shared" si="12"/>
        <v>75.099999999999994</v>
      </c>
      <c r="AD12" s="188">
        <v>8599</v>
      </c>
      <c r="AE12" s="189">
        <f t="shared" si="13"/>
        <v>92.6</v>
      </c>
      <c r="AF12" s="188">
        <v>8649</v>
      </c>
      <c r="AG12" s="189">
        <f t="shared" si="14"/>
        <v>93.2</v>
      </c>
      <c r="AH12" s="178">
        <v>9958</v>
      </c>
      <c r="AI12" s="188">
        <v>9611</v>
      </c>
      <c r="AJ12" s="190">
        <f t="shared" si="15"/>
        <v>96.5</v>
      </c>
      <c r="AK12" s="188">
        <v>9631</v>
      </c>
      <c r="AL12" s="189">
        <f t="shared" si="16"/>
        <v>96.7</v>
      </c>
      <c r="AM12" s="188">
        <v>9637</v>
      </c>
      <c r="AN12" s="189">
        <f t="shared" si="17"/>
        <v>96.8</v>
      </c>
      <c r="AO12" s="188">
        <v>9339</v>
      </c>
      <c r="AP12" s="189">
        <f t="shared" si="18"/>
        <v>93.8</v>
      </c>
      <c r="AQ12" s="188">
        <v>9397</v>
      </c>
      <c r="AR12" s="189">
        <f t="shared" si="19"/>
        <v>94.4</v>
      </c>
      <c r="AS12" s="188">
        <v>197</v>
      </c>
      <c r="AT12" s="189">
        <f t="shared" si="31"/>
        <v>1.9783088973689495</v>
      </c>
      <c r="AU12" s="188">
        <v>90</v>
      </c>
      <c r="AV12" s="188">
        <v>131</v>
      </c>
      <c r="AW12" s="188">
        <v>9393</v>
      </c>
      <c r="AX12" s="189">
        <f t="shared" si="20"/>
        <v>94.3</v>
      </c>
      <c r="AY12" s="188">
        <v>9454</v>
      </c>
      <c r="AZ12" s="189">
        <f t="shared" si="21"/>
        <v>94.9</v>
      </c>
      <c r="BA12" s="191">
        <v>10848</v>
      </c>
      <c r="BB12" s="188">
        <v>10029</v>
      </c>
      <c r="BC12" s="192">
        <f t="shared" si="22"/>
        <v>92.5</v>
      </c>
      <c r="BD12" s="188">
        <v>10102</v>
      </c>
      <c r="BE12" s="192">
        <f t="shared" si="23"/>
        <v>93.1</v>
      </c>
      <c r="BF12" s="188">
        <v>10061</v>
      </c>
      <c r="BG12" s="192">
        <f t="shared" si="24"/>
        <v>92.7</v>
      </c>
      <c r="BH12" s="188">
        <v>4041</v>
      </c>
      <c r="BI12" s="192">
        <f t="shared" si="25"/>
        <v>74.5</v>
      </c>
      <c r="BJ12" s="188">
        <v>3951</v>
      </c>
      <c r="BK12" s="188">
        <v>7627</v>
      </c>
      <c r="BL12" s="193">
        <v>47979</v>
      </c>
      <c r="BM12" s="188">
        <v>38357</v>
      </c>
      <c r="BN12" s="194">
        <f t="shared" si="26"/>
        <v>79.945392776006173</v>
      </c>
      <c r="BO12" s="188">
        <v>7151</v>
      </c>
      <c r="BP12" s="192">
        <f t="shared" si="27"/>
        <v>77</v>
      </c>
      <c r="BQ12" s="188">
        <v>7629</v>
      </c>
      <c r="BR12" s="320">
        <f t="shared" si="28"/>
        <v>82.2</v>
      </c>
      <c r="BS12" s="323">
        <v>6531</v>
      </c>
      <c r="BT12" s="188">
        <v>2491</v>
      </c>
      <c r="BU12" s="192">
        <f t="shared" si="29"/>
        <v>38.141172867860973</v>
      </c>
      <c r="BV12" s="188">
        <v>871</v>
      </c>
      <c r="BW12" s="320">
        <f t="shared" si="30"/>
        <v>13.336395651508193</v>
      </c>
      <c r="BX12" s="422" t="s">
        <v>55</v>
      </c>
    </row>
    <row r="13" spans="1:76" s="195" customFormat="1" ht="17.100000000000001" customHeight="1" x14ac:dyDescent="0.25">
      <c r="A13" s="186" t="s">
        <v>115</v>
      </c>
      <c r="B13" s="196" t="s">
        <v>68</v>
      </c>
      <c r="C13" s="299">
        <v>7487</v>
      </c>
      <c r="D13" s="309">
        <v>7160</v>
      </c>
      <c r="E13" s="189">
        <f t="shared" si="0"/>
        <v>95.6</v>
      </c>
      <c r="F13" s="188">
        <v>5767</v>
      </c>
      <c r="G13" s="189">
        <f t="shared" si="1"/>
        <v>77</v>
      </c>
      <c r="H13" s="188">
        <v>1239</v>
      </c>
      <c r="I13" s="189">
        <f t="shared" si="2"/>
        <v>16.5</v>
      </c>
      <c r="J13" s="188">
        <v>7006</v>
      </c>
      <c r="K13" s="189">
        <f t="shared" si="3"/>
        <v>93.6</v>
      </c>
      <c r="L13" s="188">
        <v>7173</v>
      </c>
      <c r="M13" s="189">
        <f t="shared" si="4"/>
        <v>95.8</v>
      </c>
      <c r="N13" s="188">
        <v>6798</v>
      </c>
      <c r="O13" s="189">
        <f t="shared" si="5"/>
        <v>90.8</v>
      </c>
      <c r="P13" s="188">
        <v>7172</v>
      </c>
      <c r="Q13" s="189">
        <f t="shared" si="6"/>
        <v>95.8</v>
      </c>
      <c r="R13" s="188">
        <v>7003</v>
      </c>
      <c r="S13" s="189">
        <f t="shared" si="7"/>
        <v>93.5</v>
      </c>
      <c r="T13" s="188">
        <v>6801</v>
      </c>
      <c r="U13" s="189">
        <f t="shared" si="8"/>
        <v>90.8</v>
      </c>
      <c r="V13" s="188">
        <v>6814</v>
      </c>
      <c r="W13" s="189">
        <f t="shared" si="9"/>
        <v>91</v>
      </c>
      <c r="X13" s="188">
        <v>6735</v>
      </c>
      <c r="Y13" s="189">
        <f t="shared" si="10"/>
        <v>90</v>
      </c>
      <c r="Z13" s="188">
        <v>6216</v>
      </c>
      <c r="AA13" s="189">
        <f t="shared" si="11"/>
        <v>83</v>
      </c>
      <c r="AB13" s="188">
        <v>4625</v>
      </c>
      <c r="AC13" s="189">
        <f t="shared" si="12"/>
        <v>61.8</v>
      </c>
      <c r="AD13" s="188">
        <v>7187</v>
      </c>
      <c r="AE13" s="189">
        <f t="shared" si="13"/>
        <v>96</v>
      </c>
      <c r="AF13" s="188">
        <v>7009</v>
      </c>
      <c r="AG13" s="189">
        <f t="shared" si="14"/>
        <v>93.6</v>
      </c>
      <c r="AH13" s="178">
        <v>7495</v>
      </c>
      <c r="AI13" s="188">
        <v>7033</v>
      </c>
      <c r="AJ13" s="190">
        <f t="shared" si="15"/>
        <v>93.8</v>
      </c>
      <c r="AK13" s="188">
        <v>7042</v>
      </c>
      <c r="AL13" s="189">
        <f t="shared" si="16"/>
        <v>94</v>
      </c>
      <c r="AM13" s="188">
        <v>7049</v>
      </c>
      <c r="AN13" s="189">
        <f t="shared" si="17"/>
        <v>94</v>
      </c>
      <c r="AO13" s="188">
        <v>7293</v>
      </c>
      <c r="AP13" s="189">
        <f t="shared" si="18"/>
        <v>97.3</v>
      </c>
      <c r="AQ13" s="188">
        <v>6919</v>
      </c>
      <c r="AR13" s="189">
        <f t="shared" si="19"/>
        <v>92.3</v>
      </c>
      <c r="AS13" s="188">
        <v>65</v>
      </c>
      <c r="AT13" s="189">
        <f t="shared" si="31"/>
        <v>0.86724482988659102</v>
      </c>
      <c r="AU13" s="188">
        <v>108</v>
      </c>
      <c r="AV13" s="188">
        <v>73</v>
      </c>
      <c r="AW13" s="188">
        <v>6416</v>
      </c>
      <c r="AX13" s="189">
        <f t="shared" si="20"/>
        <v>85.6</v>
      </c>
      <c r="AY13" s="188">
        <v>6418</v>
      </c>
      <c r="AZ13" s="189">
        <f t="shared" si="21"/>
        <v>85.6</v>
      </c>
      <c r="BA13" s="191">
        <v>8021</v>
      </c>
      <c r="BB13" s="188">
        <v>6834</v>
      </c>
      <c r="BC13" s="192">
        <f t="shared" si="22"/>
        <v>85.2</v>
      </c>
      <c r="BD13" s="188">
        <v>6835</v>
      </c>
      <c r="BE13" s="192">
        <f t="shared" si="23"/>
        <v>85.2</v>
      </c>
      <c r="BF13" s="188">
        <v>6896</v>
      </c>
      <c r="BG13" s="192">
        <f t="shared" si="24"/>
        <v>86</v>
      </c>
      <c r="BH13" s="188">
        <v>2600</v>
      </c>
      <c r="BI13" s="192">
        <f t="shared" si="25"/>
        <v>64.8</v>
      </c>
      <c r="BJ13" s="188">
        <v>4060</v>
      </c>
      <c r="BK13" s="188">
        <v>3662</v>
      </c>
      <c r="BL13" s="193">
        <v>13446</v>
      </c>
      <c r="BM13" s="188">
        <v>9116</v>
      </c>
      <c r="BN13" s="194">
        <f t="shared" si="26"/>
        <v>67.797114383459771</v>
      </c>
      <c r="BO13" s="188">
        <v>5212</v>
      </c>
      <c r="BP13" s="192">
        <f t="shared" si="27"/>
        <v>69.599999999999994</v>
      </c>
      <c r="BQ13" s="188">
        <v>5931</v>
      </c>
      <c r="BR13" s="320">
        <f t="shared" si="28"/>
        <v>79.2</v>
      </c>
      <c r="BS13" s="323">
        <v>3889</v>
      </c>
      <c r="BT13" s="188">
        <v>1605</v>
      </c>
      <c r="BU13" s="192">
        <f t="shared" si="29"/>
        <v>41.270249421445101</v>
      </c>
      <c r="BV13" s="188">
        <v>457</v>
      </c>
      <c r="BW13" s="320">
        <f t="shared" si="30"/>
        <v>11.75109282591926</v>
      </c>
      <c r="BX13" s="422" t="s">
        <v>52</v>
      </c>
    </row>
    <row r="14" spans="1:76" s="195" customFormat="1" ht="17.100000000000001" customHeight="1" x14ac:dyDescent="0.25">
      <c r="A14" s="186" t="s">
        <v>116</v>
      </c>
      <c r="B14" s="187" t="s">
        <v>69</v>
      </c>
      <c r="C14" s="299">
        <v>6513</v>
      </c>
      <c r="D14" s="309">
        <v>6365</v>
      </c>
      <c r="E14" s="189">
        <f t="shared" si="0"/>
        <v>97.7</v>
      </c>
      <c r="F14" s="188">
        <v>6261</v>
      </c>
      <c r="G14" s="189">
        <f t="shared" si="1"/>
        <v>96.1</v>
      </c>
      <c r="H14" s="188">
        <v>32</v>
      </c>
      <c r="I14" s="189">
        <f t="shared" si="2"/>
        <v>0.5</v>
      </c>
      <c r="J14" s="188">
        <v>6293</v>
      </c>
      <c r="K14" s="189">
        <f t="shared" si="3"/>
        <v>96.6</v>
      </c>
      <c r="L14" s="188">
        <v>6298</v>
      </c>
      <c r="M14" s="189">
        <f t="shared" si="4"/>
        <v>96.7</v>
      </c>
      <c r="N14" s="188">
        <v>6287</v>
      </c>
      <c r="O14" s="189">
        <f t="shared" si="5"/>
        <v>96.5</v>
      </c>
      <c r="P14" s="188">
        <v>6298</v>
      </c>
      <c r="Q14" s="189">
        <f t="shared" si="6"/>
        <v>96.7</v>
      </c>
      <c r="R14" s="188">
        <v>6311</v>
      </c>
      <c r="S14" s="189">
        <f t="shared" si="7"/>
        <v>96.9</v>
      </c>
      <c r="T14" s="188">
        <v>6288</v>
      </c>
      <c r="U14" s="189">
        <f t="shared" si="8"/>
        <v>96.5</v>
      </c>
      <c r="V14" s="188">
        <v>6277</v>
      </c>
      <c r="W14" s="189">
        <f t="shared" si="9"/>
        <v>96.4</v>
      </c>
      <c r="X14" s="188">
        <v>6389</v>
      </c>
      <c r="Y14" s="189">
        <f t="shared" si="10"/>
        <v>98.1</v>
      </c>
      <c r="Z14" s="188">
        <v>5603</v>
      </c>
      <c r="AA14" s="189">
        <f t="shared" si="11"/>
        <v>86</v>
      </c>
      <c r="AB14" s="188">
        <v>4681</v>
      </c>
      <c r="AC14" s="189">
        <f t="shared" si="12"/>
        <v>71.900000000000006</v>
      </c>
      <c r="AD14" s="188">
        <v>6364</v>
      </c>
      <c r="AE14" s="189">
        <f t="shared" si="13"/>
        <v>97.7</v>
      </c>
      <c r="AF14" s="188">
        <v>6375</v>
      </c>
      <c r="AG14" s="189">
        <f t="shared" si="14"/>
        <v>97.9</v>
      </c>
      <c r="AH14" s="178">
        <v>6661</v>
      </c>
      <c r="AI14" s="188">
        <v>6460</v>
      </c>
      <c r="AJ14" s="190">
        <f t="shared" si="15"/>
        <v>97</v>
      </c>
      <c r="AK14" s="188">
        <v>6440</v>
      </c>
      <c r="AL14" s="189">
        <f t="shared" si="16"/>
        <v>96.7</v>
      </c>
      <c r="AM14" s="188">
        <v>6477</v>
      </c>
      <c r="AN14" s="189">
        <f t="shared" si="17"/>
        <v>97.2</v>
      </c>
      <c r="AO14" s="188">
        <v>6625</v>
      </c>
      <c r="AP14" s="189">
        <f t="shared" si="18"/>
        <v>99.5</v>
      </c>
      <c r="AQ14" s="188">
        <v>6455</v>
      </c>
      <c r="AR14" s="189">
        <f t="shared" si="19"/>
        <v>96.9</v>
      </c>
      <c r="AS14" s="188">
        <v>13</v>
      </c>
      <c r="AT14" s="189">
        <f t="shared" si="31"/>
        <v>0.19516589100735626</v>
      </c>
      <c r="AU14" s="188">
        <v>14</v>
      </c>
      <c r="AV14" s="188">
        <v>26</v>
      </c>
      <c r="AW14" s="188">
        <v>6461</v>
      </c>
      <c r="AX14" s="189">
        <f t="shared" si="20"/>
        <v>97</v>
      </c>
      <c r="AY14" s="188">
        <v>6463</v>
      </c>
      <c r="AZ14" s="189">
        <f t="shared" si="21"/>
        <v>97</v>
      </c>
      <c r="BA14" s="191">
        <v>7297</v>
      </c>
      <c r="BB14" s="188">
        <v>7027</v>
      </c>
      <c r="BC14" s="192">
        <f t="shared" si="22"/>
        <v>96.3</v>
      </c>
      <c r="BD14" s="188">
        <v>6980</v>
      </c>
      <c r="BE14" s="192">
        <f t="shared" si="23"/>
        <v>95.7</v>
      </c>
      <c r="BF14" s="188">
        <v>7017</v>
      </c>
      <c r="BG14" s="192">
        <f t="shared" si="24"/>
        <v>96.2</v>
      </c>
      <c r="BH14" s="188">
        <v>2721</v>
      </c>
      <c r="BI14" s="192">
        <f t="shared" si="25"/>
        <v>74.599999999999994</v>
      </c>
      <c r="BJ14" s="188">
        <v>1119</v>
      </c>
      <c r="BK14" s="188">
        <v>1364</v>
      </c>
      <c r="BL14" s="193">
        <v>9326</v>
      </c>
      <c r="BM14" s="188">
        <v>7543</v>
      </c>
      <c r="BN14" s="194">
        <f t="shared" si="26"/>
        <v>80.881406819644013</v>
      </c>
      <c r="BO14" s="188">
        <v>4833</v>
      </c>
      <c r="BP14" s="192">
        <f t="shared" si="27"/>
        <v>74.2</v>
      </c>
      <c r="BQ14" s="188">
        <v>5219</v>
      </c>
      <c r="BR14" s="320">
        <f t="shared" si="28"/>
        <v>80.099999999999994</v>
      </c>
      <c r="BS14" s="323">
        <v>3345</v>
      </c>
      <c r="BT14" s="188">
        <v>1142</v>
      </c>
      <c r="BU14" s="192">
        <f t="shared" si="29"/>
        <v>34.140508221225716</v>
      </c>
      <c r="BV14" s="188">
        <v>330</v>
      </c>
      <c r="BW14" s="320">
        <f t="shared" si="30"/>
        <v>9.8654708520179373</v>
      </c>
      <c r="BX14" s="422" t="s">
        <v>57</v>
      </c>
    </row>
    <row r="15" spans="1:76" s="195" customFormat="1" ht="17.100000000000001" customHeight="1" x14ac:dyDescent="0.25">
      <c r="A15" s="186" t="s">
        <v>117</v>
      </c>
      <c r="B15" s="196" t="s">
        <v>70</v>
      </c>
      <c r="C15" s="299">
        <v>21088</v>
      </c>
      <c r="D15" s="309">
        <v>15193</v>
      </c>
      <c r="E15" s="189">
        <f t="shared" si="0"/>
        <v>72</v>
      </c>
      <c r="F15" s="188">
        <v>13267</v>
      </c>
      <c r="G15" s="189">
        <f t="shared" si="1"/>
        <v>62.9</v>
      </c>
      <c r="H15" s="188">
        <v>1602</v>
      </c>
      <c r="I15" s="189">
        <f t="shared" si="2"/>
        <v>7.6</v>
      </c>
      <c r="J15" s="188">
        <v>14869</v>
      </c>
      <c r="K15" s="189">
        <f t="shared" si="3"/>
        <v>70.5</v>
      </c>
      <c r="L15" s="188">
        <v>18493</v>
      </c>
      <c r="M15" s="189">
        <f t="shared" si="4"/>
        <v>87.7</v>
      </c>
      <c r="N15" s="188">
        <v>19069</v>
      </c>
      <c r="O15" s="189">
        <f t="shared" si="5"/>
        <v>90.4</v>
      </c>
      <c r="P15" s="188">
        <v>18480</v>
      </c>
      <c r="Q15" s="189">
        <f t="shared" si="6"/>
        <v>87.6</v>
      </c>
      <c r="R15" s="188">
        <v>18534</v>
      </c>
      <c r="S15" s="189">
        <f t="shared" si="7"/>
        <v>87.9</v>
      </c>
      <c r="T15" s="188">
        <v>19046</v>
      </c>
      <c r="U15" s="189">
        <f t="shared" si="8"/>
        <v>90.3</v>
      </c>
      <c r="V15" s="188">
        <v>18103</v>
      </c>
      <c r="W15" s="189">
        <f t="shared" si="9"/>
        <v>85.8</v>
      </c>
      <c r="X15" s="188">
        <v>18311</v>
      </c>
      <c r="Y15" s="189">
        <f t="shared" si="10"/>
        <v>86.8</v>
      </c>
      <c r="Z15" s="188">
        <v>17887</v>
      </c>
      <c r="AA15" s="189">
        <f t="shared" si="11"/>
        <v>84.8</v>
      </c>
      <c r="AB15" s="188">
        <v>14151</v>
      </c>
      <c r="AC15" s="189">
        <f t="shared" si="12"/>
        <v>67.099999999999994</v>
      </c>
      <c r="AD15" s="188">
        <v>18571</v>
      </c>
      <c r="AE15" s="189">
        <f t="shared" si="13"/>
        <v>88.1</v>
      </c>
      <c r="AF15" s="188">
        <v>18645</v>
      </c>
      <c r="AG15" s="189">
        <f t="shared" si="14"/>
        <v>88.4</v>
      </c>
      <c r="AH15" s="178">
        <v>22008</v>
      </c>
      <c r="AI15" s="188">
        <v>19923</v>
      </c>
      <c r="AJ15" s="190">
        <f t="shared" si="15"/>
        <v>90.5</v>
      </c>
      <c r="AK15" s="188">
        <v>18926</v>
      </c>
      <c r="AL15" s="189">
        <f t="shared" si="16"/>
        <v>86</v>
      </c>
      <c r="AM15" s="188">
        <v>19551</v>
      </c>
      <c r="AN15" s="189">
        <f t="shared" si="17"/>
        <v>88.8</v>
      </c>
      <c r="AO15" s="188">
        <v>18985</v>
      </c>
      <c r="AP15" s="189">
        <f t="shared" si="18"/>
        <v>86.3</v>
      </c>
      <c r="AQ15" s="188">
        <v>19801</v>
      </c>
      <c r="AR15" s="189">
        <f t="shared" si="19"/>
        <v>90</v>
      </c>
      <c r="AS15" s="188">
        <v>74</v>
      </c>
      <c r="AT15" s="189">
        <f t="shared" si="31"/>
        <v>0.33624136677571792</v>
      </c>
      <c r="AU15" s="188">
        <v>106</v>
      </c>
      <c r="AV15" s="188">
        <v>133</v>
      </c>
      <c r="AW15" s="188">
        <v>19042</v>
      </c>
      <c r="AX15" s="189">
        <f t="shared" si="20"/>
        <v>86.5</v>
      </c>
      <c r="AY15" s="188">
        <v>18961</v>
      </c>
      <c r="AZ15" s="189">
        <f t="shared" si="21"/>
        <v>86.2</v>
      </c>
      <c r="BA15" s="191">
        <v>22702</v>
      </c>
      <c r="BB15" s="188">
        <v>20256</v>
      </c>
      <c r="BC15" s="192">
        <f t="shared" si="22"/>
        <v>89.2</v>
      </c>
      <c r="BD15" s="188">
        <v>20182</v>
      </c>
      <c r="BE15" s="192">
        <f t="shared" si="23"/>
        <v>88.9</v>
      </c>
      <c r="BF15" s="188">
        <v>20275</v>
      </c>
      <c r="BG15" s="192">
        <f t="shared" si="24"/>
        <v>89.3</v>
      </c>
      <c r="BH15" s="188">
        <v>7286</v>
      </c>
      <c r="BI15" s="192">
        <f t="shared" si="25"/>
        <v>64.2</v>
      </c>
      <c r="BJ15" s="188">
        <v>4398</v>
      </c>
      <c r="BK15" s="188">
        <v>10070</v>
      </c>
      <c r="BL15" s="193">
        <v>50150</v>
      </c>
      <c r="BM15" s="188">
        <v>47460</v>
      </c>
      <c r="BN15" s="194">
        <f t="shared" si="26"/>
        <v>94.636091724825519</v>
      </c>
      <c r="BO15" s="188">
        <v>15052</v>
      </c>
      <c r="BP15" s="192">
        <f t="shared" si="27"/>
        <v>71.400000000000006</v>
      </c>
      <c r="BQ15" s="188">
        <v>16038</v>
      </c>
      <c r="BR15" s="320">
        <f t="shared" si="28"/>
        <v>76.099999999999994</v>
      </c>
      <c r="BS15" s="323">
        <v>10882</v>
      </c>
      <c r="BT15" s="188">
        <v>3735</v>
      </c>
      <c r="BU15" s="192">
        <f t="shared" si="29"/>
        <v>34.322734791398638</v>
      </c>
      <c r="BV15" s="188">
        <v>916</v>
      </c>
      <c r="BW15" s="320">
        <f t="shared" si="30"/>
        <v>8.4175702995772834</v>
      </c>
      <c r="BX15" s="422" t="s">
        <v>71</v>
      </c>
    </row>
    <row r="16" spans="1:76" s="195" customFormat="1" ht="17.100000000000001" customHeight="1" x14ac:dyDescent="0.25">
      <c r="A16" s="186" t="s">
        <v>118</v>
      </c>
      <c r="B16" s="196" t="s">
        <v>72</v>
      </c>
      <c r="C16" s="299">
        <v>22036</v>
      </c>
      <c r="D16" s="309">
        <v>21041</v>
      </c>
      <c r="E16" s="189">
        <f t="shared" si="0"/>
        <v>95.5</v>
      </c>
      <c r="F16" s="188">
        <v>19987</v>
      </c>
      <c r="G16" s="189">
        <f t="shared" si="1"/>
        <v>90.7</v>
      </c>
      <c r="H16" s="188">
        <v>400</v>
      </c>
      <c r="I16" s="189">
        <f t="shared" si="2"/>
        <v>1.8</v>
      </c>
      <c r="J16" s="188">
        <v>20387</v>
      </c>
      <c r="K16" s="189">
        <f t="shared" si="3"/>
        <v>92.5</v>
      </c>
      <c r="L16" s="188">
        <v>23669</v>
      </c>
      <c r="M16" s="189">
        <f t="shared" si="4"/>
        <v>107.4</v>
      </c>
      <c r="N16" s="188">
        <v>22343</v>
      </c>
      <c r="O16" s="189">
        <f t="shared" si="5"/>
        <v>101.4</v>
      </c>
      <c r="P16" s="188">
        <v>23664</v>
      </c>
      <c r="Q16" s="189">
        <f t="shared" si="6"/>
        <v>107.4</v>
      </c>
      <c r="R16" s="188">
        <v>23274</v>
      </c>
      <c r="S16" s="189">
        <f t="shared" si="7"/>
        <v>105.6</v>
      </c>
      <c r="T16" s="188">
        <v>22352</v>
      </c>
      <c r="U16" s="189">
        <f t="shared" si="8"/>
        <v>101.4</v>
      </c>
      <c r="V16" s="188">
        <v>22786</v>
      </c>
      <c r="W16" s="189">
        <f t="shared" si="9"/>
        <v>103.4</v>
      </c>
      <c r="X16" s="188">
        <v>22531</v>
      </c>
      <c r="Y16" s="189">
        <f t="shared" si="10"/>
        <v>102.2</v>
      </c>
      <c r="Z16" s="188">
        <v>19771</v>
      </c>
      <c r="AA16" s="189">
        <f t="shared" si="11"/>
        <v>89.7</v>
      </c>
      <c r="AB16" s="188">
        <v>15155</v>
      </c>
      <c r="AC16" s="189">
        <f t="shared" si="12"/>
        <v>68.8</v>
      </c>
      <c r="AD16" s="188">
        <v>23803</v>
      </c>
      <c r="AE16" s="189">
        <f t="shared" si="13"/>
        <v>108</v>
      </c>
      <c r="AF16" s="188">
        <v>23297</v>
      </c>
      <c r="AG16" s="189">
        <f t="shared" si="14"/>
        <v>105.7</v>
      </c>
      <c r="AH16" s="178">
        <v>22925</v>
      </c>
      <c r="AI16" s="188">
        <v>22649</v>
      </c>
      <c r="AJ16" s="190">
        <f t="shared" si="15"/>
        <v>98.8</v>
      </c>
      <c r="AK16" s="188">
        <v>22425</v>
      </c>
      <c r="AL16" s="189">
        <f t="shared" si="16"/>
        <v>97.8</v>
      </c>
      <c r="AM16" s="188">
        <v>22669</v>
      </c>
      <c r="AN16" s="189">
        <f t="shared" si="17"/>
        <v>98.9</v>
      </c>
      <c r="AO16" s="188">
        <v>21348</v>
      </c>
      <c r="AP16" s="189">
        <f t="shared" si="18"/>
        <v>93.1</v>
      </c>
      <c r="AQ16" s="188">
        <v>22311</v>
      </c>
      <c r="AR16" s="189">
        <f t="shared" si="19"/>
        <v>97.3</v>
      </c>
      <c r="AS16" s="188">
        <v>242</v>
      </c>
      <c r="AT16" s="189">
        <f t="shared" si="31"/>
        <v>1.0556161395856052</v>
      </c>
      <c r="AU16" s="188">
        <v>396</v>
      </c>
      <c r="AV16" s="188">
        <v>397</v>
      </c>
      <c r="AW16" s="188">
        <v>20832</v>
      </c>
      <c r="AX16" s="189">
        <f t="shared" si="20"/>
        <v>90.9</v>
      </c>
      <c r="AY16" s="188">
        <v>20848</v>
      </c>
      <c r="AZ16" s="189">
        <f t="shared" si="21"/>
        <v>90.9</v>
      </c>
      <c r="BA16" s="191">
        <v>24608</v>
      </c>
      <c r="BB16" s="188">
        <v>21523</v>
      </c>
      <c r="BC16" s="192">
        <f t="shared" si="22"/>
        <v>87.5</v>
      </c>
      <c r="BD16" s="188">
        <v>21488</v>
      </c>
      <c r="BE16" s="192">
        <f t="shared" si="23"/>
        <v>87.3</v>
      </c>
      <c r="BF16" s="188">
        <v>21628</v>
      </c>
      <c r="BG16" s="192">
        <f t="shared" si="24"/>
        <v>87.9</v>
      </c>
      <c r="BH16" s="188">
        <v>8558</v>
      </c>
      <c r="BI16" s="192">
        <f t="shared" si="25"/>
        <v>69.599999999999994</v>
      </c>
      <c r="BJ16" s="188">
        <v>4157</v>
      </c>
      <c r="BK16" s="188">
        <v>8027</v>
      </c>
      <c r="BL16" s="193">
        <v>30611</v>
      </c>
      <c r="BM16" s="188">
        <v>30443</v>
      </c>
      <c r="BN16" s="194">
        <f t="shared" si="26"/>
        <v>99.451177681225701</v>
      </c>
      <c r="BO16" s="188">
        <v>17623</v>
      </c>
      <c r="BP16" s="192">
        <f t="shared" si="27"/>
        <v>80</v>
      </c>
      <c r="BQ16" s="188">
        <v>19301</v>
      </c>
      <c r="BR16" s="320">
        <f t="shared" si="28"/>
        <v>87.6</v>
      </c>
      <c r="BS16" s="323">
        <v>10009</v>
      </c>
      <c r="BT16" s="188">
        <v>2737</v>
      </c>
      <c r="BU16" s="192">
        <f t="shared" si="29"/>
        <v>27.345389149765211</v>
      </c>
      <c r="BV16" s="188">
        <v>747</v>
      </c>
      <c r="BW16" s="320">
        <f t="shared" si="30"/>
        <v>7.4632830452592671</v>
      </c>
      <c r="BX16" s="422" t="s">
        <v>60</v>
      </c>
    </row>
    <row r="17" spans="1:76" s="195" customFormat="1" ht="17.100000000000001" customHeight="1" x14ac:dyDescent="0.25">
      <c r="A17" s="186" t="s">
        <v>73</v>
      </c>
      <c r="B17" s="196" t="s">
        <v>74</v>
      </c>
      <c r="C17" s="299">
        <v>10459</v>
      </c>
      <c r="D17" s="309">
        <v>8314</v>
      </c>
      <c r="E17" s="189">
        <f t="shared" si="0"/>
        <v>79.5</v>
      </c>
      <c r="F17" s="188">
        <v>4408</v>
      </c>
      <c r="G17" s="189">
        <f t="shared" si="1"/>
        <v>42.1</v>
      </c>
      <c r="H17" s="188">
        <v>1907</v>
      </c>
      <c r="I17" s="189">
        <f t="shared" si="2"/>
        <v>18.2</v>
      </c>
      <c r="J17" s="188">
        <v>6315</v>
      </c>
      <c r="K17" s="189">
        <f t="shared" si="3"/>
        <v>60.4</v>
      </c>
      <c r="L17" s="188">
        <v>9854</v>
      </c>
      <c r="M17" s="189">
        <f t="shared" si="4"/>
        <v>94.2</v>
      </c>
      <c r="N17" s="188">
        <v>8663</v>
      </c>
      <c r="O17" s="189">
        <f t="shared" si="5"/>
        <v>82.8</v>
      </c>
      <c r="P17" s="188">
        <v>9851</v>
      </c>
      <c r="Q17" s="189">
        <f t="shared" si="6"/>
        <v>94.2</v>
      </c>
      <c r="R17" s="188">
        <v>9321</v>
      </c>
      <c r="S17" s="189">
        <f t="shared" si="7"/>
        <v>89.1</v>
      </c>
      <c r="T17" s="188">
        <v>8666</v>
      </c>
      <c r="U17" s="189">
        <f t="shared" si="8"/>
        <v>82.9</v>
      </c>
      <c r="V17" s="188">
        <v>7965</v>
      </c>
      <c r="W17" s="189">
        <f t="shared" si="9"/>
        <v>76.2</v>
      </c>
      <c r="X17" s="188">
        <v>8008</v>
      </c>
      <c r="Y17" s="189">
        <f t="shared" si="10"/>
        <v>76.599999999999994</v>
      </c>
      <c r="Z17" s="188">
        <v>8992</v>
      </c>
      <c r="AA17" s="189">
        <f t="shared" si="11"/>
        <v>86</v>
      </c>
      <c r="AB17" s="188">
        <v>5455</v>
      </c>
      <c r="AC17" s="189">
        <f t="shared" si="12"/>
        <v>52.2</v>
      </c>
      <c r="AD17" s="188">
        <v>9867</v>
      </c>
      <c r="AE17" s="189">
        <f t="shared" si="13"/>
        <v>94.3</v>
      </c>
      <c r="AF17" s="188">
        <v>9311</v>
      </c>
      <c r="AG17" s="189">
        <f t="shared" si="14"/>
        <v>89</v>
      </c>
      <c r="AH17" s="178">
        <v>11791</v>
      </c>
      <c r="AI17" s="188">
        <v>10158</v>
      </c>
      <c r="AJ17" s="190">
        <f t="shared" si="15"/>
        <v>86.2</v>
      </c>
      <c r="AK17" s="188">
        <v>10124</v>
      </c>
      <c r="AL17" s="189">
        <f t="shared" si="16"/>
        <v>85.9</v>
      </c>
      <c r="AM17" s="188">
        <v>10154</v>
      </c>
      <c r="AN17" s="189">
        <f t="shared" si="17"/>
        <v>86.1</v>
      </c>
      <c r="AO17" s="188">
        <v>10426</v>
      </c>
      <c r="AP17" s="189">
        <f t="shared" si="18"/>
        <v>88.4</v>
      </c>
      <c r="AQ17" s="188">
        <v>9746</v>
      </c>
      <c r="AR17" s="189">
        <f t="shared" si="19"/>
        <v>82.7</v>
      </c>
      <c r="AS17" s="188">
        <v>183</v>
      </c>
      <c r="AT17" s="189">
        <f t="shared" si="31"/>
        <v>1.5520312102451022</v>
      </c>
      <c r="AU17" s="188">
        <v>588</v>
      </c>
      <c r="AV17" s="188">
        <v>87</v>
      </c>
      <c r="AW17" s="188">
        <v>7136</v>
      </c>
      <c r="AX17" s="189">
        <f t="shared" si="20"/>
        <v>60.5</v>
      </c>
      <c r="AY17" s="188">
        <v>7137</v>
      </c>
      <c r="AZ17" s="189">
        <f t="shared" si="21"/>
        <v>60.5</v>
      </c>
      <c r="BA17" s="191">
        <v>12901</v>
      </c>
      <c r="BB17" s="188">
        <v>8208</v>
      </c>
      <c r="BC17" s="192">
        <f t="shared" si="22"/>
        <v>63.6</v>
      </c>
      <c r="BD17" s="188">
        <v>8207</v>
      </c>
      <c r="BE17" s="192">
        <f t="shared" si="23"/>
        <v>63.6</v>
      </c>
      <c r="BF17" s="188">
        <v>8280</v>
      </c>
      <c r="BG17" s="192">
        <f t="shared" si="24"/>
        <v>64.2</v>
      </c>
      <c r="BH17" s="188">
        <v>2922</v>
      </c>
      <c r="BI17" s="192">
        <f t="shared" si="25"/>
        <v>45.3</v>
      </c>
      <c r="BJ17" s="188">
        <v>8196</v>
      </c>
      <c r="BK17" s="188">
        <v>3926</v>
      </c>
      <c r="BL17" s="193">
        <v>11857</v>
      </c>
      <c r="BM17" s="188">
        <v>7854</v>
      </c>
      <c r="BN17" s="194">
        <f t="shared" si="26"/>
        <v>66.239352281352794</v>
      </c>
      <c r="BO17" s="188">
        <v>6098</v>
      </c>
      <c r="BP17" s="192">
        <f t="shared" si="27"/>
        <v>58.3</v>
      </c>
      <c r="BQ17" s="188">
        <v>6101</v>
      </c>
      <c r="BR17" s="320">
        <f t="shared" si="28"/>
        <v>58.3</v>
      </c>
      <c r="BS17" s="323">
        <v>5464</v>
      </c>
      <c r="BT17" s="188">
        <v>1480</v>
      </c>
      <c r="BU17" s="192">
        <f t="shared" si="29"/>
        <v>27.086383601756953</v>
      </c>
      <c r="BV17" s="188">
        <v>422</v>
      </c>
      <c r="BW17" s="320">
        <f t="shared" si="30"/>
        <v>7.7232796486090773</v>
      </c>
      <c r="BX17" s="422" t="s">
        <v>71</v>
      </c>
    </row>
    <row r="18" spans="1:76" s="195" customFormat="1" ht="17.100000000000001" customHeight="1" x14ac:dyDescent="0.25">
      <c r="A18" s="186" t="s">
        <v>119</v>
      </c>
      <c r="B18" s="196" t="s">
        <v>75</v>
      </c>
      <c r="C18" s="299">
        <v>30290</v>
      </c>
      <c r="D18" s="309">
        <v>24127</v>
      </c>
      <c r="E18" s="189">
        <f t="shared" si="0"/>
        <v>79.7</v>
      </c>
      <c r="F18" s="188">
        <v>23529</v>
      </c>
      <c r="G18" s="189">
        <f t="shared" si="1"/>
        <v>77.7</v>
      </c>
      <c r="H18" s="188">
        <v>418</v>
      </c>
      <c r="I18" s="189">
        <f t="shared" si="2"/>
        <v>1.4</v>
      </c>
      <c r="J18" s="188">
        <v>23947</v>
      </c>
      <c r="K18" s="189">
        <f t="shared" si="3"/>
        <v>79.099999999999994</v>
      </c>
      <c r="L18" s="188">
        <v>25996</v>
      </c>
      <c r="M18" s="189">
        <f t="shared" si="4"/>
        <v>85.8</v>
      </c>
      <c r="N18" s="188">
        <v>26349</v>
      </c>
      <c r="O18" s="189">
        <f t="shared" si="5"/>
        <v>87</v>
      </c>
      <c r="P18" s="188">
        <v>26006</v>
      </c>
      <c r="Q18" s="189">
        <f t="shared" si="6"/>
        <v>85.9</v>
      </c>
      <c r="R18" s="188">
        <v>25861</v>
      </c>
      <c r="S18" s="189">
        <f t="shared" si="7"/>
        <v>85.4</v>
      </c>
      <c r="T18" s="188">
        <v>26363</v>
      </c>
      <c r="U18" s="189">
        <f t="shared" si="8"/>
        <v>87</v>
      </c>
      <c r="V18" s="188">
        <v>25486</v>
      </c>
      <c r="W18" s="189">
        <f t="shared" si="9"/>
        <v>84.1</v>
      </c>
      <c r="X18" s="188">
        <v>25460</v>
      </c>
      <c r="Y18" s="189">
        <f t="shared" si="10"/>
        <v>84.1</v>
      </c>
      <c r="Z18" s="188">
        <v>24490</v>
      </c>
      <c r="AA18" s="189">
        <f t="shared" si="11"/>
        <v>80.900000000000006</v>
      </c>
      <c r="AB18" s="188">
        <v>18760</v>
      </c>
      <c r="AC18" s="189">
        <f t="shared" si="12"/>
        <v>61.9</v>
      </c>
      <c r="AD18" s="188">
        <v>26085</v>
      </c>
      <c r="AE18" s="189">
        <f t="shared" si="13"/>
        <v>86.1</v>
      </c>
      <c r="AF18" s="188">
        <v>25973</v>
      </c>
      <c r="AG18" s="189">
        <f t="shared" si="14"/>
        <v>85.7</v>
      </c>
      <c r="AH18" s="178">
        <v>30629</v>
      </c>
      <c r="AI18" s="188">
        <v>27134</v>
      </c>
      <c r="AJ18" s="190">
        <f t="shared" si="15"/>
        <v>88.6</v>
      </c>
      <c r="AK18" s="188">
        <v>26562</v>
      </c>
      <c r="AL18" s="189">
        <f t="shared" si="16"/>
        <v>86.7</v>
      </c>
      <c r="AM18" s="188">
        <v>27083</v>
      </c>
      <c r="AN18" s="189">
        <f t="shared" si="17"/>
        <v>88.4</v>
      </c>
      <c r="AO18" s="188">
        <v>26749</v>
      </c>
      <c r="AP18" s="189">
        <f t="shared" si="18"/>
        <v>87.3</v>
      </c>
      <c r="AQ18" s="188">
        <v>27091</v>
      </c>
      <c r="AR18" s="189">
        <f t="shared" si="19"/>
        <v>88.4</v>
      </c>
      <c r="AS18" s="188">
        <v>94</v>
      </c>
      <c r="AT18" s="189">
        <f t="shared" si="31"/>
        <v>0.30689869078324467</v>
      </c>
      <c r="AU18" s="188">
        <v>151</v>
      </c>
      <c r="AV18" s="188">
        <v>248</v>
      </c>
      <c r="AW18" s="188">
        <v>26710</v>
      </c>
      <c r="AX18" s="189">
        <f t="shared" si="20"/>
        <v>87.2</v>
      </c>
      <c r="AY18" s="188">
        <v>26715</v>
      </c>
      <c r="AZ18" s="189">
        <f t="shared" si="21"/>
        <v>87.2</v>
      </c>
      <c r="BA18" s="191">
        <v>31706</v>
      </c>
      <c r="BB18" s="188">
        <v>27099</v>
      </c>
      <c r="BC18" s="192">
        <f t="shared" si="22"/>
        <v>85.5</v>
      </c>
      <c r="BD18" s="188">
        <v>27041</v>
      </c>
      <c r="BE18" s="192">
        <f t="shared" si="23"/>
        <v>85.3</v>
      </c>
      <c r="BF18" s="188">
        <v>27114</v>
      </c>
      <c r="BG18" s="192">
        <f t="shared" si="24"/>
        <v>85.5</v>
      </c>
      <c r="BH18" s="188">
        <v>9979</v>
      </c>
      <c r="BI18" s="192">
        <f t="shared" si="25"/>
        <v>62.9</v>
      </c>
      <c r="BJ18" s="188">
        <v>12498</v>
      </c>
      <c r="BK18" s="188">
        <v>9685</v>
      </c>
      <c r="BL18" s="193">
        <v>56116</v>
      </c>
      <c r="BM18" s="188">
        <v>24014</v>
      </c>
      <c r="BN18" s="194">
        <f t="shared" si="26"/>
        <v>42.793499180269443</v>
      </c>
      <c r="BO18" s="188">
        <v>21026</v>
      </c>
      <c r="BP18" s="192">
        <f t="shared" si="27"/>
        <v>69.400000000000006</v>
      </c>
      <c r="BQ18" s="188">
        <v>21312</v>
      </c>
      <c r="BR18" s="320">
        <f t="shared" si="28"/>
        <v>70.400000000000006</v>
      </c>
      <c r="BS18" s="323">
        <v>15629</v>
      </c>
      <c r="BT18" s="188">
        <v>3990</v>
      </c>
      <c r="BU18" s="192">
        <f t="shared" si="29"/>
        <v>25.529464457098982</v>
      </c>
      <c r="BV18" s="188">
        <v>848</v>
      </c>
      <c r="BW18" s="320">
        <f t="shared" si="30"/>
        <v>5.4258109923859497</v>
      </c>
      <c r="BX18" s="422" t="s">
        <v>60</v>
      </c>
    </row>
    <row r="19" spans="1:76" s="195" customFormat="1" ht="17.100000000000001" customHeight="1" x14ac:dyDescent="0.25">
      <c r="A19" s="186" t="s">
        <v>120</v>
      </c>
      <c r="B19" s="196" t="s">
        <v>76</v>
      </c>
      <c r="C19" s="299">
        <v>33896</v>
      </c>
      <c r="D19" s="309">
        <v>19095</v>
      </c>
      <c r="E19" s="189">
        <f t="shared" si="0"/>
        <v>56.3</v>
      </c>
      <c r="F19" s="188">
        <v>18980</v>
      </c>
      <c r="G19" s="189">
        <f t="shared" si="1"/>
        <v>56</v>
      </c>
      <c r="H19" s="188">
        <v>39</v>
      </c>
      <c r="I19" s="189">
        <f t="shared" si="2"/>
        <v>0.1</v>
      </c>
      <c r="J19" s="188">
        <v>19019</v>
      </c>
      <c r="K19" s="189">
        <f t="shared" si="3"/>
        <v>56.1</v>
      </c>
      <c r="L19" s="188">
        <v>31080</v>
      </c>
      <c r="M19" s="189">
        <f t="shared" si="4"/>
        <v>91.7</v>
      </c>
      <c r="N19" s="188">
        <v>32898</v>
      </c>
      <c r="O19" s="189">
        <f t="shared" si="5"/>
        <v>97.1</v>
      </c>
      <c r="P19" s="188">
        <v>31119</v>
      </c>
      <c r="Q19" s="189">
        <f t="shared" si="6"/>
        <v>91.8</v>
      </c>
      <c r="R19" s="188">
        <v>31818</v>
      </c>
      <c r="S19" s="189">
        <f t="shared" si="7"/>
        <v>93.9</v>
      </c>
      <c r="T19" s="188">
        <v>32913</v>
      </c>
      <c r="U19" s="189">
        <f t="shared" si="8"/>
        <v>97.1</v>
      </c>
      <c r="V19" s="188">
        <v>30722</v>
      </c>
      <c r="W19" s="189">
        <f t="shared" si="9"/>
        <v>90.6</v>
      </c>
      <c r="X19" s="188">
        <v>31432</v>
      </c>
      <c r="Y19" s="189">
        <f t="shared" si="10"/>
        <v>92.7</v>
      </c>
      <c r="Z19" s="188">
        <v>27353</v>
      </c>
      <c r="AA19" s="189">
        <f t="shared" si="11"/>
        <v>80.7</v>
      </c>
      <c r="AB19" s="188">
        <v>21915</v>
      </c>
      <c r="AC19" s="189">
        <f t="shared" si="12"/>
        <v>64.7</v>
      </c>
      <c r="AD19" s="188">
        <v>31372</v>
      </c>
      <c r="AE19" s="189">
        <f t="shared" si="13"/>
        <v>92.6</v>
      </c>
      <c r="AF19" s="188">
        <v>31894</v>
      </c>
      <c r="AG19" s="189">
        <f t="shared" si="14"/>
        <v>94.1</v>
      </c>
      <c r="AH19" s="178">
        <v>35671</v>
      </c>
      <c r="AI19" s="188">
        <v>34486</v>
      </c>
      <c r="AJ19" s="190">
        <f t="shared" si="15"/>
        <v>96.7</v>
      </c>
      <c r="AK19" s="188">
        <v>34351</v>
      </c>
      <c r="AL19" s="189">
        <f t="shared" si="16"/>
        <v>96.3</v>
      </c>
      <c r="AM19" s="188">
        <v>34576</v>
      </c>
      <c r="AN19" s="189">
        <f t="shared" si="17"/>
        <v>96.9</v>
      </c>
      <c r="AO19" s="188">
        <v>32166</v>
      </c>
      <c r="AP19" s="189">
        <f t="shared" si="18"/>
        <v>90.2</v>
      </c>
      <c r="AQ19" s="188">
        <v>33934</v>
      </c>
      <c r="AR19" s="189">
        <f t="shared" si="19"/>
        <v>95.1</v>
      </c>
      <c r="AS19" s="188">
        <v>528</v>
      </c>
      <c r="AT19" s="189">
        <f t="shared" si="31"/>
        <v>1.4801939951220879</v>
      </c>
      <c r="AU19" s="188">
        <v>370</v>
      </c>
      <c r="AV19" s="188">
        <v>1289</v>
      </c>
      <c r="AW19" s="188">
        <v>32612</v>
      </c>
      <c r="AX19" s="189">
        <f t="shared" si="20"/>
        <v>91.4</v>
      </c>
      <c r="AY19" s="188">
        <v>32705</v>
      </c>
      <c r="AZ19" s="189">
        <f t="shared" si="21"/>
        <v>91.7</v>
      </c>
      <c r="BA19" s="191">
        <v>37992</v>
      </c>
      <c r="BB19" s="188">
        <v>36125</v>
      </c>
      <c r="BC19" s="192">
        <f t="shared" si="22"/>
        <v>95.1</v>
      </c>
      <c r="BD19" s="188">
        <v>35918</v>
      </c>
      <c r="BE19" s="192">
        <f t="shared" si="23"/>
        <v>94.5</v>
      </c>
      <c r="BF19" s="188">
        <v>36238</v>
      </c>
      <c r="BG19" s="192">
        <f t="shared" si="24"/>
        <v>95.4</v>
      </c>
      <c r="BH19" s="188">
        <v>12303</v>
      </c>
      <c r="BI19" s="192">
        <f t="shared" si="25"/>
        <v>64.8</v>
      </c>
      <c r="BJ19" s="188">
        <v>15877</v>
      </c>
      <c r="BK19" s="188">
        <v>20286</v>
      </c>
      <c r="BL19" s="193">
        <v>102371</v>
      </c>
      <c r="BM19" s="188">
        <v>77880</v>
      </c>
      <c r="BN19" s="194">
        <f t="shared" si="26"/>
        <v>76.076232526789809</v>
      </c>
      <c r="BO19" s="188">
        <v>22994</v>
      </c>
      <c r="BP19" s="192">
        <f t="shared" si="27"/>
        <v>67.8</v>
      </c>
      <c r="BQ19" s="188">
        <v>24742</v>
      </c>
      <c r="BR19" s="320">
        <f t="shared" si="28"/>
        <v>73</v>
      </c>
      <c r="BS19" s="323">
        <v>21415</v>
      </c>
      <c r="BT19" s="188">
        <v>5220</v>
      </c>
      <c r="BU19" s="192">
        <f t="shared" si="29"/>
        <v>24.375437777258931</v>
      </c>
      <c r="BV19" s="188">
        <v>1290</v>
      </c>
      <c r="BW19" s="320">
        <f t="shared" si="30"/>
        <v>6.0238150828858279</v>
      </c>
      <c r="BX19" s="422" t="s">
        <v>55</v>
      </c>
    </row>
    <row r="20" spans="1:76" s="195" customFormat="1" ht="17.100000000000001" customHeight="1" x14ac:dyDescent="0.25">
      <c r="A20" s="186" t="s">
        <v>121</v>
      </c>
      <c r="B20" s="196" t="s">
        <v>77</v>
      </c>
      <c r="C20" s="299">
        <v>802</v>
      </c>
      <c r="D20" s="309">
        <v>991</v>
      </c>
      <c r="E20" s="189">
        <f t="shared" si="0"/>
        <v>123.6</v>
      </c>
      <c r="F20" s="188">
        <v>385</v>
      </c>
      <c r="G20" s="189">
        <f t="shared" si="1"/>
        <v>48</v>
      </c>
      <c r="H20" s="188">
        <v>421</v>
      </c>
      <c r="I20" s="189">
        <f t="shared" si="2"/>
        <v>52.5</v>
      </c>
      <c r="J20" s="188">
        <v>806</v>
      </c>
      <c r="K20" s="189">
        <f t="shared" si="3"/>
        <v>100.5</v>
      </c>
      <c r="L20" s="188">
        <v>1029</v>
      </c>
      <c r="M20" s="189">
        <f t="shared" si="4"/>
        <v>128.30000000000001</v>
      </c>
      <c r="N20" s="188">
        <v>874</v>
      </c>
      <c r="O20" s="189">
        <f t="shared" si="5"/>
        <v>109</v>
      </c>
      <c r="P20" s="188">
        <v>1029</v>
      </c>
      <c r="Q20" s="189">
        <f t="shared" si="6"/>
        <v>128.30000000000001</v>
      </c>
      <c r="R20" s="188">
        <v>944</v>
      </c>
      <c r="S20" s="189">
        <f t="shared" si="7"/>
        <v>117.7</v>
      </c>
      <c r="T20" s="188">
        <v>876</v>
      </c>
      <c r="U20" s="189">
        <f t="shared" si="8"/>
        <v>109.2</v>
      </c>
      <c r="V20" s="188">
        <v>841</v>
      </c>
      <c r="W20" s="189">
        <f t="shared" si="9"/>
        <v>104.9</v>
      </c>
      <c r="X20" s="188">
        <v>802</v>
      </c>
      <c r="Y20" s="189">
        <f t="shared" si="10"/>
        <v>100</v>
      </c>
      <c r="Z20" s="188">
        <v>508</v>
      </c>
      <c r="AA20" s="189">
        <f t="shared" si="11"/>
        <v>63.3</v>
      </c>
      <c r="AB20" s="188">
        <v>306</v>
      </c>
      <c r="AC20" s="189">
        <f t="shared" si="12"/>
        <v>38.200000000000003</v>
      </c>
      <c r="AD20" s="188">
        <v>1042</v>
      </c>
      <c r="AE20" s="189">
        <f t="shared" si="13"/>
        <v>129.9</v>
      </c>
      <c r="AF20" s="188">
        <v>937</v>
      </c>
      <c r="AG20" s="189">
        <f t="shared" si="14"/>
        <v>116.8</v>
      </c>
      <c r="AH20" s="178">
        <v>970</v>
      </c>
      <c r="AI20" s="188">
        <v>954</v>
      </c>
      <c r="AJ20" s="190">
        <f t="shared" si="15"/>
        <v>98.4</v>
      </c>
      <c r="AK20" s="188">
        <v>957</v>
      </c>
      <c r="AL20" s="189">
        <f t="shared" si="16"/>
        <v>98.7</v>
      </c>
      <c r="AM20" s="188">
        <v>971</v>
      </c>
      <c r="AN20" s="189">
        <f t="shared" si="17"/>
        <v>100.1</v>
      </c>
      <c r="AO20" s="188">
        <v>955</v>
      </c>
      <c r="AP20" s="189">
        <f t="shared" si="18"/>
        <v>98.5</v>
      </c>
      <c r="AQ20" s="188">
        <v>862</v>
      </c>
      <c r="AR20" s="189">
        <f t="shared" si="19"/>
        <v>88.9</v>
      </c>
      <c r="AS20" s="188">
        <v>42</v>
      </c>
      <c r="AT20" s="189">
        <f t="shared" si="31"/>
        <v>4.3298969072164946</v>
      </c>
      <c r="AU20" s="188">
        <v>83</v>
      </c>
      <c r="AV20" s="188">
        <v>78</v>
      </c>
      <c r="AW20" s="188">
        <v>689</v>
      </c>
      <c r="AX20" s="189">
        <f t="shared" si="20"/>
        <v>71</v>
      </c>
      <c r="AY20" s="188">
        <v>693</v>
      </c>
      <c r="AZ20" s="189">
        <f t="shared" si="21"/>
        <v>71.400000000000006</v>
      </c>
      <c r="BA20" s="191">
        <v>902</v>
      </c>
      <c r="BB20" s="188">
        <v>812</v>
      </c>
      <c r="BC20" s="192">
        <f t="shared" si="22"/>
        <v>90</v>
      </c>
      <c r="BD20" s="188">
        <v>816</v>
      </c>
      <c r="BE20" s="192">
        <f t="shared" si="23"/>
        <v>90.5</v>
      </c>
      <c r="BF20" s="188">
        <v>830</v>
      </c>
      <c r="BG20" s="192">
        <f t="shared" si="24"/>
        <v>92</v>
      </c>
      <c r="BH20" s="188">
        <v>251</v>
      </c>
      <c r="BI20" s="192">
        <f t="shared" si="25"/>
        <v>55.7</v>
      </c>
      <c r="BJ20" s="188">
        <v>757</v>
      </c>
      <c r="BK20" s="188">
        <v>837</v>
      </c>
      <c r="BL20" s="193">
        <v>926</v>
      </c>
      <c r="BM20" s="188">
        <v>1175</v>
      </c>
      <c r="BN20" s="194">
        <f t="shared" si="26"/>
        <v>126.88984881209504</v>
      </c>
      <c r="BO20" s="188">
        <v>436</v>
      </c>
      <c r="BP20" s="192">
        <f t="shared" si="27"/>
        <v>54.4</v>
      </c>
      <c r="BQ20" s="188">
        <v>564</v>
      </c>
      <c r="BR20" s="320">
        <f t="shared" si="28"/>
        <v>70.3</v>
      </c>
      <c r="BS20" s="323">
        <v>484</v>
      </c>
      <c r="BT20" s="188">
        <v>242</v>
      </c>
      <c r="BU20" s="192">
        <f t="shared" si="29"/>
        <v>50</v>
      </c>
      <c r="BV20" s="188">
        <v>34</v>
      </c>
      <c r="BW20" s="320">
        <f t="shared" si="30"/>
        <v>7.0247933884297522</v>
      </c>
      <c r="BX20" s="422" t="s">
        <v>52</v>
      </c>
    </row>
    <row r="21" spans="1:76" s="195" customFormat="1" ht="17.100000000000001" customHeight="1" x14ac:dyDescent="0.25">
      <c r="A21" s="186" t="s">
        <v>122</v>
      </c>
      <c r="B21" s="187" t="s">
        <v>78</v>
      </c>
      <c r="C21" s="299">
        <v>1316</v>
      </c>
      <c r="D21" s="309">
        <v>1311</v>
      </c>
      <c r="E21" s="189">
        <f t="shared" si="0"/>
        <v>99.6</v>
      </c>
      <c r="F21" s="188">
        <v>1233</v>
      </c>
      <c r="G21" s="189">
        <f t="shared" si="1"/>
        <v>93.7</v>
      </c>
      <c r="H21" s="188">
        <v>53</v>
      </c>
      <c r="I21" s="189">
        <f t="shared" si="2"/>
        <v>4</v>
      </c>
      <c r="J21" s="188">
        <v>1286</v>
      </c>
      <c r="K21" s="189">
        <f t="shared" si="3"/>
        <v>97.7</v>
      </c>
      <c r="L21" s="188">
        <v>1381</v>
      </c>
      <c r="M21" s="189">
        <f t="shared" si="4"/>
        <v>104.9</v>
      </c>
      <c r="N21" s="188">
        <v>1354</v>
      </c>
      <c r="O21" s="189">
        <f t="shared" si="5"/>
        <v>102.9</v>
      </c>
      <c r="P21" s="188">
        <v>1381</v>
      </c>
      <c r="Q21" s="189">
        <f t="shared" si="6"/>
        <v>104.9</v>
      </c>
      <c r="R21" s="188">
        <v>1395</v>
      </c>
      <c r="S21" s="189">
        <f t="shared" si="7"/>
        <v>106</v>
      </c>
      <c r="T21" s="188">
        <v>1354</v>
      </c>
      <c r="U21" s="189">
        <f t="shared" si="8"/>
        <v>102.9</v>
      </c>
      <c r="V21" s="188">
        <v>1320</v>
      </c>
      <c r="W21" s="189">
        <f t="shared" si="9"/>
        <v>100.3</v>
      </c>
      <c r="X21" s="188">
        <v>1347</v>
      </c>
      <c r="Y21" s="189">
        <f t="shared" si="10"/>
        <v>102.4</v>
      </c>
      <c r="Z21" s="188">
        <v>1198</v>
      </c>
      <c r="AA21" s="189">
        <f t="shared" si="11"/>
        <v>91</v>
      </c>
      <c r="AB21" s="188">
        <v>910</v>
      </c>
      <c r="AC21" s="189">
        <f t="shared" si="12"/>
        <v>69.099999999999994</v>
      </c>
      <c r="AD21" s="188">
        <v>1382</v>
      </c>
      <c r="AE21" s="189">
        <f t="shared" si="13"/>
        <v>105</v>
      </c>
      <c r="AF21" s="188">
        <v>1401</v>
      </c>
      <c r="AG21" s="189">
        <f t="shared" si="14"/>
        <v>106.5</v>
      </c>
      <c r="AH21" s="178">
        <v>1328</v>
      </c>
      <c r="AI21" s="188">
        <v>1346</v>
      </c>
      <c r="AJ21" s="190">
        <f t="shared" si="15"/>
        <v>101.4</v>
      </c>
      <c r="AK21" s="188">
        <v>1312</v>
      </c>
      <c r="AL21" s="189">
        <f t="shared" si="16"/>
        <v>98.8</v>
      </c>
      <c r="AM21" s="188">
        <v>1344</v>
      </c>
      <c r="AN21" s="189">
        <f t="shared" si="17"/>
        <v>101.2</v>
      </c>
      <c r="AO21" s="188">
        <v>1372</v>
      </c>
      <c r="AP21" s="189">
        <f t="shared" si="18"/>
        <v>103.3</v>
      </c>
      <c r="AQ21" s="188">
        <v>1342</v>
      </c>
      <c r="AR21" s="189">
        <f t="shared" si="19"/>
        <v>101.1</v>
      </c>
      <c r="AS21" s="188">
        <v>3</v>
      </c>
      <c r="AT21" s="189">
        <f t="shared" si="31"/>
        <v>0.2259036144578313</v>
      </c>
      <c r="AU21" s="188">
        <v>9</v>
      </c>
      <c r="AV21" s="188">
        <v>3</v>
      </c>
      <c r="AW21" s="188">
        <v>1239</v>
      </c>
      <c r="AX21" s="189">
        <f t="shared" si="20"/>
        <v>93.3</v>
      </c>
      <c r="AY21" s="188">
        <v>1239</v>
      </c>
      <c r="AZ21" s="189">
        <f t="shared" si="21"/>
        <v>93.3</v>
      </c>
      <c r="BA21" s="191">
        <v>1604</v>
      </c>
      <c r="BB21" s="188">
        <v>1254</v>
      </c>
      <c r="BC21" s="192">
        <f t="shared" si="22"/>
        <v>78.2</v>
      </c>
      <c r="BD21" s="188">
        <v>1255</v>
      </c>
      <c r="BE21" s="192">
        <f t="shared" si="23"/>
        <v>78.2</v>
      </c>
      <c r="BF21" s="188">
        <v>1252</v>
      </c>
      <c r="BG21" s="192">
        <f t="shared" si="24"/>
        <v>78.099999999999994</v>
      </c>
      <c r="BH21" s="188">
        <v>423</v>
      </c>
      <c r="BI21" s="192">
        <f t="shared" si="25"/>
        <v>52.7</v>
      </c>
      <c r="BJ21" s="188">
        <v>336</v>
      </c>
      <c r="BK21" s="188">
        <v>466</v>
      </c>
      <c r="BL21" s="193">
        <v>2822</v>
      </c>
      <c r="BM21" s="188">
        <v>1353</v>
      </c>
      <c r="BN21" s="194">
        <f t="shared" si="26"/>
        <v>47.944720056697378</v>
      </c>
      <c r="BO21" s="188">
        <v>858</v>
      </c>
      <c r="BP21" s="192">
        <f t="shared" si="27"/>
        <v>65.2</v>
      </c>
      <c r="BQ21" s="188">
        <v>1076</v>
      </c>
      <c r="BR21" s="320">
        <f t="shared" si="28"/>
        <v>81.8</v>
      </c>
      <c r="BS21" s="323">
        <v>740</v>
      </c>
      <c r="BT21" s="188">
        <v>355</v>
      </c>
      <c r="BU21" s="192">
        <f t="shared" si="29"/>
        <v>47.972972972972968</v>
      </c>
      <c r="BV21" s="188">
        <v>110</v>
      </c>
      <c r="BW21" s="320">
        <f t="shared" si="30"/>
        <v>14.864864864864865</v>
      </c>
      <c r="BX21" s="422" t="s">
        <v>52</v>
      </c>
    </row>
    <row r="22" spans="1:76" s="195" customFormat="1" ht="17.100000000000001" customHeight="1" x14ac:dyDescent="0.25">
      <c r="A22" s="186" t="s">
        <v>123</v>
      </c>
      <c r="B22" s="187" t="s">
        <v>79</v>
      </c>
      <c r="C22" s="299">
        <v>19108</v>
      </c>
      <c r="D22" s="309">
        <v>17681</v>
      </c>
      <c r="E22" s="189">
        <f t="shared" si="0"/>
        <v>92.5</v>
      </c>
      <c r="F22" s="188">
        <v>16704</v>
      </c>
      <c r="G22" s="189">
        <f t="shared" si="1"/>
        <v>87.4</v>
      </c>
      <c r="H22" s="188">
        <v>941</v>
      </c>
      <c r="I22" s="189">
        <f t="shared" si="2"/>
        <v>4.9000000000000004</v>
      </c>
      <c r="J22" s="188">
        <v>17645</v>
      </c>
      <c r="K22" s="189">
        <f t="shared" si="3"/>
        <v>92.3</v>
      </c>
      <c r="L22" s="188">
        <v>17348</v>
      </c>
      <c r="M22" s="189">
        <f t="shared" si="4"/>
        <v>90.8</v>
      </c>
      <c r="N22" s="188">
        <v>17640</v>
      </c>
      <c r="O22" s="189">
        <f t="shared" si="5"/>
        <v>92.3</v>
      </c>
      <c r="P22" s="188">
        <v>17352</v>
      </c>
      <c r="Q22" s="189">
        <f t="shared" si="6"/>
        <v>90.8</v>
      </c>
      <c r="R22" s="188">
        <v>17400</v>
      </c>
      <c r="S22" s="189">
        <f t="shared" si="7"/>
        <v>91.1</v>
      </c>
      <c r="T22" s="188">
        <v>17637</v>
      </c>
      <c r="U22" s="189">
        <f t="shared" si="8"/>
        <v>92.3</v>
      </c>
      <c r="V22" s="188">
        <v>17266</v>
      </c>
      <c r="W22" s="189">
        <f t="shared" si="9"/>
        <v>90.4</v>
      </c>
      <c r="X22" s="188">
        <v>17281</v>
      </c>
      <c r="Y22" s="189">
        <f t="shared" si="10"/>
        <v>90.4</v>
      </c>
      <c r="Z22" s="188">
        <v>15492</v>
      </c>
      <c r="AA22" s="189">
        <f t="shared" si="11"/>
        <v>81.099999999999994</v>
      </c>
      <c r="AB22" s="188">
        <v>12358</v>
      </c>
      <c r="AC22" s="189">
        <f t="shared" si="12"/>
        <v>64.7</v>
      </c>
      <c r="AD22" s="188">
        <v>17453</v>
      </c>
      <c r="AE22" s="189">
        <f t="shared" si="13"/>
        <v>91.3</v>
      </c>
      <c r="AF22" s="188">
        <v>17466</v>
      </c>
      <c r="AG22" s="189">
        <f t="shared" si="14"/>
        <v>91.4</v>
      </c>
      <c r="AH22" s="178">
        <v>19740</v>
      </c>
      <c r="AI22" s="188">
        <v>18370</v>
      </c>
      <c r="AJ22" s="190">
        <f t="shared" si="15"/>
        <v>93.1</v>
      </c>
      <c r="AK22" s="188">
        <v>18326</v>
      </c>
      <c r="AL22" s="189">
        <f t="shared" si="16"/>
        <v>92.8</v>
      </c>
      <c r="AM22" s="188">
        <v>18415</v>
      </c>
      <c r="AN22" s="189">
        <f t="shared" si="17"/>
        <v>93.3</v>
      </c>
      <c r="AO22" s="188">
        <v>17873</v>
      </c>
      <c r="AP22" s="189">
        <f t="shared" si="18"/>
        <v>90.5</v>
      </c>
      <c r="AQ22" s="188">
        <v>18288</v>
      </c>
      <c r="AR22" s="189">
        <f t="shared" si="19"/>
        <v>92.6</v>
      </c>
      <c r="AS22" s="188">
        <v>70</v>
      </c>
      <c r="AT22" s="189">
        <f t="shared" si="31"/>
        <v>0.3546099290780142</v>
      </c>
      <c r="AU22" s="188">
        <v>76</v>
      </c>
      <c r="AV22" s="188">
        <v>128</v>
      </c>
      <c r="AW22" s="188">
        <v>18084</v>
      </c>
      <c r="AX22" s="189">
        <f t="shared" si="20"/>
        <v>91.6</v>
      </c>
      <c r="AY22" s="188">
        <v>18084</v>
      </c>
      <c r="AZ22" s="189">
        <f t="shared" si="21"/>
        <v>91.6</v>
      </c>
      <c r="BA22" s="191">
        <v>20558</v>
      </c>
      <c r="BB22" s="188">
        <v>19364</v>
      </c>
      <c r="BC22" s="192">
        <f t="shared" si="22"/>
        <v>94.2</v>
      </c>
      <c r="BD22" s="188">
        <v>19369</v>
      </c>
      <c r="BE22" s="192">
        <f t="shared" si="23"/>
        <v>94.2</v>
      </c>
      <c r="BF22" s="188">
        <v>19415</v>
      </c>
      <c r="BG22" s="192">
        <f t="shared" si="24"/>
        <v>94.4</v>
      </c>
      <c r="BH22" s="188">
        <v>7772</v>
      </c>
      <c r="BI22" s="192">
        <f t="shared" si="25"/>
        <v>75.599999999999994</v>
      </c>
      <c r="BJ22" s="188">
        <v>5037</v>
      </c>
      <c r="BK22" s="188">
        <v>9194</v>
      </c>
      <c r="BL22" s="193">
        <v>39383</v>
      </c>
      <c r="BM22" s="188">
        <v>35606</v>
      </c>
      <c r="BN22" s="194">
        <f t="shared" si="26"/>
        <v>90.409567579920264</v>
      </c>
      <c r="BO22" s="188">
        <v>14178</v>
      </c>
      <c r="BP22" s="192">
        <f t="shared" si="27"/>
        <v>74.2</v>
      </c>
      <c r="BQ22" s="188">
        <v>15668</v>
      </c>
      <c r="BR22" s="320">
        <f t="shared" si="28"/>
        <v>82</v>
      </c>
      <c r="BS22" s="323">
        <v>9964</v>
      </c>
      <c r="BT22" s="188">
        <v>4154</v>
      </c>
      <c r="BU22" s="192">
        <f t="shared" si="29"/>
        <v>41.690084303492576</v>
      </c>
      <c r="BV22" s="188">
        <v>1256</v>
      </c>
      <c r="BW22" s="320">
        <f t="shared" si="30"/>
        <v>12.60537936571658</v>
      </c>
      <c r="BX22" s="422" t="s">
        <v>55</v>
      </c>
    </row>
    <row r="23" spans="1:76" s="195" customFormat="1" ht="17.100000000000001" customHeight="1" x14ac:dyDescent="0.25">
      <c r="A23" s="186" t="s">
        <v>124</v>
      </c>
      <c r="B23" s="187" t="s">
        <v>80</v>
      </c>
      <c r="C23" s="299">
        <v>20021</v>
      </c>
      <c r="D23" s="309">
        <v>22126</v>
      </c>
      <c r="E23" s="189">
        <f t="shared" si="0"/>
        <v>110.5</v>
      </c>
      <c r="F23" s="188">
        <v>18693</v>
      </c>
      <c r="G23" s="189">
        <f t="shared" si="1"/>
        <v>93.4</v>
      </c>
      <c r="H23" s="188">
        <v>1690</v>
      </c>
      <c r="I23" s="189">
        <f t="shared" si="2"/>
        <v>8.4</v>
      </c>
      <c r="J23" s="188">
        <v>20383</v>
      </c>
      <c r="K23" s="189">
        <f t="shared" si="3"/>
        <v>101.8</v>
      </c>
      <c r="L23" s="188">
        <v>22517</v>
      </c>
      <c r="M23" s="189">
        <f t="shared" si="4"/>
        <v>112.5</v>
      </c>
      <c r="N23" s="188">
        <v>19161</v>
      </c>
      <c r="O23" s="189">
        <f t="shared" si="5"/>
        <v>95.7</v>
      </c>
      <c r="P23" s="188">
        <v>22582</v>
      </c>
      <c r="Q23" s="189">
        <f t="shared" si="6"/>
        <v>112.8</v>
      </c>
      <c r="R23" s="188">
        <v>20889</v>
      </c>
      <c r="S23" s="189">
        <f t="shared" si="7"/>
        <v>104.3</v>
      </c>
      <c r="T23" s="188">
        <v>19166</v>
      </c>
      <c r="U23" s="189">
        <f t="shared" si="8"/>
        <v>95.7</v>
      </c>
      <c r="V23" s="188">
        <v>19470</v>
      </c>
      <c r="W23" s="189">
        <f t="shared" si="9"/>
        <v>97.2</v>
      </c>
      <c r="X23" s="188">
        <v>18796</v>
      </c>
      <c r="Y23" s="189">
        <f t="shared" si="10"/>
        <v>93.9</v>
      </c>
      <c r="Z23" s="188">
        <v>18603</v>
      </c>
      <c r="AA23" s="189">
        <f t="shared" si="11"/>
        <v>92.9</v>
      </c>
      <c r="AB23" s="188">
        <v>12162</v>
      </c>
      <c r="AC23" s="189">
        <f t="shared" si="12"/>
        <v>60.7</v>
      </c>
      <c r="AD23" s="188">
        <v>22632</v>
      </c>
      <c r="AE23" s="189">
        <f t="shared" si="13"/>
        <v>113</v>
      </c>
      <c r="AF23" s="188">
        <v>20633</v>
      </c>
      <c r="AG23" s="189">
        <f t="shared" si="14"/>
        <v>103.1</v>
      </c>
      <c r="AH23" s="178">
        <v>21194</v>
      </c>
      <c r="AI23" s="188">
        <v>20990</v>
      </c>
      <c r="AJ23" s="190">
        <f t="shared" si="15"/>
        <v>99</v>
      </c>
      <c r="AK23" s="188">
        <v>20844</v>
      </c>
      <c r="AL23" s="189">
        <f t="shared" si="16"/>
        <v>98.3</v>
      </c>
      <c r="AM23" s="188">
        <v>21049</v>
      </c>
      <c r="AN23" s="189">
        <f t="shared" si="17"/>
        <v>99.3</v>
      </c>
      <c r="AO23" s="188">
        <v>15299</v>
      </c>
      <c r="AP23" s="189">
        <f t="shared" si="18"/>
        <v>72.2</v>
      </c>
      <c r="AQ23" s="188">
        <v>19778</v>
      </c>
      <c r="AR23" s="189">
        <f t="shared" si="19"/>
        <v>93.3</v>
      </c>
      <c r="AS23" s="188">
        <v>720</v>
      </c>
      <c r="AT23" s="189">
        <f t="shared" si="31"/>
        <v>3.3971878833632161</v>
      </c>
      <c r="AU23" s="188">
        <v>873</v>
      </c>
      <c r="AV23" s="188">
        <v>2293</v>
      </c>
      <c r="AW23" s="188">
        <v>15454</v>
      </c>
      <c r="AX23" s="189">
        <f t="shared" si="20"/>
        <v>72.900000000000006</v>
      </c>
      <c r="AY23" s="188">
        <v>15298</v>
      </c>
      <c r="AZ23" s="189">
        <f t="shared" si="21"/>
        <v>72.2</v>
      </c>
      <c r="BA23" s="191">
        <v>22189</v>
      </c>
      <c r="BB23" s="188">
        <v>18534</v>
      </c>
      <c r="BC23" s="192">
        <f t="shared" si="22"/>
        <v>83.5</v>
      </c>
      <c r="BD23" s="188">
        <v>18237</v>
      </c>
      <c r="BE23" s="192">
        <f t="shared" si="23"/>
        <v>82.2</v>
      </c>
      <c r="BF23" s="188">
        <v>18464</v>
      </c>
      <c r="BG23" s="192">
        <f t="shared" si="24"/>
        <v>83.2</v>
      </c>
      <c r="BH23" s="188">
        <v>2700</v>
      </c>
      <c r="BI23" s="192">
        <f t="shared" si="25"/>
        <v>24.3</v>
      </c>
      <c r="BJ23" s="188">
        <v>8710</v>
      </c>
      <c r="BK23" s="188">
        <v>5466</v>
      </c>
      <c r="BL23" s="193">
        <v>24740</v>
      </c>
      <c r="BM23" s="188">
        <v>8073</v>
      </c>
      <c r="BN23" s="194">
        <f t="shared" si="26"/>
        <v>32.631366208569119</v>
      </c>
      <c r="BO23" s="188">
        <v>11445</v>
      </c>
      <c r="BP23" s="192">
        <f t="shared" si="27"/>
        <v>57.2</v>
      </c>
      <c r="BQ23" s="188">
        <v>14541</v>
      </c>
      <c r="BR23" s="320">
        <f t="shared" si="28"/>
        <v>72.599999999999994</v>
      </c>
      <c r="BS23" s="323">
        <v>8009</v>
      </c>
      <c r="BT23" s="188">
        <v>2529</v>
      </c>
      <c r="BU23" s="192">
        <f t="shared" si="29"/>
        <v>31.576975902110128</v>
      </c>
      <c r="BV23" s="188">
        <v>494</v>
      </c>
      <c r="BW23" s="320">
        <f t="shared" si="30"/>
        <v>6.168060931452116</v>
      </c>
      <c r="BX23" s="422" t="s">
        <v>60</v>
      </c>
    </row>
    <row r="24" spans="1:76" s="195" customFormat="1" ht="17.100000000000001" customHeight="1" x14ac:dyDescent="0.25">
      <c r="A24" s="186" t="s">
        <v>126</v>
      </c>
      <c r="B24" s="187" t="s">
        <v>81</v>
      </c>
      <c r="C24" s="299">
        <v>16542</v>
      </c>
      <c r="D24" s="309">
        <v>12483</v>
      </c>
      <c r="E24" s="189">
        <f t="shared" si="0"/>
        <v>75.5</v>
      </c>
      <c r="F24" s="188">
        <v>11684</v>
      </c>
      <c r="G24" s="189">
        <f t="shared" si="1"/>
        <v>70.599999999999994</v>
      </c>
      <c r="H24" s="188">
        <v>425</v>
      </c>
      <c r="I24" s="189">
        <f t="shared" si="2"/>
        <v>2.6</v>
      </c>
      <c r="J24" s="188">
        <v>12109</v>
      </c>
      <c r="K24" s="189">
        <f t="shared" si="3"/>
        <v>73.2</v>
      </c>
      <c r="L24" s="188">
        <v>16254</v>
      </c>
      <c r="M24" s="189">
        <f t="shared" si="4"/>
        <v>98.3</v>
      </c>
      <c r="N24" s="188">
        <v>15460</v>
      </c>
      <c r="O24" s="189">
        <f t="shared" si="5"/>
        <v>93.5</v>
      </c>
      <c r="P24" s="188">
        <v>16411</v>
      </c>
      <c r="Q24" s="189">
        <f t="shared" si="6"/>
        <v>99.2</v>
      </c>
      <c r="R24" s="188">
        <v>16147</v>
      </c>
      <c r="S24" s="189">
        <f t="shared" si="7"/>
        <v>97.6</v>
      </c>
      <c r="T24" s="188">
        <v>15691</v>
      </c>
      <c r="U24" s="189">
        <f t="shared" si="8"/>
        <v>94.9</v>
      </c>
      <c r="V24" s="188">
        <v>15741</v>
      </c>
      <c r="W24" s="189">
        <f t="shared" si="9"/>
        <v>95.2</v>
      </c>
      <c r="X24" s="188">
        <v>15548</v>
      </c>
      <c r="Y24" s="189">
        <f t="shared" si="10"/>
        <v>94</v>
      </c>
      <c r="Z24" s="188">
        <v>13352</v>
      </c>
      <c r="AA24" s="189">
        <f t="shared" si="11"/>
        <v>80.7</v>
      </c>
      <c r="AB24" s="188">
        <v>10276</v>
      </c>
      <c r="AC24" s="189">
        <f t="shared" si="12"/>
        <v>62.1</v>
      </c>
      <c r="AD24" s="188">
        <v>16321</v>
      </c>
      <c r="AE24" s="189">
        <f t="shared" si="13"/>
        <v>98.7</v>
      </c>
      <c r="AF24" s="188">
        <v>16043</v>
      </c>
      <c r="AG24" s="189">
        <f t="shared" si="14"/>
        <v>97</v>
      </c>
      <c r="AH24" s="178">
        <v>17244</v>
      </c>
      <c r="AI24" s="188">
        <v>16138</v>
      </c>
      <c r="AJ24" s="190">
        <f t="shared" si="15"/>
        <v>93.6</v>
      </c>
      <c r="AK24" s="188">
        <v>16025</v>
      </c>
      <c r="AL24" s="189">
        <f t="shared" si="16"/>
        <v>92.9</v>
      </c>
      <c r="AM24" s="188">
        <v>16130</v>
      </c>
      <c r="AN24" s="189">
        <f t="shared" si="17"/>
        <v>93.5</v>
      </c>
      <c r="AO24" s="188">
        <v>16442</v>
      </c>
      <c r="AP24" s="189">
        <f t="shared" si="18"/>
        <v>95.3</v>
      </c>
      <c r="AQ24" s="188">
        <v>15985</v>
      </c>
      <c r="AR24" s="189">
        <f t="shared" si="19"/>
        <v>92.7</v>
      </c>
      <c r="AS24" s="188">
        <v>181</v>
      </c>
      <c r="AT24" s="189">
        <f t="shared" si="31"/>
        <v>1.0496404546508931</v>
      </c>
      <c r="AU24" s="188">
        <v>213</v>
      </c>
      <c r="AV24" s="188">
        <v>408</v>
      </c>
      <c r="AW24" s="188">
        <v>15067</v>
      </c>
      <c r="AX24" s="189">
        <f t="shared" si="20"/>
        <v>87.4</v>
      </c>
      <c r="AY24" s="188">
        <v>15169</v>
      </c>
      <c r="AZ24" s="189">
        <f t="shared" si="21"/>
        <v>88</v>
      </c>
      <c r="BA24" s="191">
        <v>18145</v>
      </c>
      <c r="BB24" s="188">
        <v>15642</v>
      </c>
      <c r="BC24" s="192">
        <f t="shared" si="22"/>
        <v>86.2</v>
      </c>
      <c r="BD24" s="188">
        <v>15629</v>
      </c>
      <c r="BE24" s="192">
        <f t="shared" si="23"/>
        <v>86.1</v>
      </c>
      <c r="BF24" s="188">
        <v>15439</v>
      </c>
      <c r="BG24" s="192">
        <f t="shared" si="24"/>
        <v>85.1</v>
      </c>
      <c r="BH24" s="188">
        <v>5250</v>
      </c>
      <c r="BI24" s="192">
        <f t="shared" si="25"/>
        <v>57.9</v>
      </c>
      <c r="BJ24" s="188">
        <v>6244</v>
      </c>
      <c r="BK24" s="188">
        <v>5111</v>
      </c>
      <c r="BL24" s="193">
        <v>25762</v>
      </c>
      <c r="BM24" s="188">
        <v>11737</v>
      </c>
      <c r="BN24" s="194">
        <f t="shared" si="26"/>
        <v>45.559350982066611</v>
      </c>
      <c r="BO24" s="188">
        <v>12288</v>
      </c>
      <c r="BP24" s="192">
        <f t="shared" si="27"/>
        <v>74.3</v>
      </c>
      <c r="BQ24" s="188">
        <v>12527</v>
      </c>
      <c r="BR24" s="320">
        <f t="shared" si="28"/>
        <v>75.7</v>
      </c>
      <c r="BS24" s="323">
        <v>7950</v>
      </c>
      <c r="BT24" s="188">
        <v>2719</v>
      </c>
      <c r="BU24" s="192">
        <f t="shared" si="29"/>
        <v>34.20125786163522</v>
      </c>
      <c r="BV24" s="188">
        <v>608</v>
      </c>
      <c r="BW24" s="320">
        <f t="shared" si="30"/>
        <v>7.6477987421383649</v>
      </c>
      <c r="BX24" s="422" t="s">
        <v>60</v>
      </c>
    </row>
    <row r="25" spans="1:76" s="195" customFormat="1" ht="17.100000000000001" customHeight="1" x14ac:dyDescent="0.25">
      <c r="A25" s="186" t="s">
        <v>127</v>
      </c>
      <c r="B25" s="198" t="s">
        <v>82</v>
      </c>
      <c r="C25" s="299">
        <v>8754</v>
      </c>
      <c r="D25" s="309">
        <v>9280</v>
      </c>
      <c r="E25" s="189">
        <f t="shared" si="0"/>
        <v>106</v>
      </c>
      <c r="F25" s="188">
        <v>8722</v>
      </c>
      <c r="G25" s="189">
        <f t="shared" si="1"/>
        <v>99.6</v>
      </c>
      <c r="H25" s="188">
        <v>473</v>
      </c>
      <c r="I25" s="189">
        <f t="shared" si="2"/>
        <v>5.4</v>
      </c>
      <c r="J25" s="188">
        <v>9195</v>
      </c>
      <c r="K25" s="189">
        <f t="shared" si="3"/>
        <v>105</v>
      </c>
      <c r="L25" s="188">
        <v>9421</v>
      </c>
      <c r="M25" s="189">
        <f t="shared" si="4"/>
        <v>107.6</v>
      </c>
      <c r="N25" s="188">
        <v>8358</v>
      </c>
      <c r="O25" s="189">
        <f t="shared" si="5"/>
        <v>95.5</v>
      </c>
      <c r="P25" s="188">
        <v>9376</v>
      </c>
      <c r="Q25" s="189">
        <f t="shared" si="6"/>
        <v>107.1</v>
      </c>
      <c r="R25" s="188">
        <v>8924</v>
      </c>
      <c r="S25" s="189">
        <f t="shared" si="7"/>
        <v>101.9</v>
      </c>
      <c r="T25" s="188">
        <v>8310</v>
      </c>
      <c r="U25" s="189">
        <f t="shared" si="8"/>
        <v>94.9</v>
      </c>
      <c r="V25" s="188">
        <v>8829</v>
      </c>
      <c r="W25" s="189">
        <f t="shared" si="9"/>
        <v>100.9</v>
      </c>
      <c r="X25" s="188">
        <v>8475</v>
      </c>
      <c r="Y25" s="189">
        <f t="shared" si="10"/>
        <v>96.8</v>
      </c>
      <c r="Z25" s="188">
        <v>7086</v>
      </c>
      <c r="AA25" s="189">
        <f t="shared" si="11"/>
        <v>80.900000000000006</v>
      </c>
      <c r="AB25" s="188">
        <v>4883</v>
      </c>
      <c r="AC25" s="189">
        <f t="shared" si="12"/>
        <v>55.8</v>
      </c>
      <c r="AD25" s="188">
        <v>9526</v>
      </c>
      <c r="AE25" s="189">
        <f t="shared" si="13"/>
        <v>108.8</v>
      </c>
      <c r="AF25" s="188">
        <v>8941</v>
      </c>
      <c r="AG25" s="189">
        <f t="shared" si="14"/>
        <v>102.1</v>
      </c>
      <c r="AH25" s="178">
        <v>8761</v>
      </c>
      <c r="AI25" s="188">
        <v>8275</v>
      </c>
      <c r="AJ25" s="190">
        <f t="shared" si="15"/>
        <v>94.5</v>
      </c>
      <c r="AK25" s="188">
        <v>8527</v>
      </c>
      <c r="AL25" s="189">
        <f t="shared" si="16"/>
        <v>97.3</v>
      </c>
      <c r="AM25" s="188">
        <v>8590</v>
      </c>
      <c r="AN25" s="189">
        <f t="shared" si="17"/>
        <v>98</v>
      </c>
      <c r="AO25" s="188">
        <v>7389</v>
      </c>
      <c r="AP25" s="189">
        <f t="shared" si="18"/>
        <v>84.3</v>
      </c>
      <c r="AQ25" s="188">
        <v>8360</v>
      </c>
      <c r="AR25" s="189">
        <f t="shared" si="19"/>
        <v>95.4</v>
      </c>
      <c r="AS25" s="188">
        <v>168</v>
      </c>
      <c r="AT25" s="189">
        <f t="shared" si="31"/>
        <v>1.917589316288095</v>
      </c>
      <c r="AU25" s="188">
        <v>144</v>
      </c>
      <c r="AV25" s="188">
        <v>376</v>
      </c>
      <c r="AW25" s="188">
        <v>7260</v>
      </c>
      <c r="AX25" s="189">
        <f t="shared" si="20"/>
        <v>82.9</v>
      </c>
      <c r="AY25" s="188">
        <v>7377</v>
      </c>
      <c r="AZ25" s="189">
        <f t="shared" si="21"/>
        <v>84.2</v>
      </c>
      <c r="BA25" s="191">
        <v>9365</v>
      </c>
      <c r="BB25" s="188">
        <v>7853</v>
      </c>
      <c r="BC25" s="192">
        <f t="shared" si="22"/>
        <v>83.9</v>
      </c>
      <c r="BD25" s="188">
        <v>7685</v>
      </c>
      <c r="BE25" s="192">
        <f t="shared" si="23"/>
        <v>82.1</v>
      </c>
      <c r="BF25" s="188">
        <v>7515</v>
      </c>
      <c r="BG25" s="192">
        <f t="shared" si="24"/>
        <v>80.2</v>
      </c>
      <c r="BH25" s="188">
        <v>2267</v>
      </c>
      <c r="BI25" s="192">
        <f t="shared" si="25"/>
        <v>48.4</v>
      </c>
      <c r="BJ25" s="188">
        <v>2433</v>
      </c>
      <c r="BK25" s="188">
        <v>3700</v>
      </c>
      <c r="BL25" s="193">
        <v>15498</v>
      </c>
      <c r="BM25" s="188">
        <v>9235</v>
      </c>
      <c r="BN25" s="194">
        <f t="shared" si="26"/>
        <v>59.588333978577879</v>
      </c>
      <c r="BO25" s="188">
        <v>5718</v>
      </c>
      <c r="BP25" s="192">
        <f t="shared" si="27"/>
        <v>65.3</v>
      </c>
      <c r="BQ25" s="188">
        <v>6830</v>
      </c>
      <c r="BR25" s="320">
        <f t="shared" si="28"/>
        <v>78</v>
      </c>
      <c r="BS25" s="323">
        <v>4490</v>
      </c>
      <c r="BT25" s="188">
        <v>859</v>
      </c>
      <c r="BU25" s="192">
        <f t="shared" si="29"/>
        <v>19.131403118040087</v>
      </c>
      <c r="BV25" s="188">
        <v>118</v>
      </c>
      <c r="BW25" s="320">
        <f t="shared" si="30"/>
        <v>2.6280623608017817</v>
      </c>
      <c r="BX25" s="422" t="s">
        <v>60</v>
      </c>
    </row>
    <row r="26" spans="1:76" s="195" customFormat="1" ht="17.100000000000001" customHeight="1" x14ac:dyDescent="0.25">
      <c r="A26" s="186" t="s">
        <v>128</v>
      </c>
      <c r="B26" s="187" t="s">
        <v>83</v>
      </c>
      <c r="C26" s="299">
        <v>15295</v>
      </c>
      <c r="D26" s="309">
        <v>15102</v>
      </c>
      <c r="E26" s="189">
        <f t="shared" si="0"/>
        <v>98.7</v>
      </c>
      <c r="F26" s="188">
        <v>15155</v>
      </c>
      <c r="G26" s="189">
        <f t="shared" si="1"/>
        <v>99.1</v>
      </c>
      <c r="H26" s="188">
        <v>33</v>
      </c>
      <c r="I26" s="189">
        <f t="shared" si="2"/>
        <v>0.2</v>
      </c>
      <c r="J26" s="188">
        <v>15188</v>
      </c>
      <c r="K26" s="189">
        <f t="shared" si="3"/>
        <v>99.3</v>
      </c>
      <c r="L26" s="188">
        <v>14394</v>
      </c>
      <c r="M26" s="189">
        <f t="shared" si="4"/>
        <v>94.1</v>
      </c>
      <c r="N26" s="188">
        <v>14082</v>
      </c>
      <c r="O26" s="189">
        <f t="shared" si="5"/>
        <v>92.1</v>
      </c>
      <c r="P26" s="188">
        <v>14435</v>
      </c>
      <c r="Q26" s="189">
        <f t="shared" si="6"/>
        <v>94.4</v>
      </c>
      <c r="R26" s="188">
        <v>14303</v>
      </c>
      <c r="S26" s="189">
        <f t="shared" si="7"/>
        <v>93.5</v>
      </c>
      <c r="T26" s="188">
        <v>14077</v>
      </c>
      <c r="U26" s="189">
        <f t="shared" si="8"/>
        <v>92</v>
      </c>
      <c r="V26" s="188">
        <v>14078</v>
      </c>
      <c r="W26" s="189">
        <f t="shared" si="9"/>
        <v>92</v>
      </c>
      <c r="X26" s="188">
        <v>13945</v>
      </c>
      <c r="Y26" s="189">
        <f t="shared" si="10"/>
        <v>91.2</v>
      </c>
      <c r="Z26" s="188">
        <v>12083</v>
      </c>
      <c r="AA26" s="189">
        <f t="shared" si="11"/>
        <v>79</v>
      </c>
      <c r="AB26" s="188">
        <v>7713</v>
      </c>
      <c r="AC26" s="189">
        <f t="shared" si="12"/>
        <v>50.4</v>
      </c>
      <c r="AD26" s="188">
        <v>14628</v>
      </c>
      <c r="AE26" s="189">
        <f t="shared" si="13"/>
        <v>95.6</v>
      </c>
      <c r="AF26" s="188">
        <v>14355</v>
      </c>
      <c r="AG26" s="189">
        <f t="shared" si="14"/>
        <v>93.9</v>
      </c>
      <c r="AH26" s="178">
        <v>15688</v>
      </c>
      <c r="AI26" s="188">
        <v>15009</v>
      </c>
      <c r="AJ26" s="190">
        <f t="shared" si="15"/>
        <v>95.7</v>
      </c>
      <c r="AK26" s="188">
        <v>14839</v>
      </c>
      <c r="AL26" s="189">
        <f t="shared" si="16"/>
        <v>94.6</v>
      </c>
      <c r="AM26" s="188">
        <v>14869</v>
      </c>
      <c r="AN26" s="189">
        <f t="shared" si="17"/>
        <v>94.8</v>
      </c>
      <c r="AO26" s="188">
        <v>15142</v>
      </c>
      <c r="AP26" s="189">
        <f t="shared" si="18"/>
        <v>96.5</v>
      </c>
      <c r="AQ26" s="188">
        <v>14722</v>
      </c>
      <c r="AR26" s="189">
        <f t="shared" si="19"/>
        <v>93.8</v>
      </c>
      <c r="AS26" s="188">
        <v>149</v>
      </c>
      <c r="AT26" s="189">
        <f t="shared" si="31"/>
        <v>0.94977052524222327</v>
      </c>
      <c r="AU26" s="188">
        <v>150</v>
      </c>
      <c r="AV26" s="188">
        <v>128</v>
      </c>
      <c r="AW26" s="188">
        <v>13815</v>
      </c>
      <c r="AX26" s="189">
        <f t="shared" si="20"/>
        <v>88.1</v>
      </c>
      <c r="AY26" s="188">
        <v>13875</v>
      </c>
      <c r="AZ26" s="189">
        <f t="shared" si="21"/>
        <v>88.4</v>
      </c>
      <c r="BA26" s="191">
        <v>16814</v>
      </c>
      <c r="BB26" s="188">
        <v>14841</v>
      </c>
      <c r="BC26" s="192">
        <f t="shared" si="22"/>
        <v>88.3</v>
      </c>
      <c r="BD26" s="188">
        <v>14914</v>
      </c>
      <c r="BE26" s="192">
        <f t="shared" si="23"/>
        <v>88.7</v>
      </c>
      <c r="BF26" s="188">
        <v>14845</v>
      </c>
      <c r="BG26" s="192">
        <f t="shared" si="24"/>
        <v>88.3</v>
      </c>
      <c r="BH26" s="188">
        <v>5365</v>
      </c>
      <c r="BI26" s="192">
        <f t="shared" si="25"/>
        <v>63.8</v>
      </c>
      <c r="BJ26" s="188">
        <v>10972</v>
      </c>
      <c r="BK26" s="188">
        <v>7758</v>
      </c>
      <c r="BL26" s="193">
        <v>31346</v>
      </c>
      <c r="BM26" s="188">
        <v>20213</v>
      </c>
      <c r="BN26" s="194">
        <f t="shared" si="26"/>
        <v>64.483506667517389</v>
      </c>
      <c r="BO26" s="188">
        <v>10789</v>
      </c>
      <c r="BP26" s="192">
        <f t="shared" si="27"/>
        <v>70.5</v>
      </c>
      <c r="BQ26" s="188">
        <v>12065</v>
      </c>
      <c r="BR26" s="320">
        <f t="shared" si="28"/>
        <v>78.900000000000006</v>
      </c>
      <c r="BS26" s="323">
        <v>8487</v>
      </c>
      <c r="BT26" s="188">
        <v>3036</v>
      </c>
      <c r="BU26" s="192">
        <f t="shared" si="29"/>
        <v>35.772357723577237</v>
      </c>
      <c r="BV26" s="188">
        <v>744</v>
      </c>
      <c r="BW26" s="320">
        <f t="shared" si="30"/>
        <v>8.7663485330505484</v>
      </c>
      <c r="BX26" s="422" t="s">
        <v>57</v>
      </c>
    </row>
    <row r="27" spans="1:76" s="195" customFormat="1" ht="17.100000000000001" customHeight="1" x14ac:dyDescent="0.25">
      <c r="A27" s="186" t="s">
        <v>129</v>
      </c>
      <c r="B27" s="187" t="s">
        <v>84</v>
      </c>
      <c r="C27" s="299">
        <v>20024</v>
      </c>
      <c r="D27" s="309">
        <v>17141</v>
      </c>
      <c r="E27" s="189">
        <f t="shared" si="0"/>
        <v>85.6</v>
      </c>
      <c r="F27" s="188">
        <v>15689</v>
      </c>
      <c r="G27" s="189">
        <f t="shared" si="1"/>
        <v>78.400000000000006</v>
      </c>
      <c r="H27" s="188">
        <v>1100</v>
      </c>
      <c r="I27" s="189">
        <f t="shared" si="2"/>
        <v>5.5</v>
      </c>
      <c r="J27" s="188">
        <v>16789</v>
      </c>
      <c r="K27" s="189">
        <f t="shared" si="3"/>
        <v>83.8</v>
      </c>
      <c r="L27" s="188">
        <v>17444</v>
      </c>
      <c r="M27" s="189">
        <f t="shared" si="4"/>
        <v>87.1</v>
      </c>
      <c r="N27" s="188">
        <v>17243</v>
      </c>
      <c r="O27" s="189">
        <f t="shared" si="5"/>
        <v>86.1</v>
      </c>
      <c r="P27" s="188">
        <v>17447</v>
      </c>
      <c r="Q27" s="189">
        <f t="shared" si="6"/>
        <v>87.1</v>
      </c>
      <c r="R27" s="188">
        <v>17388</v>
      </c>
      <c r="S27" s="189">
        <f t="shared" si="7"/>
        <v>86.8</v>
      </c>
      <c r="T27" s="188">
        <v>17226</v>
      </c>
      <c r="U27" s="189">
        <f t="shared" si="8"/>
        <v>86</v>
      </c>
      <c r="V27" s="188">
        <v>16936</v>
      </c>
      <c r="W27" s="189">
        <f t="shared" si="9"/>
        <v>84.6</v>
      </c>
      <c r="X27" s="188">
        <v>17033</v>
      </c>
      <c r="Y27" s="189">
        <f t="shared" si="10"/>
        <v>85.1</v>
      </c>
      <c r="Z27" s="188">
        <v>15156</v>
      </c>
      <c r="AA27" s="189">
        <f t="shared" si="11"/>
        <v>75.7</v>
      </c>
      <c r="AB27" s="188">
        <v>12429</v>
      </c>
      <c r="AC27" s="189">
        <f t="shared" si="12"/>
        <v>62.1</v>
      </c>
      <c r="AD27" s="188">
        <v>17497</v>
      </c>
      <c r="AE27" s="189">
        <f t="shared" si="13"/>
        <v>87.4</v>
      </c>
      <c r="AF27" s="188">
        <v>17421</v>
      </c>
      <c r="AG27" s="189">
        <f t="shared" si="14"/>
        <v>87</v>
      </c>
      <c r="AH27" s="178">
        <v>20729</v>
      </c>
      <c r="AI27" s="188">
        <v>18356</v>
      </c>
      <c r="AJ27" s="190">
        <f t="shared" si="15"/>
        <v>88.6</v>
      </c>
      <c r="AK27" s="188">
        <v>18355</v>
      </c>
      <c r="AL27" s="189">
        <f t="shared" si="16"/>
        <v>88.5</v>
      </c>
      <c r="AM27" s="188">
        <v>18411</v>
      </c>
      <c r="AN27" s="189">
        <f t="shared" si="17"/>
        <v>88.8</v>
      </c>
      <c r="AO27" s="188">
        <v>17366</v>
      </c>
      <c r="AP27" s="189">
        <f t="shared" si="18"/>
        <v>83.8</v>
      </c>
      <c r="AQ27" s="188">
        <v>18249</v>
      </c>
      <c r="AR27" s="189">
        <f t="shared" si="19"/>
        <v>88</v>
      </c>
      <c r="AS27" s="188">
        <v>89</v>
      </c>
      <c r="AT27" s="189">
        <f t="shared" si="31"/>
        <v>0.4293501857301365</v>
      </c>
      <c r="AU27" s="188">
        <v>182</v>
      </c>
      <c r="AV27" s="188">
        <v>204</v>
      </c>
      <c r="AW27" s="188">
        <v>17391</v>
      </c>
      <c r="AX27" s="189">
        <f t="shared" si="20"/>
        <v>83.9</v>
      </c>
      <c r="AY27" s="188">
        <v>17389</v>
      </c>
      <c r="AZ27" s="189">
        <f t="shared" si="21"/>
        <v>83.9</v>
      </c>
      <c r="BA27" s="191">
        <v>22304</v>
      </c>
      <c r="BB27" s="188">
        <v>19070</v>
      </c>
      <c r="BC27" s="192">
        <f t="shared" si="22"/>
        <v>85.5</v>
      </c>
      <c r="BD27" s="188">
        <v>19069</v>
      </c>
      <c r="BE27" s="192">
        <f t="shared" si="23"/>
        <v>85.5</v>
      </c>
      <c r="BF27" s="188">
        <v>19160</v>
      </c>
      <c r="BG27" s="192">
        <f t="shared" si="24"/>
        <v>85.9</v>
      </c>
      <c r="BH27" s="188">
        <v>8172</v>
      </c>
      <c r="BI27" s="192">
        <f t="shared" si="25"/>
        <v>73.3</v>
      </c>
      <c r="BJ27" s="188">
        <v>5017</v>
      </c>
      <c r="BK27" s="188">
        <v>9264</v>
      </c>
      <c r="BL27" s="193">
        <v>62101</v>
      </c>
      <c r="BM27" s="188">
        <v>67421</v>
      </c>
      <c r="BN27" s="194">
        <f t="shared" si="26"/>
        <v>108.56668974734707</v>
      </c>
      <c r="BO27" s="188">
        <v>13686</v>
      </c>
      <c r="BP27" s="192">
        <f t="shared" si="27"/>
        <v>68.3</v>
      </c>
      <c r="BQ27" s="188">
        <v>14895</v>
      </c>
      <c r="BR27" s="320">
        <f t="shared" si="28"/>
        <v>74.400000000000006</v>
      </c>
      <c r="BS27" s="323">
        <v>13201</v>
      </c>
      <c r="BT27" s="188">
        <v>7053</v>
      </c>
      <c r="BU27" s="192">
        <f t="shared" si="29"/>
        <v>53.427770623437624</v>
      </c>
      <c r="BV27" s="188">
        <v>4215</v>
      </c>
      <c r="BW27" s="320">
        <f t="shared" si="30"/>
        <v>31.929399287932732</v>
      </c>
      <c r="BX27" s="422" t="s">
        <v>71</v>
      </c>
    </row>
    <row r="28" spans="1:76" s="195" customFormat="1" ht="17.100000000000001" customHeight="1" x14ac:dyDescent="0.25">
      <c r="A28" s="186" t="s">
        <v>130</v>
      </c>
      <c r="B28" s="187" t="s">
        <v>85</v>
      </c>
      <c r="C28" s="299">
        <v>22545</v>
      </c>
      <c r="D28" s="309">
        <v>19759</v>
      </c>
      <c r="E28" s="189">
        <f t="shared" si="0"/>
        <v>87.6</v>
      </c>
      <c r="F28" s="188">
        <v>19431</v>
      </c>
      <c r="G28" s="189">
        <f t="shared" si="1"/>
        <v>86.2</v>
      </c>
      <c r="H28" s="188">
        <v>136</v>
      </c>
      <c r="I28" s="189">
        <f t="shared" si="2"/>
        <v>0.6</v>
      </c>
      <c r="J28" s="188">
        <v>19567</v>
      </c>
      <c r="K28" s="189">
        <f t="shared" si="3"/>
        <v>86.8</v>
      </c>
      <c r="L28" s="188">
        <v>23151</v>
      </c>
      <c r="M28" s="189">
        <f t="shared" si="4"/>
        <v>102.7</v>
      </c>
      <c r="N28" s="188">
        <v>22442</v>
      </c>
      <c r="O28" s="189">
        <f t="shared" si="5"/>
        <v>99.5</v>
      </c>
      <c r="P28" s="188">
        <v>23170</v>
      </c>
      <c r="Q28" s="189">
        <f t="shared" si="6"/>
        <v>102.8</v>
      </c>
      <c r="R28" s="188">
        <v>22572</v>
      </c>
      <c r="S28" s="189">
        <f t="shared" si="7"/>
        <v>100.1</v>
      </c>
      <c r="T28" s="188">
        <v>22524</v>
      </c>
      <c r="U28" s="189">
        <f t="shared" si="8"/>
        <v>99.9</v>
      </c>
      <c r="V28" s="188">
        <v>22251</v>
      </c>
      <c r="W28" s="189">
        <f t="shared" si="9"/>
        <v>98.7</v>
      </c>
      <c r="X28" s="188">
        <v>21845</v>
      </c>
      <c r="Y28" s="189">
        <f t="shared" si="10"/>
        <v>96.9</v>
      </c>
      <c r="Z28" s="188">
        <v>21325</v>
      </c>
      <c r="AA28" s="189">
        <f t="shared" si="11"/>
        <v>94.6</v>
      </c>
      <c r="AB28" s="188">
        <v>14707</v>
      </c>
      <c r="AC28" s="189">
        <f t="shared" si="12"/>
        <v>65.2</v>
      </c>
      <c r="AD28" s="188">
        <v>23788</v>
      </c>
      <c r="AE28" s="189">
        <f t="shared" si="13"/>
        <v>105.5</v>
      </c>
      <c r="AF28" s="188">
        <v>22701</v>
      </c>
      <c r="AG28" s="189">
        <f t="shared" si="14"/>
        <v>100.7</v>
      </c>
      <c r="AH28" s="178">
        <v>22922</v>
      </c>
      <c r="AI28" s="188">
        <v>22433</v>
      </c>
      <c r="AJ28" s="190">
        <f t="shared" si="15"/>
        <v>97.9</v>
      </c>
      <c r="AK28" s="188">
        <v>19185</v>
      </c>
      <c r="AL28" s="189">
        <f t="shared" si="16"/>
        <v>83.7</v>
      </c>
      <c r="AM28" s="188">
        <v>22461</v>
      </c>
      <c r="AN28" s="189">
        <f t="shared" si="17"/>
        <v>98</v>
      </c>
      <c r="AO28" s="188">
        <v>24433</v>
      </c>
      <c r="AP28" s="189">
        <f t="shared" si="18"/>
        <v>106.6</v>
      </c>
      <c r="AQ28" s="188">
        <v>21293</v>
      </c>
      <c r="AR28" s="189">
        <f t="shared" si="19"/>
        <v>92.9</v>
      </c>
      <c r="AS28" s="188">
        <v>582</v>
      </c>
      <c r="AT28" s="189">
        <f t="shared" si="31"/>
        <v>2.5390454585114739</v>
      </c>
      <c r="AU28" s="188">
        <v>553</v>
      </c>
      <c r="AV28" s="188">
        <v>553</v>
      </c>
      <c r="AW28" s="188">
        <v>18581</v>
      </c>
      <c r="AX28" s="189">
        <f t="shared" si="20"/>
        <v>81.099999999999994</v>
      </c>
      <c r="AY28" s="188">
        <v>18574</v>
      </c>
      <c r="AZ28" s="189">
        <f t="shared" si="21"/>
        <v>81</v>
      </c>
      <c r="BA28" s="191">
        <v>23003</v>
      </c>
      <c r="BB28" s="188">
        <v>20368</v>
      </c>
      <c r="BC28" s="192">
        <f t="shared" si="22"/>
        <v>88.5</v>
      </c>
      <c r="BD28" s="188">
        <v>20290</v>
      </c>
      <c r="BE28" s="192">
        <f t="shared" si="23"/>
        <v>88.2</v>
      </c>
      <c r="BF28" s="188">
        <v>20319</v>
      </c>
      <c r="BG28" s="192">
        <f t="shared" si="24"/>
        <v>88.3</v>
      </c>
      <c r="BH28" s="188">
        <v>7331</v>
      </c>
      <c r="BI28" s="192">
        <f t="shared" si="25"/>
        <v>63.7</v>
      </c>
      <c r="BJ28" s="188">
        <v>14297</v>
      </c>
      <c r="BK28" s="188">
        <v>13753</v>
      </c>
      <c r="BL28" s="193">
        <v>48341</v>
      </c>
      <c r="BM28" s="188">
        <v>51357</v>
      </c>
      <c r="BN28" s="194">
        <f t="shared" si="26"/>
        <v>106.23901036387331</v>
      </c>
      <c r="BO28" s="188">
        <v>15959</v>
      </c>
      <c r="BP28" s="192">
        <f t="shared" si="27"/>
        <v>70.8</v>
      </c>
      <c r="BQ28" s="188">
        <v>17151</v>
      </c>
      <c r="BR28" s="320">
        <f t="shared" si="28"/>
        <v>76.099999999999994</v>
      </c>
      <c r="BS28" s="323">
        <v>11287</v>
      </c>
      <c r="BT28" s="188">
        <v>3218</v>
      </c>
      <c r="BU28" s="192">
        <f t="shared" si="29"/>
        <v>28.510675998936829</v>
      </c>
      <c r="BV28" s="188">
        <v>954</v>
      </c>
      <c r="BW28" s="320">
        <f t="shared" si="30"/>
        <v>8.4522016479135296</v>
      </c>
      <c r="BX28" s="422" t="s">
        <v>55</v>
      </c>
    </row>
    <row r="29" spans="1:76" s="195" customFormat="1" ht="17.100000000000001" customHeight="1" x14ac:dyDescent="0.25">
      <c r="A29" s="186" t="s">
        <v>132</v>
      </c>
      <c r="B29" s="187" t="s">
        <v>86</v>
      </c>
      <c r="C29" s="299">
        <v>4724</v>
      </c>
      <c r="D29" s="309">
        <v>4108</v>
      </c>
      <c r="E29" s="189">
        <f t="shared" si="0"/>
        <v>87</v>
      </c>
      <c r="F29" s="188">
        <v>3802</v>
      </c>
      <c r="G29" s="189">
        <f t="shared" si="1"/>
        <v>80.5</v>
      </c>
      <c r="H29" s="188">
        <v>215</v>
      </c>
      <c r="I29" s="189">
        <f t="shared" si="2"/>
        <v>4.5999999999999996</v>
      </c>
      <c r="J29" s="188">
        <v>4017</v>
      </c>
      <c r="K29" s="189">
        <f t="shared" si="3"/>
        <v>85</v>
      </c>
      <c r="L29" s="188">
        <v>4633</v>
      </c>
      <c r="M29" s="189">
        <f t="shared" si="4"/>
        <v>98.1</v>
      </c>
      <c r="N29" s="188">
        <v>4629</v>
      </c>
      <c r="O29" s="189">
        <f t="shared" si="5"/>
        <v>98</v>
      </c>
      <c r="P29" s="188">
        <v>4631</v>
      </c>
      <c r="Q29" s="189">
        <f t="shared" si="6"/>
        <v>98</v>
      </c>
      <c r="R29" s="188">
        <v>4683</v>
      </c>
      <c r="S29" s="189">
        <f t="shared" si="7"/>
        <v>99.1</v>
      </c>
      <c r="T29" s="188">
        <v>4632</v>
      </c>
      <c r="U29" s="189">
        <f t="shared" si="8"/>
        <v>98.1</v>
      </c>
      <c r="V29" s="188">
        <v>4505</v>
      </c>
      <c r="W29" s="189">
        <f t="shared" si="9"/>
        <v>95.4</v>
      </c>
      <c r="X29" s="188">
        <v>4577</v>
      </c>
      <c r="Y29" s="189">
        <f t="shared" si="10"/>
        <v>96.9</v>
      </c>
      <c r="Z29" s="188">
        <v>2754</v>
      </c>
      <c r="AA29" s="189">
        <f t="shared" si="11"/>
        <v>58.3</v>
      </c>
      <c r="AB29" s="188">
        <v>2299</v>
      </c>
      <c r="AC29" s="189">
        <f t="shared" si="12"/>
        <v>48.7</v>
      </c>
      <c r="AD29" s="188">
        <v>4664</v>
      </c>
      <c r="AE29" s="189">
        <f t="shared" si="13"/>
        <v>98.7</v>
      </c>
      <c r="AF29" s="188">
        <v>4682</v>
      </c>
      <c r="AG29" s="189">
        <f t="shared" si="14"/>
        <v>99.1</v>
      </c>
      <c r="AH29" s="178">
        <v>4982</v>
      </c>
      <c r="AI29" s="188">
        <v>4785</v>
      </c>
      <c r="AJ29" s="190">
        <f t="shared" si="15"/>
        <v>96</v>
      </c>
      <c r="AK29" s="188">
        <v>4763</v>
      </c>
      <c r="AL29" s="189">
        <f t="shared" si="16"/>
        <v>95.6</v>
      </c>
      <c r="AM29" s="188">
        <v>4820</v>
      </c>
      <c r="AN29" s="189">
        <f t="shared" si="17"/>
        <v>96.7</v>
      </c>
      <c r="AO29" s="188">
        <v>4932</v>
      </c>
      <c r="AP29" s="189">
        <f t="shared" si="18"/>
        <v>99</v>
      </c>
      <c r="AQ29" s="188">
        <v>4715</v>
      </c>
      <c r="AR29" s="189">
        <f t="shared" si="19"/>
        <v>94.6</v>
      </c>
      <c r="AS29" s="188">
        <v>39</v>
      </c>
      <c r="AT29" s="189">
        <f t="shared" si="31"/>
        <v>0.78281814532316341</v>
      </c>
      <c r="AU29" s="188">
        <v>51</v>
      </c>
      <c r="AV29" s="188">
        <v>70</v>
      </c>
      <c r="AW29" s="188">
        <v>4578</v>
      </c>
      <c r="AX29" s="189">
        <f t="shared" si="20"/>
        <v>91.9</v>
      </c>
      <c r="AY29" s="188">
        <v>4579</v>
      </c>
      <c r="AZ29" s="189">
        <f t="shared" si="21"/>
        <v>91.9</v>
      </c>
      <c r="BA29" s="191">
        <v>5461</v>
      </c>
      <c r="BB29" s="188">
        <v>4927</v>
      </c>
      <c r="BC29" s="192">
        <f t="shared" si="22"/>
        <v>90.2</v>
      </c>
      <c r="BD29" s="188">
        <v>4985</v>
      </c>
      <c r="BE29" s="192">
        <f t="shared" si="23"/>
        <v>91.3</v>
      </c>
      <c r="BF29" s="188">
        <v>5000</v>
      </c>
      <c r="BG29" s="192">
        <f t="shared" si="24"/>
        <v>91.6</v>
      </c>
      <c r="BH29" s="188">
        <v>1858</v>
      </c>
      <c r="BI29" s="192">
        <f t="shared" si="25"/>
        <v>68</v>
      </c>
      <c r="BJ29" s="188">
        <v>547</v>
      </c>
      <c r="BK29" s="188">
        <v>1468</v>
      </c>
      <c r="BL29" s="193">
        <v>8818</v>
      </c>
      <c r="BM29" s="188">
        <v>9035</v>
      </c>
      <c r="BN29" s="194">
        <f t="shared" si="26"/>
        <v>102.4608754819687</v>
      </c>
      <c r="BO29" s="188">
        <v>2955</v>
      </c>
      <c r="BP29" s="192">
        <f t="shared" si="27"/>
        <v>62.6</v>
      </c>
      <c r="BQ29" s="188">
        <v>3769</v>
      </c>
      <c r="BR29" s="320">
        <f t="shared" si="28"/>
        <v>79.8</v>
      </c>
      <c r="BS29" s="323">
        <v>2820</v>
      </c>
      <c r="BT29" s="188">
        <v>1450</v>
      </c>
      <c r="BU29" s="192">
        <f t="shared" si="29"/>
        <v>51.418439716312058</v>
      </c>
      <c r="BV29" s="188">
        <v>592</v>
      </c>
      <c r="BW29" s="320">
        <f t="shared" si="30"/>
        <v>20.99290780141844</v>
      </c>
      <c r="BX29" s="422" t="s">
        <v>52</v>
      </c>
    </row>
    <row r="30" spans="1:76" s="195" customFormat="1" ht="17.100000000000001" customHeight="1" x14ac:dyDescent="0.25">
      <c r="A30" s="186" t="s">
        <v>133</v>
      </c>
      <c r="B30" s="187" t="s">
        <v>87</v>
      </c>
      <c r="C30" s="299">
        <v>5600</v>
      </c>
      <c r="D30" s="309">
        <v>5454</v>
      </c>
      <c r="E30" s="189">
        <f t="shared" si="0"/>
        <v>97.4</v>
      </c>
      <c r="F30" s="188">
        <v>4848</v>
      </c>
      <c r="G30" s="189">
        <f t="shared" si="1"/>
        <v>86.6</v>
      </c>
      <c r="H30" s="188">
        <v>593</v>
      </c>
      <c r="I30" s="189">
        <f t="shared" si="2"/>
        <v>10.6</v>
      </c>
      <c r="J30" s="188">
        <v>5441</v>
      </c>
      <c r="K30" s="189">
        <f t="shared" si="3"/>
        <v>97.2</v>
      </c>
      <c r="L30" s="188">
        <v>5186</v>
      </c>
      <c r="M30" s="189">
        <f t="shared" si="4"/>
        <v>92.6</v>
      </c>
      <c r="N30" s="188">
        <v>5177</v>
      </c>
      <c r="O30" s="189">
        <f t="shared" si="5"/>
        <v>92.4</v>
      </c>
      <c r="P30" s="188">
        <v>5174</v>
      </c>
      <c r="Q30" s="189">
        <f t="shared" si="6"/>
        <v>92.4</v>
      </c>
      <c r="R30" s="188">
        <v>5220</v>
      </c>
      <c r="S30" s="189">
        <f t="shared" si="7"/>
        <v>93.2</v>
      </c>
      <c r="T30" s="188">
        <v>5171</v>
      </c>
      <c r="U30" s="189">
        <f t="shared" si="8"/>
        <v>92.3</v>
      </c>
      <c r="V30" s="188">
        <v>5209</v>
      </c>
      <c r="W30" s="189">
        <f t="shared" si="9"/>
        <v>93</v>
      </c>
      <c r="X30" s="188">
        <v>5283</v>
      </c>
      <c r="Y30" s="189">
        <f t="shared" si="10"/>
        <v>94.3</v>
      </c>
      <c r="Z30" s="188">
        <v>3904</v>
      </c>
      <c r="AA30" s="189">
        <f t="shared" si="11"/>
        <v>69.7</v>
      </c>
      <c r="AB30" s="188">
        <v>3514</v>
      </c>
      <c r="AC30" s="189">
        <f t="shared" si="12"/>
        <v>62.8</v>
      </c>
      <c r="AD30" s="188">
        <v>5326</v>
      </c>
      <c r="AE30" s="189">
        <f t="shared" si="13"/>
        <v>95.1</v>
      </c>
      <c r="AF30" s="188">
        <v>5282</v>
      </c>
      <c r="AG30" s="189">
        <f t="shared" si="14"/>
        <v>94.3</v>
      </c>
      <c r="AH30" s="178">
        <v>5784</v>
      </c>
      <c r="AI30" s="188">
        <v>5523</v>
      </c>
      <c r="AJ30" s="190">
        <f t="shared" si="15"/>
        <v>95.5</v>
      </c>
      <c r="AK30" s="188">
        <v>5491</v>
      </c>
      <c r="AL30" s="189">
        <f t="shared" si="16"/>
        <v>94.9</v>
      </c>
      <c r="AM30" s="188">
        <v>5519</v>
      </c>
      <c r="AN30" s="189">
        <f t="shared" si="17"/>
        <v>95.4</v>
      </c>
      <c r="AO30" s="188">
        <v>5492</v>
      </c>
      <c r="AP30" s="189">
        <f t="shared" si="18"/>
        <v>95</v>
      </c>
      <c r="AQ30" s="188">
        <v>5463</v>
      </c>
      <c r="AR30" s="189">
        <f t="shared" si="19"/>
        <v>94.5</v>
      </c>
      <c r="AS30" s="188">
        <v>17</v>
      </c>
      <c r="AT30" s="189">
        <f t="shared" si="31"/>
        <v>0.29391424619640388</v>
      </c>
      <c r="AU30" s="188">
        <v>19</v>
      </c>
      <c r="AV30" s="188">
        <v>39</v>
      </c>
      <c r="AW30" s="188">
        <v>5478</v>
      </c>
      <c r="AX30" s="189">
        <f t="shared" si="20"/>
        <v>94.7</v>
      </c>
      <c r="AY30" s="188">
        <v>5483</v>
      </c>
      <c r="AZ30" s="189">
        <f t="shared" si="21"/>
        <v>94.8</v>
      </c>
      <c r="BA30" s="191">
        <v>6398</v>
      </c>
      <c r="BB30" s="188">
        <v>5740</v>
      </c>
      <c r="BC30" s="192">
        <f t="shared" si="22"/>
        <v>89.7</v>
      </c>
      <c r="BD30" s="188">
        <v>5698</v>
      </c>
      <c r="BE30" s="192">
        <f t="shared" si="23"/>
        <v>89.1</v>
      </c>
      <c r="BF30" s="188">
        <v>5695</v>
      </c>
      <c r="BG30" s="192">
        <f t="shared" si="24"/>
        <v>89</v>
      </c>
      <c r="BH30" s="188">
        <v>2290</v>
      </c>
      <c r="BI30" s="192">
        <f t="shared" si="25"/>
        <v>71.599999999999994</v>
      </c>
      <c r="BJ30" s="188">
        <v>3984</v>
      </c>
      <c r="BK30" s="188">
        <v>6535</v>
      </c>
      <c r="BL30" s="193">
        <v>26909</v>
      </c>
      <c r="BM30" s="188">
        <v>23310</v>
      </c>
      <c r="BN30" s="194">
        <f t="shared" si="26"/>
        <v>86.62529265301572</v>
      </c>
      <c r="BO30" s="188">
        <v>3992</v>
      </c>
      <c r="BP30" s="192">
        <f t="shared" si="27"/>
        <v>71.3</v>
      </c>
      <c r="BQ30" s="188">
        <v>4881</v>
      </c>
      <c r="BR30" s="320">
        <f t="shared" si="28"/>
        <v>87.2</v>
      </c>
      <c r="BS30" s="323">
        <v>3791</v>
      </c>
      <c r="BT30" s="188">
        <v>1496</v>
      </c>
      <c r="BU30" s="192">
        <f t="shared" si="29"/>
        <v>39.461883408071749</v>
      </c>
      <c r="BV30" s="188">
        <v>546</v>
      </c>
      <c r="BW30" s="320">
        <f t="shared" si="30"/>
        <v>14.402532313373781</v>
      </c>
      <c r="BX30" s="422" t="s">
        <v>55</v>
      </c>
    </row>
    <row r="31" spans="1:76" s="195" customFormat="1" ht="17.100000000000001" customHeight="1" x14ac:dyDescent="0.25">
      <c r="A31" s="186" t="s">
        <v>134</v>
      </c>
      <c r="B31" s="187" t="s">
        <v>88</v>
      </c>
      <c r="C31" s="299">
        <v>10258</v>
      </c>
      <c r="D31" s="309">
        <v>10691</v>
      </c>
      <c r="E31" s="189">
        <f t="shared" si="0"/>
        <v>104.2</v>
      </c>
      <c r="F31" s="188">
        <v>10161</v>
      </c>
      <c r="G31" s="189">
        <f t="shared" si="1"/>
        <v>99.1</v>
      </c>
      <c r="H31" s="188">
        <v>410</v>
      </c>
      <c r="I31" s="189">
        <f t="shared" si="2"/>
        <v>4</v>
      </c>
      <c r="J31" s="188">
        <v>10571</v>
      </c>
      <c r="K31" s="189">
        <f t="shared" si="3"/>
        <v>103.1</v>
      </c>
      <c r="L31" s="188">
        <v>10046</v>
      </c>
      <c r="M31" s="189">
        <f t="shared" si="4"/>
        <v>97.9</v>
      </c>
      <c r="N31" s="188">
        <v>10122</v>
      </c>
      <c r="O31" s="189">
        <f t="shared" si="5"/>
        <v>98.7</v>
      </c>
      <c r="P31" s="188">
        <v>10061</v>
      </c>
      <c r="Q31" s="189">
        <f t="shared" si="6"/>
        <v>98.1</v>
      </c>
      <c r="R31" s="188">
        <v>10058</v>
      </c>
      <c r="S31" s="189">
        <f t="shared" si="7"/>
        <v>98.1</v>
      </c>
      <c r="T31" s="188">
        <v>10130</v>
      </c>
      <c r="U31" s="189">
        <f t="shared" si="8"/>
        <v>98.8</v>
      </c>
      <c r="V31" s="188">
        <v>9823</v>
      </c>
      <c r="W31" s="189">
        <f t="shared" si="9"/>
        <v>95.8</v>
      </c>
      <c r="X31" s="188">
        <v>9814</v>
      </c>
      <c r="Y31" s="189">
        <f t="shared" si="10"/>
        <v>95.7</v>
      </c>
      <c r="Z31" s="188">
        <v>7915</v>
      </c>
      <c r="AA31" s="189">
        <f t="shared" si="11"/>
        <v>77.2</v>
      </c>
      <c r="AB31" s="188">
        <v>6161</v>
      </c>
      <c r="AC31" s="189">
        <f t="shared" si="12"/>
        <v>60.1</v>
      </c>
      <c r="AD31" s="188">
        <v>10151</v>
      </c>
      <c r="AE31" s="189">
        <f t="shared" si="13"/>
        <v>99</v>
      </c>
      <c r="AF31" s="188">
        <v>10089</v>
      </c>
      <c r="AG31" s="189">
        <f t="shared" si="14"/>
        <v>98.4</v>
      </c>
      <c r="AH31" s="178">
        <v>10714</v>
      </c>
      <c r="AI31" s="188">
        <v>10612</v>
      </c>
      <c r="AJ31" s="190">
        <f t="shared" si="15"/>
        <v>99</v>
      </c>
      <c r="AK31" s="188">
        <v>10914</v>
      </c>
      <c r="AL31" s="189">
        <f t="shared" si="16"/>
        <v>101.9</v>
      </c>
      <c r="AM31" s="188">
        <v>10946</v>
      </c>
      <c r="AN31" s="189">
        <f t="shared" si="17"/>
        <v>102.2</v>
      </c>
      <c r="AO31" s="188">
        <v>10145</v>
      </c>
      <c r="AP31" s="189">
        <f t="shared" si="18"/>
        <v>94.7</v>
      </c>
      <c r="AQ31" s="188">
        <v>10407</v>
      </c>
      <c r="AR31" s="189">
        <f t="shared" si="19"/>
        <v>97.1</v>
      </c>
      <c r="AS31" s="188">
        <v>237</v>
      </c>
      <c r="AT31" s="189">
        <f t="shared" si="31"/>
        <v>2.2120589882396864</v>
      </c>
      <c r="AU31" s="188">
        <v>179</v>
      </c>
      <c r="AV31" s="188">
        <v>326</v>
      </c>
      <c r="AW31" s="188">
        <v>10540</v>
      </c>
      <c r="AX31" s="189">
        <f t="shared" si="20"/>
        <v>98.4</v>
      </c>
      <c r="AY31" s="188">
        <v>10614</v>
      </c>
      <c r="AZ31" s="189">
        <f t="shared" si="21"/>
        <v>99.1</v>
      </c>
      <c r="BA31" s="191">
        <v>12356</v>
      </c>
      <c r="BB31" s="188">
        <v>10950</v>
      </c>
      <c r="BC31" s="192">
        <f t="shared" si="22"/>
        <v>88.6</v>
      </c>
      <c r="BD31" s="188">
        <v>10946</v>
      </c>
      <c r="BE31" s="192">
        <f t="shared" si="23"/>
        <v>88.6</v>
      </c>
      <c r="BF31" s="188">
        <v>11065</v>
      </c>
      <c r="BG31" s="192">
        <f t="shared" si="24"/>
        <v>89.6</v>
      </c>
      <c r="BH31" s="188">
        <v>4029</v>
      </c>
      <c r="BI31" s="192">
        <f t="shared" si="25"/>
        <v>65.2</v>
      </c>
      <c r="BJ31" s="188">
        <v>5073</v>
      </c>
      <c r="BK31" s="188">
        <v>10274</v>
      </c>
      <c r="BL31" s="193">
        <v>44520</v>
      </c>
      <c r="BM31" s="188">
        <v>39890</v>
      </c>
      <c r="BN31" s="194">
        <f t="shared" si="26"/>
        <v>89.600179694519326</v>
      </c>
      <c r="BO31" s="188">
        <v>6518</v>
      </c>
      <c r="BP31" s="192">
        <f t="shared" si="27"/>
        <v>63.5</v>
      </c>
      <c r="BQ31" s="188">
        <v>9006</v>
      </c>
      <c r="BR31" s="320">
        <f t="shared" si="28"/>
        <v>87.8</v>
      </c>
      <c r="BS31" s="323">
        <v>6910</v>
      </c>
      <c r="BT31" s="188">
        <v>2062</v>
      </c>
      <c r="BU31" s="192">
        <f t="shared" si="29"/>
        <v>29.840810419681617</v>
      </c>
      <c r="BV31" s="188">
        <v>645</v>
      </c>
      <c r="BW31" s="320">
        <f t="shared" si="30"/>
        <v>9.3342981186685972</v>
      </c>
      <c r="BX31" s="422" t="s">
        <v>55</v>
      </c>
    </row>
    <row r="32" spans="1:76" s="195" customFormat="1" ht="17.100000000000001" customHeight="1" x14ac:dyDescent="0.25">
      <c r="A32" s="186" t="s">
        <v>135</v>
      </c>
      <c r="B32" s="187" t="s">
        <v>164</v>
      </c>
      <c r="C32" s="299">
        <v>853</v>
      </c>
      <c r="D32" s="309">
        <v>733</v>
      </c>
      <c r="E32" s="189">
        <f t="shared" si="0"/>
        <v>85.9</v>
      </c>
      <c r="F32" s="188">
        <v>443</v>
      </c>
      <c r="G32" s="189">
        <f t="shared" si="1"/>
        <v>51.9</v>
      </c>
      <c r="H32" s="188">
        <v>288</v>
      </c>
      <c r="I32" s="189">
        <f t="shared" si="2"/>
        <v>33.799999999999997</v>
      </c>
      <c r="J32" s="188">
        <v>731</v>
      </c>
      <c r="K32" s="189">
        <f t="shared" si="3"/>
        <v>85.7</v>
      </c>
      <c r="L32" s="188">
        <v>761</v>
      </c>
      <c r="M32" s="189">
        <f t="shared" si="4"/>
        <v>89.2</v>
      </c>
      <c r="N32" s="188">
        <v>768</v>
      </c>
      <c r="O32" s="189">
        <f t="shared" si="5"/>
        <v>90</v>
      </c>
      <c r="P32" s="188">
        <v>762</v>
      </c>
      <c r="Q32" s="189">
        <f t="shared" si="6"/>
        <v>89.3</v>
      </c>
      <c r="R32" s="188">
        <v>768</v>
      </c>
      <c r="S32" s="189">
        <f t="shared" si="7"/>
        <v>90</v>
      </c>
      <c r="T32" s="188">
        <v>762</v>
      </c>
      <c r="U32" s="189">
        <f t="shared" si="8"/>
        <v>89.3</v>
      </c>
      <c r="V32" s="188">
        <v>750</v>
      </c>
      <c r="W32" s="189">
        <f t="shared" si="9"/>
        <v>87.9</v>
      </c>
      <c r="X32" s="188">
        <v>759</v>
      </c>
      <c r="Y32" s="189">
        <f t="shared" si="10"/>
        <v>89</v>
      </c>
      <c r="Z32" s="188">
        <v>528</v>
      </c>
      <c r="AA32" s="189">
        <f t="shared" si="11"/>
        <v>61.9</v>
      </c>
      <c r="AB32" s="188">
        <v>437</v>
      </c>
      <c r="AC32" s="189">
        <f t="shared" si="12"/>
        <v>51.2</v>
      </c>
      <c r="AD32" s="188">
        <v>765</v>
      </c>
      <c r="AE32" s="189">
        <f t="shared" si="13"/>
        <v>89.7</v>
      </c>
      <c r="AF32" s="188">
        <v>769</v>
      </c>
      <c r="AG32" s="189">
        <f t="shared" si="14"/>
        <v>90.2</v>
      </c>
      <c r="AH32" s="178">
        <v>871</v>
      </c>
      <c r="AI32" s="188">
        <v>788</v>
      </c>
      <c r="AJ32" s="190">
        <f t="shared" si="15"/>
        <v>90.5</v>
      </c>
      <c r="AK32" s="188">
        <v>781</v>
      </c>
      <c r="AL32" s="189">
        <f t="shared" si="16"/>
        <v>89.7</v>
      </c>
      <c r="AM32" s="188">
        <v>788</v>
      </c>
      <c r="AN32" s="189">
        <f t="shared" si="17"/>
        <v>90.5</v>
      </c>
      <c r="AO32" s="188">
        <v>697</v>
      </c>
      <c r="AP32" s="189">
        <f t="shared" si="18"/>
        <v>80</v>
      </c>
      <c r="AQ32" s="188">
        <v>785</v>
      </c>
      <c r="AR32" s="189">
        <f t="shared" si="19"/>
        <v>90.1</v>
      </c>
      <c r="AS32" s="188">
        <v>1</v>
      </c>
      <c r="AT32" s="189">
        <f t="shared" si="31"/>
        <v>0.11481056257175661</v>
      </c>
      <c r="AU32" s="188">
        <v>2</v>
      </c>
      <c r="AV32" s="188">
        <v>2</v>
      </c>
      <c r="AW32" s="188">
        <v>717</v>
      </c>
      <c r="AX32" s="189">
        <f t="shared" si="20"/>
        <v>82.3</v>
      </c>
      <c r="AY32" s="188">
        <v>720</v>
      </c>
      <c r="AZ32" s="189">
        <f t="shared" si="21"/>
        <v>82.7</v>
      </c>
      <c r="BA32" s="191">
        <v>922</v>
      </c>
      <c r="BB32" s="188">
        <v>786</v>
      </c>
      <c r="BC32" s="192">
        <f t="shared" si="22"/>
        <v>85.2</v>
      </c>
      <c r="BD32" s="188">
        <v>785</v>
      </c>
      <c r="BE32" s="192">
        <f t="shared" si="23"/>
        <v>85.1</v>
      </c>
      <c r="BF32" s="188">
        <v>785</v>
      </c>
      <c r="BG32" s="192">
        <f t="shared" si="24"/>
        <v>85.1</v>
      </c>
      <c r="BH32" s="188">
        <v>320</v>
      </c>
      <c r="BI32" s="192">
        <f t="shared" si="25"/>
        <v>69.400000000000006</v>
      </c>
      <c r="BJ32" s="188">
        <v>1454</v>
      </c>
      <c r="BK32" s="188">
        <v>1430</v>
      </c>
      <c r="BL32" s="193">
        <v>3063</v>
      </c>
      <c r="BM32" s="188">
        <v>1184</v>
      </c>
      <c r="BN32" s="194">
        <f t="shared" si="26"/>
        <v>38.6549134835129</v>
      </c>
      <c r="BO32" s="188">
        <v>540</v>
      </c>
      <c r="BP32" s="192">
        <f t="shared" si="27"/>
        <v>63.3</v>
      </c>
      <c r="BQ32" s="188">
        <v>697</v>
      </c>
      <c r="BR32" s="320">
        <f t="shared" si="28"/>
        <v>81.7</v>
      </c>
      <c r="BS32" s="323">
        <v>440</v>
      </c>
      <c r="BT32" s="188">
        <v>109</v>
      </c>
      <c r="BU32" s="192">
        <f t="shared" si="29"/>
        <v>24.772727272727273</v>
      </c>
      <c r="BV32" s="188">
        <v>27</v>
      </c>
      <c r="BW32" s="320">
        <f t="shared" si="30"/>
        <v>6.1363636363636367</v>
      </c>
      <c r="BX32" s="422" t="s">
        <v>60</v>
      </c>
    </row>
    <row r="33" spans="1:76" s="195" customFormat="1" ht="17.100000000000001" customHeight="1" x14ac:dyDescent="0.25">
      <c r="A33" s="186" t="s">
        <v>137</v>
      </c>
      <c r="B33" s="187" t="s">
        <v>90</v>
      </c>
      <c r="C33" s="299">
        <v>30892</v>
      </c>
      <c r="D33" s="309">
        <v>25909</v>
      </c>
      <c r="E33" s="189">
        <f t="shared" si="0"/>
        <v>83.9</v>
      </c>
      <c r="F33" s="188">
        <v>25807</v>
      </c>
      <c r="G33" s="189">
        <f t="shared" si="1"/>
        <v>83.5</v>
      </c>
      <c r="H33" s="188">
        <v>188</v>
      </c>
      <c r="I33" s="189">
        <f t="shared" si="2"/>
        <v>0.6</v>
      </c>
      <c r="J33" s="188">
        <v>25995</v>
      </c>
      <c r="K33" s="189">
        <f t="shared" si="3"/>
        <v>84.1</v>
      </c>
      <c r="L33" s="188">
        <v>27092</v>
      </c>
      <c r="M33" s="189">
        <f t="shared" si="4"/>
        <v>87.7</v>
      </c>
      <c r="N33" s="188">
        <v>26666</v>
      </c>
      <c r="O33" s="189">
        <f t="shared" si="5"/>
        <v>86.3</v>
      </c>
      <c r="P33" s="188">
        <v>27064</v>
      </c>
      <c r="Q33" s="189">
        <f t="shared" si="6"/>
        <v>87.6</v>
      </c>
      <c r="R33" s="188">
        <v>26643</v>
      </c>
      <c r="S33" s="189">
        <f t="shared" si="7"/>
        <v>86.2</v>
      </c>
      <c r="T33" s="188">
        <v>26698</v>
      </c>
      <c r="U33" s="189">
        <f t="shared" si="8"/>
        <v>86.4</v>
      </c>
      <c r="V33" s="188">
        <v>26553</v>
      </c>
      <c r="W33" s="189">
        <f t="shared" si="9"/>
        <v>86</v>
      </c>
      <c r="X33" s="188">
        <v>26380</v>
      </c>
      <c r="Y33" s="189">
        <f t="shared" si="10"/>
        <v>85.4</v>
      </c>
      <c r="Z33" s="188">
        <v>25628</v>
      </c>
      <c r="AA33" s="189">
        <f t="shared" si="11"/>
        <v>83</v>
      </c>
      <c r="AB33" s="188">
        <v>20431</v>
      </c>
      <c r="AC33" s="189">
        <f t="shared" si="12"/>
        <v>66.099999999999994</v>
      </c>
      <c r="AD33" s="188">
        <v>27201</v>
      </c>
      <c r="AE33" s="189">
        <f t="shared" si="13"/>
        <v>88.1</v>
      </c>
      <c r="AF33" s="188">
        <v>26730</v>
      </c>
      <c r="AG33" s="189">
        <f t="shared" si="14"/>
        <v>86.5</v>
      </c>
      <c r="AH33" s="178">
        <v>31319</v>
      </c>
      <c r="AI33" s="188">
        <v>27967</v>
      </c>
      <c r="AJ33" s="190">
        <f t="shared" si="15"/>
        <v>89.3</v>
      </c>
      <c r="AK33" s="188">
        <v>28119</v>
      </c>
      <c r="AL33" s="189">
        <f t="shared" si="16"/>
        <v>89.8</v>
      </c>
      <c r="AM33" s="188">
        <v>28193</v>
      </c>
      <c r="AN33" s="189">
        <f t="shared" si="17"/>
        <v>90</v>
      </c>
      <c r="AO33" s="188">
        <v>27003</v>
      </c>
      <c r="AP33" s="189">
        <f t="shared" si="18"/>
        <v>86.2</v>
      </c>
      <c r="AQ33" s="188">
        <v>27823</v>
      </c>
      <c r="AR33" s="189">
        <f t="shared" si="19"/>
        <v>88.8</v>
      </c>
      <c r="AS33" s="188">
        <v>259</v>
      </c>
      <c r="AT33" s="189">
        <f t="shared" si="31"/>
        <v>0.82697404131677255</v>
      </c>
      <c r="AU33" s="188">
        <v>212</v>
      </c>
      <c r="AV33" s="188">
        <v>330</v>
      </c>
      <c r="AW33" s="188">
        <v>27024</v>
      </c>
      <c r="AX33" s="189">
        <f t="shared" si="20"/>
        <v>86.3</v>
      </c>
      <c r="AY33" s="188">
        <v>26946</v>
      </c>
      <c r="AZ33" s="189">
        <f t="shared" si="21"/>
        <v>86</v>
      </c>
      <c r="BA33" s="191">
        <v>32843</v>
      </c>
      <c r="BB33" s="188">
        <v>27991</v>
      </c>
      <c r="BC33" s="192">
        <f t="shared" si="22"/>
        <v>85.2</v>
      </c>
      <c r="BD33" s="188">
        <v>27703</v>
      </c>
      <c r="BE33" s="192">
        <f t="shared" si="23"/>
        <v>84.3</v>
      </c>
      <c r="BF33" s="188">
        <v>27894</v>
      </c>
      <c r="BG33" s="192">
        <f t="shared" si="24"/>
        <v>84.9</v>
      </c>
      <c r="BH33" s="188">
        <v>8560</v>
      </c>
      <c r="BI33" s="192">
        <f t="shared" si="25"/>
        <v>52.1</v>
      </c>
      <c r="BJ33" s="188">
        <v>9736</v>
      </c>
      <c r="BK33" s="188">
        <v>10466</v>
      </c>
      <c r="BL33" s="193">
        <v>85600</v>
      </c>
      <c r="BM33" s="188">
        <v>66532</v>
      </c>
      <c r="BN33" s="194">
        <f t="shared" si="26"/>
        <v>77.724299065420567</v>
      </c>
      <c r="BO33" s="188">
        <v>20387</v>
      </c>
      <c r="BP33" s="192">
        <f t="shared" si="27"/>
        <v>66</v>
      </c>
      <c r="BQ33" s="188">
        <v>22440</v>
      </c>
      <c r="BR33" s="320">
        <f t="shared" si="28"/>
        <v>72.599999999999994</v>
      </c>
      <c r="BS33" s="323">
        <v>15522</v>
      </c>
      <c r="BT33" s="188">
        <v>4405</v>
      </c>
      <c r="BU33" s="192">
        <f t="shared" si="29"/>
        <v>28.37907486148692</v>
      </c>
      <c r="BV33" s="188">
        <v>1388</v>
      </c>
      <c r="BW33" s="320">
        <f t="shared" si="30"/>
        <v>8.9421466305888408</v>
      </c>
      <c r="BX33" s="422" t="s">
        <v>55</v>
      </c>
    </row>
    <row r="34" spans="1:76" s="195" customFormat="1" ht="17.100000000000001" customHeight="1" x14ac:dyDescent="0.25">
      <c r="A34" s="186" t="s">
        <v>138</v>
      </c>
      <c r="B34" s="187" t="s">
        <v>91</v>
      </c>
      <c r="C34" s="299">
        <v>14028</v>
      </c>
      <c r="D34" s="309">
        <v>14046</v>
      </c>
      <c r="E34" s="189">
        <f t="shared" si="0"/>
        <v>100.1</v>
      </c>
      <c r="F34" s="188">
        <v>12306</v>
      </c>
      <c r="G34" s="189">
        <f t="shared" si="1"/>
        <v>87.7</v>
      </c>
      <c r="H34" s="188">
        <v>1756</v>
      </c>
      <c r="I34" s="189">
        <f t="shared" si="2"/>
        <v>12.5</v>
      </c>
      <c r="J34" s="188">
        <v>14062</v>
      </c>
      <c r="K34" s="189">
        <f t="shared" si="3"/>
        <v>100.2</v>
      </c>
      <c r="L34" s="188">
        <v>14500</v>
      </c>
      <c r="M34" s="189">
        <f t="shared" si="4"/>
        <v>103.4</v>
      </c>
      <c r="N34" s="188">
        <v>14332</v>
      </c>
      <c r="O34" s="189">
        <f t="shared" si="5"/>
        <v>102.2</v>
      </c>
      <c r="P34" s="188">
        <v>14498</v>
      </c>
      <c r="Q34" s="189">
        <f t="shared" si="6"/>
        <v>103.4</v>
      </c>
      <c r="R34" s="188">
        <v>14522</v>
      </c>
      <c r="S34" s="189">
        <f t="shared" si="7"/>
        <v>103.5</v>
      </c>
      <c r="T34" s="188">
        <v>14327</v>
      </c>
      <c r="U34" s="189">
        <f t="shared" si="8"/>
        <v>102.1</v>
      </c>
      <c r="V34" s="188">
        <v>14195</v>
      </c>
      <c r="W34" s="189">
        <f t="shared" si="9"/>
        <v>101.2</v>
      </c>
      <c r="X34" s="188">
        <v>14256</v>
      </c>
      <c r="Y34" s="189">
        <f t="shared" si="10"/>
        <v>101.6</v>
      </c>
      <c r="Z34" s="188">
        <v>10605</v>
      </c>
      <c r="AA34" s="189">
        <f t="shared" si="11"/>
        <v>75.599999999999994</v>
      </c>
      <c r="AB34" s="188">
        <v>9839</v>
      </c>
      <c r="AC34" s="189">
        <f t="shared" si="12"/>
        <v>70.099999999999994</v>
      </c>
      <c r="AD34" s="188">
        <v>14524</v>
      </c>
      <c r="AE34" s="189">
        <f t="shared" si="13"/>
        <v>103.5</v>
      </c>
      <c r="AF34" s="188">
        <v>14544</v>
      </c>
      <c r="AG34" s="189">
        <f t="shared" si="14"/>
        <v>103.7</v>
      </c>
      <c r="AH34" s="178">
        <v>14828</v>
      </c>
      <c r="AI34" s="188">
        <v>14824</v>
      </c>
      <c r="AJ34" s="190">
        <f t="shared" si="15"/>
        <v>100</v>
      </c>
      <c r="AK34" s="188">
        <v>14654</v>
      </c>
      <c r="AL34" s="189">
        <f t="shared" si="16"/>
        <v>98.8</v>
      </c>
      <c r="AM34" s="188">
        <v>14845</v>
      </c>
      <c r="AN34" s="189">
        <f t="shared" si="17"/>
        <v>100.1</v>
      </c>
      <c r="AO34" s="188">
        <v>14882</v>
      </c>
      <c r="AP34" s="189">
        <f t="shared" si="18"/>
        <v>100.4</v>
      </c>
      <c r="AQ34" s="188">
        <v>14818</v>
      </c>
      <c r="AR34" s="189">
        <f t="shared" si="19"/>
        <v>99.9</v>
      </c>
      <c r="AS34" s="188">
        <v>25</v>
      </c>
      <c r="AT34" s="189">
        <f t="shared" si="31"/>
        <v>0.16859994604801729</v>
      </c>
      <c r="AU34" s="188">
        <v>55</v>
      </c>
      <c r="AV34" s="188">
        <v>74</v>
      </c>
      <c r="AW34" s="188">
        <v>14789</v>
      </c>
      <c r="AX34" s="189">
        <f t="shared" si="20"/>
        <v>99.7</v>
      </c>
      <c r="AY34" s="188">
        <v>14794</v>
      </c>
      <c r="AZ34" s="189">
        <f t="shared" si="21"/>
        <v>99.8</v>
      </c>
      <c r="BA34" s="191">
        <v>16825</v>
      </c>
      <c r="BB34" s="188">
        <v>14897</v>
      </c>
      <c r="BC34" s="192">
        <f t="shared" si="22"/>
        <v>88.5</v>
      </c>
      <c r="BD34" s="188">
        <v>14912</v>
      </c>
      <c r="BE34" s="192">
        <f t="shared" si="23"/>
        <v>88.6</v>
      </c>
      <c r="BF34" s="188">
        <v>14911</v>
      </c>
      <c r="BG34" s="192">
        <f t="shared" si="24"/>
        <v>88.6</v>
      </c>
      <c r="BH34" s="188">
        <v>6343</v>
      </c>
      <c r="BI34" s="192">
        <f t="shared" si="25"/>
        <v>75.400000000000006</v>
      </c>
      <c r="BJ34" s="188">
        <v>8428</v>
      </c>
      <c r="BK34" s="188">
        <v>5882</v>
      </c>
      <c r="BL34" s="193">
        <v>30602</v>
      </c>
      <c r="BM34" s="188">
        <v>23103</v>
      </c>
      <c r="BN34" s="194">
        <f t="shared" si="26"/>
        <v>75.495065681981572</v>
      </c>
      <c r="BO34" s="188">
        <v>11633</v>
      </c>
      <c r="BP34" s="192">
        <f t="shared" si="27"/>
        <v>82.9</v>
      </c>
      <c r="BQ34" s="188">
        <v>12626</v>
      </c>
      <c r="BR34" s="320">
        <f t="shared" si="28"/>
        <v>90</v>
      </c>
      <c r="BS34" s="323">
        <v>7967</v>
      </c>
      <c r="BT34" s="188">
        <v>2164</v>
      </c>
      <c r="BU34" s="192">
        <f t="shared" si="29"/>
        <v>27.162043429145221</v>
      </c>
      <c r="BV34" s="188">
        <v>773</v>
      </c>
      <c r="BW34" s="320">
        <f t="shared" si="30"/>
        <v>9.7025229069913408</v>
      </c>
      <c r="BX34" s="422" t="s">
        <v>60</v>
      </c>
    </row>
    <row r="35" spans="1:76" s="195" customFormat="1" ht="17.100000000000001" customHeight="1" x14ac:dyDescent="0.25">
      <c r="A35" s="186" t="s">
        <v>139</v>
      </c>
      <c r="B35" s="187" t="s">
        <v>92</v>
      </c>
      <c r="C35" s="299">
        <v>17210</v>
      </c>
      <c r="D35" s="309">
        <v>14521</v>
      </c>
      <c r="E35" s="189">
        <f t="shared" si="0"/>
        <v>84.4</v>
      </c>
      <c r="F35" s="188">
        <v>11321</v>
      </c>
      <c r="G35" s="189">
        <f t="shared" si="1"/>
        <v>65.8</v>
      </c>
      <c r="H35" s="188">
        <v>3027</v>
      </c>
      <c r="I35" s="189">
        <f t="shared" si="2"/>
        <v>17.600000000000001</v>
      </c>
      <c r="J35" s="188">
        <v>14348</v>
      </c>
      <c r="K35" s="189">
        <f t="shared" si="3"/>
        <v>83.4</v>
      </c>
      <c r="L35" s="188">
        <v>16107</v>
      </c>
      <c r="M35" s="189">
        <f t="shared" si="4"/>
        <v>93.6</v>
      </c>
      <c r="N35" s="188">
        <v>16283</v>
      </c>
      <c r="O35" s="189">
        <f t="shared" si="5"/>
        <v>94.6</v>
      </c>
      <c r="P35" s="188">
        <v>16126</v>
      </c>
      <c r="Q35" s="189">
        <f t="shared" si="6"/>
        <v>93.7</v>
      </c>
      <c r="R35" s="188">
        <v>16073</v>
      </c>
      <c r="S35" s="189">
        <f t="shared" si="7"/>
        <v>93.4</v>
      </c>
      <c r="T35" s="188">
        <v>16267</v>
      </c>
      <c r="U35" s="189">
        <f t="shared" si="8"/>
        <v>94.5</v>
      </c>
      <c r="V35" s="188">
        <v>15964</v>
      </c>
      <c r="W35" s="189">
        <f t="shared" si="9"/>
        <v>92.8</v>
      </c>
      <c r="X35" s="188">
        <v>16041</v>
      </c>
      <c r="Y35" s="189">
        <f t="shared" si="10"/>
        <v>93.2</v>
      </c>
      <c r="Z35" s="188">
        <v>15204</v>
      </c>
      <c r="AA35" s="189">
        <f t="shared" si="11"/>
        <v>88.3</v>
      </c>
      <c r="AB35" s="188">
        <v>11217</v>
      </c>
      <c r="AC35" s="189">
        <f t="shared" si="12"/>
        <v>65.2</v>
      </c>
      <c r="AD35" s="188">
        <v>16177</v>
      </c>
      <c r="AE35" s="189">
        <f t="shared" si="13"/>
        <v>94</v>
      </c>
      <c r="AF35" s="188">
        <v>16184</v>
      </c>
      <c r="AG35" s="189">
        <f t="shared" si="14"/>
        <v>94</v>
      </c>
      <c r="AH35" s="178">
        <v>17543</v>
      </c>
      <c r="AI35" s="188">
        <v>17072</v>
      </c>
      <c r="AJ35" s="190">
        <f t="shared" si="15"/>
        <v>97.3</v>
      </c>
      <c r="AK35" s="188">
        <v>17010</v>
      </c>
      <c r="AL35" s="189">
        <f t="shared" si="16"/>
        <v>97</v>
      </c>
      <c r="AM35" s="188">
        <v>17116</v>
      </c>
      <c r="AN35" s="189">
        <f t="shared" si="17"/>
        <v>97.6</v>
      </c>
      <c r="AO35" s="188">
        <v>16729</v>
      </c>
      <c r="AP35" s="189">
        <f t="shared" si="18"/>
        <v>95.4</v>
      </c>
      <c r="AQ35" s="188">
        <v>17054</v>
      </c>
      <c r="AR35" s="189">
        <f t="shared" si="19"/>
        <v>97.2</v>
      </c>
      <c r="AS35" s="188">
        <v>70</v>
      </c>
      <c r="AT35" s="189">
        <f t="shared" si="31"/>
        <v>0.39901955195804595</v>
      </c>
      <c r="AU35" s="188">
        <v>59</v>
      </c>
      <c r="AV35" s="188">
        <v>141</v>
      </c>
      <c r="AW35" s="188">
        <v>16737</v>
      </c>
      <c r="AX35" s="189">
        <f t="shared" si="20"/>
        <v>95.4</v>
      </c>
      <c r="AY35" s="188">
        <v>16880</v>
      </c>
      <c r="AZ35" s="189">
        <f t="shared" si="21"/>
        <v>96.2</v>
      </c>
      <c r="BA35" s="191">
        <v>19419</v>
      </c>
      <c r="BB35" s="188">
        <v>17476</v>
      </c>
      <c r="BC35" s="192">
        <f t="shared" si="22"/>
        <v>90</v>
      </c>
      <c r="BD35" s="188">
        <v>17459</v>
      </c>
      <c r="BE35" s="192">
        <f t="shared" si="23"/>
        <v>89.9</v>
      </c>
      <c r="BF35" s="188">
        <v>17524</v>
      </c>
      <c r="BG35" s="192">
        <f t="shared" si="24"/>
        <v>90.2</v>
      </c>
      <c r="BH35" s="188">
        <v>6490</v>
      </c>
      <c r="BI35" s="192">
        <f t="shared" si="25"/>
        <v>66.8</v>
      </c>
      <c r="BJ35" s="188">
        <v>14069</v>
      </c>
      <c r="BK35" s="188">
        <v>9932</v>
      </c>
      <c r="BL35" s="193">
        <v>62277</v>
      </c>
      <c r="BM35" s="188">
        <v>39520</v>
      </c>
      <c r="BN35" s="194">
        <f t="shared" si="26"/>
        <v>63.458419641280081</v>
      </c>
      <c r="BO35" s="188">
        <v>11274</v>
      </c>
      <c r="BP35" s="192">
        <f t="shared" si="27"/>
        <v>65.5</v>
      </c>
      <c r="BQ35" s="188">
        <v>13157</v>
      </c>
      <c r="BR35" s="320">
        <f t="shared" si="28"/>
        <v>76.400000000000006</v>
      </c>
      <c r="BS35" s="323">
        <v>11203</v>
      </c>
      <c r="BT35" s="188">
        <v>3496</v>
      </c>
      <c r="BU35" s="192">
        <f t="shared" si="29"/>
        <v>31.205926983843611</v>
      </c>
      <c r="BV35" s="188">
        <v>1001</v>
      </c>
      <c r="BW35" s="320">
        <f t="shared" si="30"/>
        <v>8.9351066678568234</v>
      </c>
      <c r="BX35" s="422" t="s">
        <v>55</v>
      </c>
    </row>
    <row r="36" spans="1:76" s="195" customFormat="1" ht="17.100000000000001" customHeight="1" x14ac:dyDescent="0.25">
      <c r="A36" s="186" t="s">
        <v>140</v>
      </c>
      <c r="B36" s="187" t="s">
        <v>141</v>
      </c>
      <c r="C36" s="299">
        <v>51369</v>
      </c>
      <c r="D36" s="309">
        <v>44911</v>
      </c>
      <c r="E36" s="189">
        <f t="shared" si="0"/>
        <v>87.4</v>
      </c>
      <c r="F36" s="188">
        <v>44258</v>
      </c>
      <c r="G36" s="189">
        <f t="shared" si="1"/>
        <v>86.2</v>
      </c>
      <c r="H36" s="188">
        <v>647</v>
      </c>
      <c r="I36" s="189">
        <f t="shared" si="2"/>
        <v>1.3</v>
      </c>
      <c r="J36" s="188">
        <v>44905</v>
      </c>
      <c r="K36" s="189">
        <f t="shared" si="3"/>
        <v>87.4</v>
      </c>
      <c r="L36" s="188">
        <v>51437</v>
      </c>
      <c r="M36" s="189">
        <f t="shared" si="4"/>
        <v>100.1</v>
      </c>
      <c r="N36" s="188">
        <v>51145</v>
      </c>
      <c r="O36" s="189">
        <f t="shared" si="5"/>
        <v>99.6</v>
      </c>
      <c r="P36" s="188">
        <v>51244</v>
      </c>
      <c r="Q36" s="189">
        <f t="shared" si="6"/>
        <v>99.8</v>
      </c>
      <c r="R36" s="188">
        <v>51168</v>
      </c>
      <c r="S36" s="189">
        <f t="shared" si="7"/>
        <v>99.6</v>
      </c>
      <c r="T36" s="188">
        <v>51262</v>
      </c>
      <c r="U36" s="189">
        <f t="shared" si="8"/>
        <v>99.8</v>
      </c>
      <c r="V36" s="188">
        <v>50771</v>
      </c>
      <c r="W36" s="189">
        <f t="shared" si="9"/>
        <v>98.8</v>
      </c>
      <c r="X36" s="188">
        <v>50820</v>
      </c>
      <c r="Y36" s="189">
        <f t="shared" si="10"/>
        <v>98.9</v>
      </c>
      <c r="Z36" s="188">
        <v>44276</v>
      </c>
      <c r="AA36" s="189">
        <f t="shared" si="11"/>
        <v>86.2</v>
      </c>
      <c r="AB36" s="188">
        <v>36326</v>
      </c>
      <c r="AC36" s="189">
        <f t="shared" si="12"/>
        <v>70.7</v>
      </c>
      <c r="AD36" s="188">
        <v>51228</v>
      </c>
      <c r="AE36" s="189">
        <f t="shared" si="13"/>
        <v>99.7</v>
      </c>
      <c r="AF36" s="188">
        <v>51039</v>
      </c>
      <c r="AG36" s="189">
        <f t="shared" si="14"/>
        <v>99.4</v>
      </c>
      <c r="AH36" s="178">
        <v>52931</v>
      </c>
      <c r="AI36" s="188">
        <v>52454</v>
      </c>
      <c r="AJ36" s="190">
        <f t="shared" si="15"/>
        <v>99.1</v>
      </c>
      <c r="AK36" s="188">
        <v>52255</v>
      </c>
      <c r="AL36" s="189">
        <f t="shared" si="16"/>
        <v>98.7</v>
      </c>
      <c r="AM36" s="188">
        <v>52209</v>
      </c>
      <c r="AN36" s="189">
        <f t="shared" si="17"/>
        <v>98.6</v>
      </c>
      <c r="AO36" s="188">
        <v>50974</v>
      </c>
      <c r="AP36" s="189">
        <f t="shared" si="18"/>
        <v>96.3</v>
      </c>
      <c r="AQ36" s="188">
        <v>51927</v>
      </c>
      <c r="AR36" s="189">
        <f t="shared" si="19"/>
        <v>98.1</v>
      </c>
      <c r="AS36" s="188">
        <v>359</v>
      </c>
      <c r="AT36" s="189">
        <f t="shared" si="31"/>
        <v>0.67824148419640662</v>
      </c>
      <c r="AU36" s="188">
        <v>194</v>
      </c>
      <c r="AV36" s="188">
        <v>1057</v>
      </c>
      <c r="AW36" s="188">
        <v>51210</v>
      </c>
      <c r="AX36" s="189">
        <f t="shared" si="20"/>
        <v>96.7</v>
      </c>
      <c r="AY36" s="188">
        <v>51031</v>
      </c>
      <c r="AZ36" s="189">
        <f t="shared" si="21"/>
        <v>96.4</v>
      </c>
      <c r="BA36" s="191">
        <v>55169</v>
      </c>
      <c r="BB36" s="188">
        <v>53306</v>
      </c>
      <c r="BC36" s="192">
        <f t="shared" si="22"/>
        <v>96.6</v>
      </c>
      <c r="BD36" s="188">
        <v>53660</v>
      </c>
      <c r="BE36" s="192">
        <f t="shared" si="23"/>
        <v>97.3</v>
      </c>
      <c r="BF36" s="188">
        <v>52659</v>
      </c>
      <c r="BG36" s="192">
        <f t="shared" si="24"/>
        <v>95.5</v>
      </c>
      <c r="BH36" s="188">
        <v>23167</v>
      </c>
      <c r="BI36" s="192">
        <f t="shared" si="25"/>
        <v>84</v>
      </c>
      <c r="BJ36" s="188">
        <v>58213</v>
      </c>
      <c r="BK36" s="188">
        <v>47544</v>
      </c>
      <c r="BL36" s="193">
        <v>184481</v>
      </c>
      <c r="BM36" s="188">
        <v>110206</v>
      </c>
      <c r="BN36" s="194">
        <f t="shared" si="26"/>
        <v>59.738401244572614</v>
      </c>
      <c r="BO36" s="188">
        <v>36045</v>
      </c>
      <c r="BP36" s="192">
        <f t="shared" si="27"/>
        <v>70.2</v>
      </c>
      <c r="BQ36" s="188">
        <v>38612</v>
      </c>
      <c r="BR36" s="320">
        <f t="shared" si="28"/>
        <v>75.2</v>
      </c>
      <c r="BS36" s="323">
        <v>27948</v>
      </c>
      <c r="BT36" s="188">
        <v>15102</v>
      </c>
      <c r="BU36" s="192">
        <f t="shared" si="29"/>
        <v>54.036066981537147</v>
      </c>
      <c r="BV36" s="188">
        <v>5978</v>
      </c>
      <c r="BW36" s="320">
        <f t="shared" si="30"/>
        <v>21.389723772720767</v>
      </c>
      <c r="BX36" s="422" t="s">
        <v>71</v>
      </c>
    </row>
    <row r="37" spans="1:76" s="195" customFormat="1" ht="17.100000000000001" customHeight="1" x14ac:dyDescent="0.25">
      <c r="A37" s="186" t="s">
        <v>94</v>
      </c>
      <c r="B37" s="187" t="s">
        <v>95</v>
      </c>
      <c r="C37" s="299">
        <v>4932</v>
      </c>
      <c r="D37" s="309">
        <v>4192</v>
      </c>
      <c r="E37" s="189">
        <f t="shared" si="0"/>
        <v>85</v>
      </c>
      <c r="F37" s="188">
        <v>3690</v>
      </c>
      <c r="G37" s="189">
        <f t="shared" si="1"/>
        <v>74.8</v>
      </c>
      <c r="H37" s="188">
        <v>471</v>
      </c>
      <c r="I37" s="189">
        <f t="shared" si="2"/>
        <v>9.5</v>
      </c>
      <c r="J37" s="188">
        <v>4161</v>
      </c>
      <c r="K37" s="189">
        <f t="shared" si="3"/>
        <v>84.4</v>
      </c>
      <c r="L37" s="188">
        <v>4337</v>
      </c>
      <c r="M37" s="189">
        <f t="shared" si="4"/>
        <v>87.9</v>
      </c>
      <c r="N37" s="188">
        <v>3815</v>
      </c>
      <c r="O37" s="189">
        <f t="shared" si="5"/>
        <v>77.400000000000006</v>
      </c>
      <c r="P37" s="188">
        <v>4342</v>
      </c>
      <c r="Q37" s="189">
        <f t="shared" si="6"/>
        <v>88</v>
      </c>
      <c r="R37" s="188">
        <v>4114</v>
      </c>
      <c r="S37" s="189">
        <f t="shared" si="7"/>
        <v>83.4</v>
      </c>
      <c r="T37" s="188">
        <v>3820</v>
      </c>
      <c r="U37" s="189">
        <f t="shared" si="8"/>
        <v>77.5</v>
      </c>
      <c r="V37" s="188">
        <v>3906</v>
      </c>
      <c r="W37" s="189">
        <f t="shared" si="9"/>
        <v>79.2</v>
      </c>
      <c r="X37" s="188">
        <v>3781</v>
      </c>
      <c r="Y37" s="189">
        <f t="shared" si="10"/>
        <v>76.7</v>
      </c>
      <c r="Z37" s="188">
        <v>3394</v>
      </c>
      <c r="AA37" s="189">
        <f t="shared" si="11"/>
        <v>68.8</v>
      </c>
      <c r="AB37" s="188">
        <v>2400</v>
      </c>
      <c r="AC37" s="189">
        <f t="shared" si="12"/>
        <v>48.7</v>
      </c>
      <c r="AD37" s="188">
        <v>4314</v>
      </c>
      <c r="AE37" s="189">
        <f t="shared" si="13"/>
        <v>87.5</v>
      </c>
      <c r="AF37" s="188">
        <v>4044</v>
      </c>
      <c r="AG37" s="189">
        <f t="shared" si="14"/>
        <v>82</v>
      </c>
      <c r="AH37" s="178">
        <v>4932</v>
      </c>
      <c r="AI37" s="188">
        <v>4202</v>
      </c>
      <c r="AJ37" s="190">
        <f t="shared" si="15"/>
        <v>85.2</v>
      </c>
      <c r="AK37" s="188">
        <v>4013</v>
      </c>
      <c r="AL37" s="189">
        <f t="shared" si="16"/>
        <v>81.400000000000006</v>
      </c>
      <c r="AM37" s="188">
        <v>4223</v>
      </c>
      <c r="AN37" s="189">
        <f t="shared" si="17"/>
        <v>85.6</v>
      </c>
      <c r="AO37" s="188">
        <v>3097</v>
      </c>
      <c r="AP37" s="189">
        <f t="shared" si="18"/>
        <v>62.8</v>
      </c>
      <c r="AQ37" s="188">
        <v>4035</v>
      </c>
      <c r="AR37" s="189">
        <f t="shared" si="19"/>
        <v>81.8</v>
      </c>
      <c r="AS37" s="188">
        <v>127</v>
      </c>
      <c r="AT37" s="189">
        <f t="shared" si="31"/>
        <v>2.5750202757502025</v>
      </c>
      <c r="AU37" s="188">
        <v>178</v>
      </c>
      <c r="AV37" s="188">
        <v>222</v>
      </c>
      <c r="AW37" s="188">
        <v>3208</v>
      </c>
      <c r="AX37" s="189">
        <f t="shared" si="20"/>
        <v>65</v>
      </c>
      <c r="AY37" s="188">
        <v>3192</v>
      </c>
      <c r="AZ37" s="189">
        <f t="shared" si="21"/>
        <v>64.7</v>
      </c>
      <c r="BA37" s="191">
        <v>5799</v>
      </c>
      <c r="BB37" s="188">
        <v>3863</v>
      </c>
      <c r="BC37" s="192">
        <f t="shared" si="22"/>
        <v>66.599999999999994</v>
      </c>
      <c r="BD37" s="188">
        <v>3811</v>
      </c>
      <c r="BE37" s="192">
        <f t="shared" si="23"/>
        <v>65.7</v>
      </c>
      <c r="BF37" s="188">
        <v>3789</v>
      </c>
      <c r="BG37" s="192">
        <f t="shared" si="24"/>
        <v>65.3</v>
      </c>
      <c r="BH37" s="188">
        <v>973</v>
      </c>
      <c r="BI37" s="192">
        <f t="shared" si="25"/>
        <v>33.6</v>
      </c>
      <c r="BJ37" s="188">
        <v>6831</v>
      </c>
      <c r="BK37" s="188">
        <v>4144</v>
      </c>
      <c r="BL37" s="193">
        <v>12123</v>
      </c>
      <c r="BM37" s="188">
        <v>3694</v>
      </c>
      <c r="BN37" s="194">
        <f t="shared" si="26"/>
        <v>30.471005526684813</v>
      </c>
      <c r="BO37" s="188">
        <v>3285</v>
      </c>
      <c r="BP37" s="192">
        <f t="shared" si="27"/>
        <v>66.599999999999994</v>
      </c>
      <c r="BQ37" s="188">
        <v>3428</v>
      </c>
      <c r="BR37" s="320">
        <f t="shared" si="28"/>
        <v>69.5</v>
      </c>
      <c r="BS37" s="323">
        <v>3373</v>
      </c>
      <c r="BT37" s="188">
        <v>778</v>
      </c>
      <c r="BU37" s="192">
        <f t="shared" si="29"/>
        <v>23.065520308330864</v>
      </c>
      <c r="BV37" s="188">
        <v>98</v>
      </c>
      <c r="BW37" s="320">
        <f t="shared" si="30"/>
        <v>2.9054254372961759</v>
      </c>
      <c r="BX37" s="422" t="s">
        <v>71</v>
      </c>
    </row>
    <row r="38" spans="1:76" s="195" customFormat="1" ht="17.100000000000001" customHeight="1" x14ac:dyDescent="0.25">
      <c r="A38" s="186" t="s">
        <v>142</v>
      </c>
      <c r="B38" s="187" t="s">
        <v>96</v>
      </c>
      <c r="C38" s="299">
        <v>789</v>
      </c>
      <c r="D38" s="309">
        <v>760</v>
      </c>
      <c r="E38" s="189">
        <f t="shared" si="0"/>
        <v>96.3</v>
      </c>
      <c r="F38" s="188">
        <v>292</v>
      </c>
      <c r="G38" s="189">
        <f t="shared" si="1"/>
        <v>37</v>
      </c>
      <c r="H38" s="188">
        <v>307</v>
      </c>
      <c r="I38" s="189">
        <f t="shared" si="2"/>
        <v>38.9</v>
      </c>
      <c r="J38" s="188">
        <v>599</v>
      </c>
      <c r="K38" s="189">
        <f t="shared" si="3"/>
        <v>75.900000000000006</v>
      </c>
      <c r="L38" s="188">
        <v>695</v>
      </c>
      <c r="M38" s="189">
        <f t="shared" si="4"/>
        <v>88.1</v>
      </c>
      <c r="N38" s="188">
        <v>587</v>
      </c>
      <c r="O38" s="189">
        <f t="shared" si="5"/>
        <v>74.400000000000006</v>
      </c>
      <c r="P38" s="188">
        <v>683</v>
      </c>
      <c r="Q38" s="189">
        <f t="shared" si="6"/>
        <v>86.6</v>
      </c>
      <c r="R38" s="188">
        <v>662</v>
      </c>
      <c r="S38" s="189">
        <f t="shared" si="7"/>
        <v>83.9</v>
      </c>
      <c r="T38" s="188">
        <v>605</v>
      </c>
      <c r="U38" s="189">
        <f t="shared" si="8"/>
        <v>76.7</v>
      </c>
      <c r="V38" s="188">
        <v>644</v>
      </c>
      <c r="W38" s="189">
        <f t="shared" si="9"/>
        <v>81.599999999999994</v>
      </c>
      <c r="X38" s="188">
        <v>597</v>
      </c>
      <c r="Y38" s="189">
        <f t="shared" si="10"/>
        <v>75.7</v>
      </c>
      <c r="Z38" s="188">
        <v>550</v>
      </c>
      <c r="AA38" s="189">
        <f t="shared" si="11"/>
        <v>69.7</v>
      </c>
      <c r="AB38" s="188">
        <v>373</v>
      </c>
      <c r="AC38" s="189">
        <f t="shared" si="12"/>
        <v>47.3</v>
      </c>
      <c r="AD38" s="188">
        <v>664</v>
      </c>
      <c r="AE38" s="189">
        <f t="shared" si="13"/>
        <v>84.2</v>
      </c>
      <c r="AF38" s="188">
        <v>641</v>
      </c>
      <c r="AG38" s="189">
        <f t="shared" si="14"/>
        <v>81.2</v>
      </c>
      <c r="AH38" s="178">
        <v>817</v>
      </c>
      <c r="AI38" s="188">
        <v>735</v>
      </c>
      <c r="AJ38" s="190">
        <f t="shared" si="15"/>
        <v>90</v>
      </c>
      <c r="AK38" s="188">
        <v>741</v>
      </c>
      <c r="AL38" s="189">
        <f t="shared" si="16"/>
        <v>90.7</v>
      </c>
      <c r="AM38" s="188">
        <v>743</v>
      </c>
      <c r="AN38" s="189">
        <f t="shared" si="17"/>
        <v>90.9</v>
      </c>
      <c r="AO38" s="188">
        <v>745</v>
      </c>
      <c r="AP38" s="189">
        <f t="shared" si="18"/>
        <v>91.2</v>
      </c>
      <c r="AQ38" s="188">
        <v>740</v>
      </c>
      <c r="AR38" s="189">
        <f t="shared" si="19"/>
        <v>90.6</v>
      </c>
      <c r="AS38" s="188">
        <v>56</v>
      </c>
      <c r="AT38" s="189">
        <f t="shared" si="31"/>
        <v>6.8543451652386773</v>
      </c>
      <c r="AU38" s="188">
        <v>18</v>
      </c>
      <c r="AV38" s="188">
        <v>36</v>
      </c>
      <c r="AW38" s="188">
        <v>526</v>
      </c>
      <c r="AX38" s="189">
        <f t="shared" si="20"/>
        <v>64.400000000000006</v>
      </c>
      <c r="AY38" s="188">
        <v>523</v>
      </c>
      <c r="AZ38" s="189">
        <f t="shared" si="21"/>
        <v>64</v>
      </c>
      <c r="BA38" s="191">
        <v>785</v>
      </c>
      <c r="BB38" s="188">
        <v>603</v>
      </c>
      <c r="BC38" s="192">
        <f t="shared" si="22"/>
        <v>76.8</v>
      </c>
      <c r="BD38" s="188">
        <v>604</v>
      </c>
      <c r="BE38" s="192">
        <f t="shared" si="23"/>
        <v>76.900000000000006</v>
      </c>
      <c r="BF38" s="188">
        <v>595</v>
      </c>
      <c r="BG38" s="192">
        <f t="shared" si="24"/>
        <v>75.8</v>
      </c>
      <c r="BH38" s="188">
        <v>192</v>
      </c>
      <c r="BI38" s="192">
        <f t="shared" si="25"/>
        <v>48.9</v>
      </c>
      <c r="BJ38" s="188">
        <v>1756</v>
      </c>
      <c r="BK38" s="188">
        <v>684</v>
      </c>
      <c r="BL38" s="193">
        <v>1138</v>
      </c>
      <c r="BM38" s="188">
        <v>861</v>
      </c>
      <c r="BN38" s="194">
        <f t="shared" si="26"/>
        <v>75.659050966608092</v>
      </c>
      <c r="BO38" s="188">
        <v>415</v>
      </c>
      <c r="BP38" s="192">
        <f t="shared" si="27"/>
        <v>52.6</v>
      </c>
      <c r="BQ38" s="188">
        <v>670</v>
      </c>
      <c r="BR38" s="320">
        <f t="shared" si="28"/>
        <v>84.9</v>
      </c>
      <c r="BS38" s="323">
        <v>361</v>
      </c>
      <c r="BT38" s="188">
        <v>159</v>
      </c>
      <c r="BU38" s="192">
        <f t="shared" si="29"/>
        <v>44.044321329639892</v>
      </c>
      <c r="BV38" s="188">
        <v>52</v>
      </c>
      <c r="BW38" s="320">
        <f t="shared" si="30"/>
        <v>14.40443213296399</v>
      </c>
      <c r="BX38" s="422" t="s">
        <v>52</v>
      </c>
    </row>
    <row r="39" spans="1:76" s="195" customFormat="1" ht="17.100000000000001" customHeight="1" thickBot="1" x14ac:dyDescent="0.3">
      <c r="A39" s="186" t="s">
        <v>143</v>
      </c>
      <c r="B39" s="187" t="s">
        <v>97</v>
      </c>
      <c r="C39" s="299">
        <v>1773</v>
      </c>
      <c r="D39" s="310">
        <v>1527</v>
      </c>
      <c r="E39" s="311">
        <f t="shared" si="0"/>
        <v>86.1</v>
      </c>
      <c r="F39" s="312">
        <v>779</v>
      </c>
      <c r="G39" s="311">
        <f t="shared" si="1"/>
        <v>43.9</v>
      </c>
      <c r="H39" s="312">
        <v>179</v>
      </c>
      <c r="I39" s="311">
        <f t="shared" si="2"/>
        <v>10.1</v>
      </c>
      <c r="J39" s="312">
        <v>958</v>
      </c>
      <c r="K39" s="311">
        <f t="shared" si="3"/>
        <v>54</v>
      </c>
      <c r="L39" s="312">
        <v>1986</v>
      </c>
      <c r="M39" s="311">
        <f t="shared" si="4"/>
        <v>112</v>
      </c>
      <c r="N39" s="312">
        <v>1208</v>
      </c>
      <c r="O39" s="311">
        <f t="shared" si="5"/>
        <v>68.099999999999994</v>
      </c>
      <c r="P39" s="312">
        <v>1958</v>
      </c>
      <c r="Q39" s="311">
        <f t="shared" si="6"/>
        <v>110.4</v>
      </c>
      <c r="R39" s="312">
        <v>1664</v>
      </c>
      <c r="S39" s="311">
        <f t="shared" si="7"/>
        <v>93.9</v>
      </c>
      <c r="T39" s="312">
        <v>1223</v>
      </c>
      <c r="U39" s="311">
        <f t="shared" si="8"/>
        <v>69</v>
      </c>
      <c r="V39" s="312">
        <v>1354</v>
      </c>
      <c r="W39" s="311">
        <f t="shared" si="9"/>
        <v>76.400000000000006</v>
      </c>
      <c r="X39" s="312">
        <v>1248</v>
      </c>
      <c r="Y39" s="311">
        <f t="shared" si="10"/>
        <v>70.400000000000006</v>
      </c>
      <c r="Z39" s="312">
        <v>1097</v>
      </c>
      <c r="AA39" s="311">
        <f t="shared" si="11"/>
        <v>61.9</v>
      </c>
      <c r="AB39" s="312">
        <v>682</v>
      </c>
      <c r="AC39" s="311">
        <f t="shared" si="12"/>
        <v>38.5</v>
      </c>
      <c r="AD39" s="312">
        <v>2025</v>
      </c>
      <c r="AE39" s="311">
        <f t="shared" si="13"/>
        <v>114.2</v>
      </c>
      <c r="AF39" s="312">
        <v>1718</v>
      </c>
      <c r="AG39" s="311">
        <f t="shared" si="14"/>
        <v>96.9</v>
      </c>
      <c r="AH39" s="313">
        <v>1827</v>
      </c>
      <c r="AI39" s="312">
        <v>1701</v>
      </c>
      <c r="AJ39" s="314">
        <f t="shared" si="15"/>
        <v>93.1</v>
      </c>
      <c r="AK39" s="312">
        <v>1593</v>
      </c>
      <c r="AL39" s="311">
        <f t="shared" si="16"/>
        <v>87.2</v>
      </c>
      <c r="AM39" s="312">
        <v>1541</v>
      </c>
      <c r="AN39" s="311">
        <f t="shared" si="17"/>
        <v>84.3</v>
      </c>
      <c r="AO39" s="312">
        <v>1741</v>
      </c>
      <c r="AP39" s="311">
        <f t="shared" si="18"/>
        <v>95.3</v>
      </c>
      <c r="AQ39" s="312">
        <v>1360</v>
      </c>
      <c r="AR39" s="311">
        <f t="shared" si="19"/>
        <v>74.400000000000006</v>
      </c>
      <c r="AS39" s="312">
        <v>148</v>
      </c>
      <c r="AT39" s="311">
        <f t="shared" si="31"/>
        <v>8.1007115489874106</v>
      </c>
      <c r="AU39" s="312">
        <v>248</v>
      </c>
      <c r="AV39" s="312">
        <v>172</v>
      </c>
      <c r="AW39" s="312">
        <v>1096</v>
      </c>
      <c r="AX39" s="311">
        <f t="shared" si="20"/>
        <v>60</v>
      </c>
      <c r="AY39" s="312">
        <v>1087</v>
      </c>
      <c r="AZ39" s="311">
        <f t="shared" si="21"/>
        <v>59.5</v>
      </c>
      <c r="BA39" s="315">
        <v>1876</v>
      </c>
      <c r="BB39" s="312">
        <v>1283</v>
      </c>
      <c r="BC39" s="316">
        <f t="shared" si="22"/>
        <v>68.400000000000006</v>
      </c>
      <c r="BD39" s="312">
        <v>1286</v>
      </c>
      <c r="BE39" s="316">
        <f t="shared" si="23"/>
        <v>68.599999999999994</v>
      </c>
      <c r="BF39" s="312">
        <v>1310</v>
      </c>
      <c r="BG39" s="316">
        <f t="shared" si="24"/>
        <v>69.8</v>
      </c>
      <c r="BH39" s="312">
        <v>346</v>
      </c>
      <c r="BI39" s="316">
        <f t="shared" si="25"/>
        <v>36.9</v>
      </c>
      <c r="BJ39" s="312">
        <v>568</v>
      </c>
      <c r="BK39" s="312">
        <v>319</v>
      </c>
      <c r="BL39" s="317">
        <v>1739</v>
      </c>
      <c r="BM39" s="312">
        <v>1254</v>
      </c>
      <c r="BN39" s="318">
        <f t="shared" si="26"/>
        <v>72.110408280621044</v>
      </c>
      <c r="BO39" s="312">
        <v>682</v>
      </c>
      <c r="BP39" s="316">
        <f t="shared" si="27"/>
        <v>38.5</v>
      </c>
      <c r="BQ39" s="312">
        <v>974</v>
      </c>
      <c r="BR39" s="321">
        <f t="shared" si="28"/>
        <v>54.9</v>
      </c>
      <c r="BS39" s="324">
        <v>711</v>
      </c>
      <c r="BT39" s="312">
        <v>239</v>
      </c>
      <c r="BU39" s="316">
        <f t="shared" si="29"/>
        <v>33.614627285513357</v>
      </c>
      <c r="BV39" s="312">
        <v>38</v>
      </c>
      <c r="BW39" s="321">
        <f t="shared" si="30"/>
        <v>5.3445850914205346</v>
      </c>
      <c r="BX39" s="422" t="s">
        <v>57</v>
      </c>
    </row>
    <row r="40" spans="1:76" s="195" customFormat="1" ht="12.75" customHeight="1" x14ac:dyDescent="0.25">
      <c r="AJ40" s="199"/>
    </row>
    <row r="41" spans="1:76" s="195" customFormat="1" ht="13.5" x14ac:dyDescent="0.25">
      <c r="B41" s="200" t="s">
        <v>98</v>
      </c>
      <c r="C41" s="201">
        <f>SUM(C3:C39)</f>
        <v>680127</v>
      </c>
      <c r="D41" s="202">
        <f>SUM(D3:D39)</f>
        <v>611556</v>
      </c>
      <c r="E41" s="189">
        <f>ROUND(D41/$C41*100,1)</f>
        <v>89.9</v>
      </c>
      <c r="F41" s="202">
        <f>SUM(F3:F39)</f>
        <v>548044</v>
      </c>
      <c r="G41" s="189">
        <f>ROUND(F41/$C41*100,1)</f>
        <v>80.599999999999994</v>
      </c>
      <c r="H41" s="202">
        <f>SUM(H3:H39)</f>
        <v>54864</v>
      </c>
      <c r="I41" s="189">
        <f>ROUND(H41/$C41*100,1)</f>
        <v>8.1</v>
      </c>
      <c r="J41" s="202">
        <f>SUM(J3:J39)</f>
        <v>602908</v>
      </c>
      <c r="K41" s="189">
        <f>ROUND(J41/$C41*100,1)</f>
        <v>88.6</v>
      </c>
      <c r="L41" s="202">
        <f>SUM(L3:L39)</f>
        <v>647017</v>
      </c>
      <c r="M41" s="189">
        <f>ROUND(L41/$C41*100,1)</f>
        <v>95.1</v>
      </c>
      <c r="N41" s="202">
        <f>SUM(N3:N39)</f>
        <v>635634</v>
      </c>
      <c r="O41" s="189">
        <f>ROUND(N41/$C41*100,1)</f>
        <v>93.5</v>
      </c>
      <c r="P41" s="202">
        <f>SUM(P3:P39)</f>
        <v>647207</v>
      </c>
      <c r="Q41" s="189">
        <f>ROUND(P41/$C41*100,1)</f>
        <v>95.2</v>
      </c>
      <c r="R41" s="202">
        <f>SUM(R3:R39)</f>
        <v>641459</v>
      </c>
      <c r="S41" s="189">
        <f>ROUND(R41/$C41*100,1)</f>
        <v>94.3</v>
      </c>
      <c r="T41" s="202">
        <f>SUM(T3:T39)</f>
        <v>635987</v>
      </c>
      <c r="U41" s="189">
        <f>ROUND(T41/$C41*100,1)</f>
        <v>93.5</v>
      </c>
      <c r="V41" s="202">
        <f>SUM(V3:V39)</f>
        <v>628139</v>
      </c>
      <c r="W41" s="189">
        <f>ROUND(V41/C41*100,1)</f>
        <v>92.4</v>
      </c>
      <c r="X41" s="202">
        <f>SUM(X3:X39)</f>
        <v>625389</v>
      </c>
      <c r="Y41" s="189">
        <f>ROUND(X41/$C41*100,1)</f>
        <v>92</v>
      </c>
      <c r="Z41" s="202">
        <f>SUM(Z3:Z39)</f>
        <v>555450</v>
      </c>
      <c r="AA41" s="189">
        <f>ROUND(Z41/C41*100,1)</f>
        <v>81.7</v>
      </c>
      <c r="AB41" s="202">
        <f>SUM(AB3:AB39)</f>
        <v>423301</v>
      </c>
      <c r="AC41" s="189">
        <f>ROUND(AB41/C41*100,1)</f>
        <v>62.2</v>
      </c>
      <c r="AD41" s="202">
        <f>SUM(AD3:AD39)</f>
        <v>653988</v>
      </c>
      <c r="AE41" s="189">
        <f>ROUND(AD41/$C41*100,1)</f>
        <v>96.2</v>
      </c>
      <c r="AF41" s="202">
        <f>SUM(AF3:AF39)</f>
        <v>644312</v>
      </c>
      <c r="AG41" s="189">
        <f>ROUND(AF41/$C41*100,1)</f>
        <v>94.7</v>
      </c>
      <c r="AH41" s="203">
        <f>SUM(AH3:AH39)</f>
        <v>702452</v>
      </c>
      <c r="AI41" s="202">
        <f>SUM(AI3:AI39)</f>
        <v>663997</v>
      </c>
      <c r="AJ41" s="190">
        <f>ROUND(AI41/$AH41*100,1)</f>
        <v>94.5</v>
      </c>
      <c r="AK41" s="202">
        <f>SUM(AK3:AK39)</f>
        <v>651101</v>
      </c>
      <c r="AL41" s="189">
        <f>ROUND(AK41/$AH41*100,1)</f>
        <v>92.7</v>
      </c>
      <c r="AM41" s="202">
        <f>SUM(AM3:AM39)</f>
        <v>666520</v>
      </c>
      <c r="AN41" s="189">
        <f>ROUND(AM41/$AH41*100,1)</f>
        <v>94.9</v>
      </c>
      <c r="AO41" s="202">
        <f>SUM(AO3:AO39)</f>
        <v>631253</v>
      </c>
      <c r="AP41" s="189">
        <f>ROUND(AO41/$AH41*100,1)</f>
        <v>89.9</v>
      </c>
      <c r="AQ41" s="202">
        <f>SUM(AQ3:AQ39)</f>
        <v>652004</v>
      </c>
      <c r="AR41" s="189">
        <f>ROUND(AQ41/$AH41*100,1)</f>
        <v>92.8</v>
      </c>
      <c r="AS41" s="202">
        <f>SUM(AS3:AS39)</f>
        <v>11050</v>
      </c>
      <c r="AT41" s="189">
        <f>AS41/AH41*100</f>
        <v>1.5730612198413558</v>
      </c>
      <c r="AU41" s="202">
        <f>SUM(AU3:AU39)</f>
        <v>10481</v>
      </c>
      <c r="AV41" s="202">
        <f>SUM(AV3:AV39)</f>
        <v>26419</v>
      </c>
      <c r="AW41" s="202">
        <f>SUM(AW3:AW39)</f>
        <v>619621</v>
      </c>
      <c r="AX41" s="189">
        <f>ROUND(AW41/$AH41*100,1)</f>
        <v>88.2</v>
      </c>
      <c r="AY41" s="202">
        <f>SUM(AY3:AY39)</f>
        <v>619043</v>
      </c>
      <c r="AZ41" s="189">
        <f>ROUND(AY41/$AH41*100,1)</f>
        <v>88.1</v>
      </c>
      <c r="BA41" s="204">
        <f>SUM(BA3:BA39)</f>
        <v>746063</v>
      </c>
      <c r="BB41" s="202">
        <f>SUM(BB3:BB39)</f>
        <v>665503</v>
      </c>
      <c r="BC41" s="192">
        <f>ROUND(BB41/$BA41*100,1)</f>
        <v>89.2</v>
      </c>
      <c r="BD41" s="202">
        <f>SUM(BD3:BD39)</f>
        <v>664985</v>
      </c>
      <c r="BE41" s="192">
        <f>ROUND(BD41/$BA41*100,1)</f>
        <v>89.1</v>
      </c>
      <c r="BF41" s="202">
        <f>SUM(BF3:BF39)</f>
        <v>666362</v>
      </c>
      <c r="BG41" s="192">
        <f>ROUND(BF41/$BA41*100,1)</f>
        <v>89.3</v>
      </c>
      <c r="BH41" s="202">
        <f>SUM(BH3:BH39)</f>
        <v>242357</v>
      </c>
      <c r="BI41" s="192">
        <f>ROUND(BH41/($BA41/2)*100,1)</f>
        <v>65</v>
      </c>
      <c r="BJ41" s="205">
        <f>SUM(BJ3:BJ39)</f>
        <v>430176</v>
      </c>
      <c r="BK41" s="205">
        <f>SUM(BK3:BK39)</f>
        <v>410927</v>
      </c>
      <c r="BL41" s="206">
        <f>SUM(BL3:BL39)</f>
        <v>1859664</v>
      </c>
      <c r="BM41" s="205">
        <f>SUM(BM3:BM39)</f>
        <v>1412522</v>
      </c>
      <c r="BN41" s="194">
        <f>BM41/BL41*100</f>
        <v>75.955764052000802</v>
      </c>
      <c r="BO41" s="205">
        <f>SUM(BO3:BO39)</f>
        <v>478617</v>
      </c>
      <c r="BP41" s="192">
        <f>ROUND(BO41/C41*100,1)</f>
        <v>70.400000000000006</v>
      </c>
      <c r="BQ41" s="205">
        <f>SUM(BQ3:BQ39)</f>
        <v>527558</v>
      </c>
      <c r="BR41" s="192">
        <f>ROUND(BQ41/C41*100,1)</f>
        <v>77.599999999999994</v>
      </c>
      <c r="BS41" s="205">
        <f>SUM(BS3:BS39)</f>
        <v>370564</v>
      </c>
      <c r="BT41" s="207">
        <f>SUM(BT3:BT39)</f>
        <v>126299</v>
      </c>
      <c r="BU41" s="192">
        <f>BT41/BS41*100</f>
        <v>34.08291145389191</v>
      </c>
      <c r="BV41" s="207">
        <f>SUM(BV3:BV39)</f>
        <v>40997</v>
      </c>
      <c r="BW41" s="192">
        <f>BV41/BS41*100</f>
        <v>11.06340605131637</v>
      </c>
      <c r="BX41" s="208"/>
    </row>
    <row r="50" ht="18.75" customHeight="1" x14ac:dyDescent="0.2"/>
    <row r="51" ht="15.75" customHeight="1" x14ac:dyDescent="0.2"/>
    <row r="52" ht="15" customHeight="1" x14ac:dyDescent="0.2"/>
    <row r="53" ht="15" customHeight="1" x14ac:dyDescent="0.2"/>
    <row r="55" ht="14.25" customHeight="1" x14ac:dyDescent="0.2"/>
    <row r="56" ht="14.25" customHeight="1" x14ac:dyDescent="0.2"/>
    <row r="67" ht="23.25" customHeight="1" x14ac:dyDescent="0.2"/>
    <row r="68" ht="16.5" customHeight="1" x14ac:dyDescent="0.2"/>
    <row r="69" ht="18" customHeight="1" x14ac:dyDescent="0.2"/>
  </sheetData>
  <mergeCells count="31">
    <mergeCell ref="BS1:BW1"/>
    <mergeCell ref="BD1:BE1"/>
    <mergeCell ref="BF1:BG1"/>
    <mergeCell ref="BH1:BI1"/>
    <mergeCell ref="BM1:BN1"/>
    <mergeCell ref="BO1:BP1"/>
    <mergeCell ref="BQ1:BR1"/>
    <mergeCell ref="BB1:BC1"/>
    <mergeCell ref="AB1:AC1"/>
    <mergeCell ref="AD1:AE1"/>
    <mergeCell ref="AF1:AG1"/>
    <mergeCell ref="AI1:AJ1"/>
    <mergeCell ref="AK1:AL1"/>
    <mergeCell ref="AM1:AN1"/>
    <mergeCell ref="AO1:AP1"/>
    <mergeCell ref="AQ1:AR1"/>
    <mergeCell ref="AS1:AT1"/>
    <mergeCell ref="AW1:AX1"/>
    <mergeCell ref="AY1:AZ1"/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</mergeCells>
  <conditionalFormatting sqref="E3:E39 G3:G39 M3:M39 O3:O39 Q3:Q39 S3:S39 U3:U39 W3:W39 Y3:Y39 AA3:AA39 AC3:AC39 AE3:AE39 AG3:AG39 AJ3:AJ39 AL3:AL39 AN3:AN39 AP3:AP39 AR3:AR39 AX3:AX39 AZ3:AZ39 BC3:BC39 BE3:BE39 BG3:BG39 E41 G41 I41 K41 M41 O41 Q41 S41 U41 W41 Y41 AA41 AC41 AE41 AG41 AJ41 AL41 AN41 AR41 AX41 AZ41 BC41 BE41 BG41 BR41 BU41 BW41">
    <cfRule type="cellIs" dxfId="59" priority="66" stopIfTrue="1" operator="greaterThanOrEqual">
      <formula>$C$46</formula>
    </cfRule>
    <cfRule type="cellIs" dxfId="58" priority="64" stopIfTrue="1" operator="between">
      <formula>$C$48</formula>
      <formula>$D$48</formula>
    </cfRule>
    <cfRule type="cellIs" dxfId="57" priority="63" stopIfTrue="1" operator="between">
      <formula>$C$49</formula>
      <formula>$D$49</formula>
    </cfRule>
    <cfRule type="cellIs" dxfId="56" priority="62" stopIfTrue="1" operator="between">
      <formula>$C$50</formula>
      <formula>$D$50</formula>
    </cfRule>
    <cfRule type="cellIs" dxfId="55" priority="61" stopIfTrue="1" operator="between">
      <formula>$C$51</formula>
      <formula>$D$51</formula>
    </cfRule>
    <cfRule type="cellIs" dxfId="54" priority="65" stopIfTrue="1" operator="between">
      <formula>$C$47</formula>
      <formula>$D$47</formula>
    </cfRule>
  </conditionalFormatting>
  <conditionalFormatting sqref="I3:I39">
    <cfRule type="cellIs" dxfId="53" priority="58" stopIfTrue="1" operator="between">
      <formula>$C$48</formula>
      <formula>$D$48</formula>
    </cfRule>
    <cfRule type="cellIs" dxfId="52" priority="60" stopIfTrue="1" operator="greaterThanOrEqual">
      <formula>$C$46</formula>
    </cfRule>
    <cfRule type="cellIs" dxfId="51" priority="59" stopIfTrue="1" operator="between">
      <formula>$C$47</formula>
      <formula>$D$47</formula>
    </cfRule>
    <cfRule type="cellIs" dxfId="50" priority="57" stopIfTrue="1" operator="between">
      <formula>$C$49</formula>
      <formula>$D$49</formula>
    </cfRule>
    <cfRule type="cellIs" dxfId="49" priority="56" stopIfTrue="1" operator="between">
      <formula>$C$50</formula>
      <formula>$D$50</formula>
    </cfRule>
    <cfRule type="cellIs" dxfId="48" priority="55" stopIfTrue="1" operator="between">
      <formula>$C$51</formula>
      <formula>$D$51</formula>
    </cfRule>
  </conditionalFormatting>
  <conditionalFormatting sqref="K3:K39">
    <cfRule type="cellIs" dxfId="47" priority="199" stopIfTrue="1" operator="between">
      <formula>$C$51</formula>
      <formula>$D$51</formula>
    </cfRule>
    <cfRule type="cellIs" dxfId="46" priority="200" stopIfTrue="1" operator="between">
      <formula>$C$50</formula>
      <formula>$D$50</formula>
    </cfRule>
    <cfRule type="cellIs" dxfId="45" priority="201" stopIfTrue="1" operator="between">
      <formula>$C$49</formula>
      <formula>$D$49</formula>
    </cfRule>
    <cfRule type="cellIs" dxfId="44" priority="202" stopIfTrue="1" operator="between">
      <formula>$C$48</formula>
      <formula>$D$48</formula>
    </cfRule>
    <cfRule type="cellIs" dxfId="43" priority="203" stopIfTrue="1" operator="between">
      <formula>$C$47</formula>
      <formula>$D$47</formula>
    </cfRule>
    <cfRule type="cellIs" dxfId="42" priority="204" stopIfTrue="1" operator="greaterThanOrEqual">
      <formula>$C$46</formula>
    </cfRule>
  </conditionalFormatting>
  <conditionalFormatting sqref="AP41">
    <cfRule type="cellIs" dxfId="41" priority="54" stopIfTrue="1" operator="greaterThanOrEqual">
      <formula>$C$46</formula>
    </cfRule>
    <cfRule type="cellIs" dxfId="40" priority="53" stopIfTrue="1" operator="between">
      <formula>$C$47</formula>
      <formula>$D$47</formula>
    </cfRule>
    <cfRule type="cellIs" dxfId="39" priority="52" stopIfTrue="1" operator="between">
      <formula>$C$48</formula>
      <formula>$D$48</formula>
    </cfRule>
    <cfRule type="cellIs" dxfId="38" priority="51" stopIfTrue="1" operator="between">
      <formula>$C$49</formula>
      <formula>$D$49</formula>
    </cfRule>
    <cfRule type="cellIs" dxfId="37" priority="49" stopIfTrue="1" operator="between">
      <formula>$C$51</formula>
      <formula>$D$51</formula>
    </cfRule>
    <cfRule type="cellIs" dxfId="36" priority="50" stopIfTrue="1" operator="between">
      <formula>$C$50</formula>
      <formula>$D$50</formula>
    </cfRule>
  </conditionalFormatting>
  <conditionalFormatting sqref="BI3:BI39 BI41">
    <cfRule type="cellIs" dxfId="35" priority="1" stopIfTrue="1" operator="lessThan">
      <formula>$BH$50</formula>
    </cfRule>
    <cfRule type="cellIs" dxfId="34" priority="2" stopIfTrue="1" operator="between">
      <formula>$BH$50</formula>
      <formula>$BI$50</formula>
    </cfRule>
    <cfRule type="cellIs" dxfId="33" priority="3" stopIfTrue="1" operator="between">
      <formula>$BH$49</formula>
      <formula>$BI$49</formula>
    </cfRule>
    <cfRule type="cellIs" dxfId="32" priority="4" stopIfTrue="1" operator="between">
      <formula>$BH$48</formula>
      <formula>$BI$48</formula>
    </cfRule>
    <cfRule type="cellIs" dxfId="31" priority="5" stopIfTrue="1" operator="between">
      <formula>$BH$47</formula>
      <formula>$BI$47</formula>
    </cfRule>
    <cfRule type="cellIs" dxfId="30" priority="6" stopIfTrue="1" operator="greaterThan">
      <formula>$BI$47</formula>
    </cfRule>
  </conditionalFormatting>
  <conditionalFormatting sqref="BP3:BP39">
    <cfRule type="cellIs" dxfId="29" priority="15" stopIfTrue="1" operator="between">
      <formula>$C$49</formula>
      <formula>$D$49</formula>
    </cfRule>
    <cfRule type="cellIs" dxfId="28" priority="13" stopIfTrue="1" operator="between">
      <formula>$C$51</formula>
      <formula>$D$51</formula>
    </cfRule>
    <cfRule type="cellIs" dxfId="27" priority="14" stopIfTrue="1" operator="between">
      <formula>$C$50</formula>
      <formula>$D$50</formula>
    </cfRule>
    <cfRule type="cellIs" dxfId="26" priority="16" stopIfTrue="1" operator="between">
      <formula>$C$48</formula>
      <formula>$D$48</formula>
    </cfRule>
    <cfRule type="cellIs" dxfId="25" priority="17" stopIfTrue="1" operator="between">
      <formula>$C$47</formula>
      <formula>$D$47</formula>
    </cfRule>
    <cfRule type="cellIs" dxfId="24" priority="18" stopIfTrue="1" operator="greaterThanOrEqual">
      <formula>$C$46</formula>
    </cfRule>
  </conditionalFormatting>
  <conditionalFormatting sqref="BP41">
    <cfRule type="cellIs" dxfId="23" priority="8" stopIfTrue="1" operator="between">
      <formula>$C$50</formula>
      <formula>$D$50</formula>
    </cfRule>
    <cfRule type="cellIs" dxfId="22" priority="12" stopIfTrue="1" operator="greaterThanOrEqual">
      <formula>$C$46</formula>
    </cfRule>
    <cfRule type="cellIs" dxfId="21" priority="11" stopIfTrue="1" operator="between">
      <formula>$C$47</formula>
      <formula>$D$47</formula>
    </cfRule>
    <cfRule type="cellIs" dxfId="20" priority="10" stopIfTrue="1" operator="between">
      <formula>$C$48</formula>
      <formula>$D$48</formula>
    </cfRule>
    <cfRule type="cellIs" dxfId="19" priority="9" stopIfTrue="1" operator="between">
      <formula>$C$49</formula>
      <formula>$D$49</formula>
    </cfRule>
    <cfRule type="cellIs" dxfId="18" priority="7" stopIfTrue="1" operator="between">
      <formula>$C$51</formula>
      <formula>$D$51</formula>
    </cfRule>
  </conditionalFormatting>
  <conditionalFormatting sqref="BR3:BR39">
    <cfRule type="cellIs" dxfId="17" priority="43" stopIfTrue="1" operator="between">
      <formula>$C$51</formula>
      <formula>$D$51</formula>
    </cfRule>
    <cfRule type="cellIs" dxfId="16" priority="44" stopIfTrue="1" operator="between">
      <formula>$C$50</formula>
      <formula>$D$50</formula>
    </cfRule>
    <cfRule type="cellIs" dxfId="15" priority="45" stopIfTrue="1" operator="between">
      <formula>$C$49</formula>
      <formula>$D$49</formula>
    </cfRule>
    <cfRule type="cellIs" dxfId="14" priority="46" stopIfTrue="1" operator="between">
      <formula>$C$48</formula>
      <formula>$D$48</formula>
    </cfRule>
    <cfRule type="cellIs" dxfId="13" priority="47" stopIfTrue="1" operator="between">
      <formula>$C$47</formula>
      <formula>$D$47</formula>
    </cfRule>
    <cfRule type="cellIs" dxfId="12" priority="48" stopIfTrue="1" operator="greaterThanOrEqual">
      <formula>$C$46</formula>
    </cfRule>
  </conditionalFormatting>
  <conditionalFormatting sqref="BU3:BU39">
    <cfRule type="cellIs" dxfId="11" priority="42" stopIfTrue="1" operator="greaterThanOrEqual">
      <formula>$C$46</formula>
    </cfRule>
    <cfRule type="cellIs" dxfId="10" priority="41" stopIfTrue="1" operator="between">
      <formula>$C$47</formula>
      <formula>$D$47</formula>
    </cfRule>
    <cfRule type="cellIs" dxfId="9" priority="40" stopIfTrue="1" operator="between">
      <formula>$C$48</formula>
      <formula>$D$48</formula>
    </cfRule>
    <cfRule type="cellIs" dxfId="8" priority="39" stopIfTrue="1" operator="between">
      <formula>$C$49</formula>
      <formula>$D$49</formula>
    </cfRule>
    <cfRule type="cellIs" dxfId="7" priority="38" stopIfTrue="1" operator="between">
      <formula>$C$50</formula>
      <formula>$D$50</formula>
    </cfRule>
    <cfRule type="cellIs" dxfId="6" priority="37" stopIfTrue="1" operator="between">
      <formula>$C$51</formula>
      <formula>$D$51</formula>
    </cfRule>
  </conditionalFormatting>
  <conditionalFormatting sqref="BW3:BW39">
    <cfRule type="cellIs" dxfId="5" priority="36" stopIfTrue="1" operator="greaterThanOrEqual">
      <formula>$C$46</formula>
    </cfRule>
    <cfRule type="cellIs" dxfId="4" priority="35" stopIfTrue="1" operator="between">
      <formula>$C$47</formula>
      <formula>$D$47</formula>
    </cfRule>
    <cfRule type="cellIs" dxfId="3" priority="34" stopIfTrue="1" operator="between">
      <formula>$C$48</formula>
      <formula>$D$48</formula>
    </cfRule>
    <cfRule type="cellIs" dxfId="2" priority="33" stopIfTrue="1" operator="between">
      <formula>$C$49</formula>
      <formula>$D$49</formula>
    </cfRule>
    <cfRule type="cellIs" dxfId="1" priority="32" stopIfTrue="1" operator="between">
      <formula>$C$50</formula>
      <formula>$D$50</formula>
    </cfRule>
    <cfRule type="cellIs" dxfId="0" priority="31" stopIfTrue="1" operator="between">
      <formula>$C$51</formula>
      <formula>$D$51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63a39d86-4dae-432b-b9e3-64f88db0542e" xsi:nil="true"/>
    <lcf76f155ced4ddcb4097134ff3c332f xmlns="cea09c11-6e7c-4dc9-baee-cc78703a6a7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ACA514FDFB7E4584285591ACF9D010" ma:contentTypeVersion="17" ma:contentTypeDescription="Crear nuevo documento." ma:contentTypeScope="" ma:versionID="98c30c1b9309abed7ea98459b3f531ac">
  <xsd:schema xmlns:xsd="http://www.w3.org/2001/XMLSchema" xmlns:xs="http://www.w3.org/2001/XMLSchema" xmlns:p="http://schemas.microsoft.com/office/2006/metadata/properties" xmlns:ns2="cea09c11-6e7c-4dc9-baee-cc78703a6a75" xmlns:ns3="63a39d86-4dae-432b-b9e3-64f88db0542e" targetNamespace="http://schemas.microsoft.com/office/2006/metadata/properties" ma:root="true" ma:fieldsID="15e71160161f818196e6eb4dbdf8eadb" ns2:_="" ns3:_="">
    <xsd:import namespace="cea09c11-6e7c-4dc9-baee-cc78703a6a75"/>
    <xsd:import namespace="63a39d86-4dae-432b-b9e3-64f88db05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09c11-6e7c-4dc9-baee-cc78703a6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39d86-4dae-432b-b9e3-64f88db0542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525e6ee-66ee-44e9-953e-2a14a4aedb21}" ma:internalName="TaxCatchAll" ma:showField="CatchAllData" ma:web="63a39d86-4dae-432b-b9e3-64f88db05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3447D63-4A4F-4A30-94E0-44CD64A3DC9A}">
  <ds:schemaRefs>
    <ds:schemaRef ds:uri="http://schemas.microsoft.com/office/2006/metadata/properties"/>
    <ds:schemaRef ds:uri="63a39d86-4dae-432b-b9e3-64f88db0542e"/>
    <ds:schemaRef ds:uri="cea09c11-6e7c-4dc9-baee-cc78703a6a75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D8239A-DAF6-4814-B754-77833DCD80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09c11-6e7c-4dc9-baee-cc78703a6a75"/>
    <ds:schemaRef ds:uri="63a39d86-4dae-432b-b9e3-64f88db05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0BC496-20E6-4CBB-AF46-9E15DA82187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7758DD8-2A33-4159-86BB-58E6160321E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2016</vt:lpstr>
      <vt:lpstr>2017</vt:lpstr>
      <vt:lpstr>2018</vt:lpstr>
      <vt:lpstr>2019</vt:lpstr>
      <vt:lpstr>'2016'!Print_Area</vt:lpstr>
      <vt:lpstr>'2017'!Print_Area</vt:lpstr>
      <vt:lpstr>'2018'!Print_Area</vt:lpstr>
      <vt:lpstr>'2019'!Print_Area</vt:lpstr>
      <vt:lpstr>'2016'!Print_Titles</vt:lpstr>
      <vt:lpstr>'2017'!Print_Titles</vt:lpstr>
      <vt:lpstr>'2018'!Print_Titles</vt:lpstr>
      <vt:lpstr>'2019'!Print_Titles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COBERTURAS DE VACUNACIÓN DEPARTAMENTAL DESDE 1994-2010</dc:title>
  <dc:subject/>
  <dc:creator>CAMILO</dc:creator>
  <cp:keywords/>
  <dc:description/>
  <cp:lastModifiedBy>Daniel Felipe Ortiz Vallejo</cp:lastModifiedBy>
  <cp:revision/>
  <dcterms:created xsi:type="dcterms:W3CDTF">2007-09-04T23:31:20Z</dcterms:created>
  <dcterms:modified xsi:type="dcterms:W3CDTF">2025-05-05T20:57:39Z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tema">
    <vt:lpwstr>Programa PAI</vt:lpwstr>
  </property>
  <property fmtid="{D5CDD505-2E9C-101B-9397-08002B2CF9AE}" pid="3" name="ContentType">
    <vt:lpwstr>Documento</vt:lpwstr>
  </property>
  <property fmtid="{D5CDD505-2E9C-101B-9397-08002B2CF9AE}" pid="4" name="Temática">
    <vt:lpwstr>Salud</vt:lpwstr>
  </property>
  <property fmtid="{D5CDD505-2E9C-101B-9397-08002B2CF9AE}" pid="5" name="Fecha del Documento">
    <vt:lpwstr>2010-06-24T00:00:00Z</vt:lpwstr>
  </property>
  <property fmtid="{D5CDD505-2E9C-101B-9397-08002B2CF9AE}" pid="6" name="Order">
    <vt:lpwstr>83000.0000000000</vt:lpwstr>
  </property>
  <property fmtid="{D5CDD505-2E9C-101B-9397-08002B2CF9AE}" pid="7" name="ContentTypeId">
    <vt:lpwstr>0x01010027ACA514FDFB7E4584285591ACF9D010</vt:lpwstr>
  </property>
  <property fmtid="{D5CDD505-2E9C-101B-9397-08002B2CF9AE}" pid="8" name="MediaServiceImageTags">
    <vt:lpwstr/>
  </property>
</Properties>
</file>