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83cd2cf7d1d065/Desktop/"/>
    </mc:Choice>
  </mc:AlternateContent>
  <xr:revisionPtr revIDLastSave="557" documentId="8_{B3345B89-9F11-4AE6-8FEF-49C38A105475}" xr6:coauthVersionLast="47" xr6:coauthVersionMax="47" xr10:uidLastSave="{981906FF-0973-494F-BC7B-2491FE390E98}"/>
  <bookViews>
    <workbookView xWindow="-120" yWindow="-120" windowWidth="29040" windowHeight="15720" xr2:uid="{00000000-000D-0000-FFFF-FFFF00000000}"/>
  </bookViews>
  <sheets>
    <sheet name="Data" sheetId="1" r:id="rId1"/>
    <sheet name="Category Pivot Table" sheetId="2" r:id="rId2"/>
    <sheet name="SubCategory Pivot Table" sheetId="3" r:id="rId3"/>
    <sheet name="Success Rate by Year" sheetId="4" r:id="rId4"/>
    <sheet name="Bonus" sheetId="5" r:id="rId5"/>
    <sheet name="Bonus Statistical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6" l="1"/>
  <c r="K3" i="6"/>
  <c r="J4" i="6"/>
  <c r="K4" i="6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334" i="6"/>
  <c r="K334" i="6"/>
  <c r="J335" i="6"/>
  <c r="K335" i="6"/>
  <c r="J336" i="6"/>
  <c r="K336" i="6"/>
  <c r="J337" i="6"/>
  <c r="K337" i="6"/>
  <c r="J338" i="6"/>
  <c r="K338" i="6"/>
  <c r="J339" i="6"/>
  <c r="K339" i="6"/>
  <c r="J340" i="6"/>
  <c r="K340" i="6"/>
  <c r="J341" i="6"/>
  <c r="K341" i="6"/>
  <c r="J342" i="6"/>
  <c r="K342" i="6"/>
  <c r="J343" i="6"/>
  <c r="K343" i="6"/>
  <c r="J344" i="6"/>
  <c r="K344" i="6"/>
  <c r="J345" i="6"/>
  <c r="K345" i="6"/>
  <c r="J346" i="6"/>
  <c r="K346" i="6"/>
  <c r="J347" i="6"/>
  <c r="K347" i="6"/>
  <c r="J348" i="6"/>
  <c r="K348" i="6"/>
  <c r="J349" i="6"/>
  <c r="K349" i="6"/>
  <c r="J350" i="6"/>
  <c r="K350" i="6"/>
  <c r="K2" i="6"/>
  <c r="J2" i="6"/>
  <c r="F3" i="6"/>
  <c r="G3" i="6"/>
  <c r="F4" i="6"/>
  <c r="G4" i="6"/>
  <c r="F5" i="6"/>
  <c r="G5" i="6"/>
  <c r="F6" i="6"/>
  <c r="G6" i="6"/>
  <c r="F7" i="6"/>
  <c r="G7" i="6"/>
  <c r="F8" i="6"/>
  <c r="G8" i="6"/>
  <c r="F9" i="6"/>
  <c r="G9" i="6"/>
  <c r="F10" i="6"/>
  <c r="G10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0" i="6"/>
  <c r="G80" i="6"/>
  <c r="F81" i="6"/>
  <c r="G81" i="6"/>
  <c r="F82" i="6"/>
  <c r="G82" i="6"/>
  <c r="F83" i="6"/>
  <c r="G83" i="6"/>
  <c r="F84" i="6"/>
  <c r="G84" i="6"/>
  <c r="F85" i="6"/>
  <c r="G85" i="6"/>
  <c r="F86" i="6"/>
  <c r="G86" i="6"/>
  <c r="F87" i="6"/>
  <c r="G87" i="6"/>
  <c r="F88" i="6"/>
  <c r="G88" i="6"/>
  <c r="F89" i="6"/>
  <c r="G89" i="6"/>
  <c r="F90" i="6"/>
  <c r="G90" i="6"/>
  <c r="F91" i="6"/>
  <c r="G91" i="6"/>
  <c r="F92" i="6"/>
  <c r="G92" i="6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101" i="6"/>
  <c r="G101" i="6"/>
  <c r="F102" i="6"/>
  <c r="G102" i="6"/>
  <c r="F103" i="6"/>
  <c r="G103" i="6"/>
  <c r="F104" i="6"/>
  <c r="G104" i="6"/>
  <c r="F105" i="6"/>
  <c r="G105" i="6"/>
  <c r="F106" i="6"/>
  <c r="G106" i="6"/>
  <c r="F107" i="6"/>
  <c r="G107" i="6"/>
  <c r="F108" i="6"/>
  <c r="G108" i="6"/>
  <c r="F109" i="6"/>
  <c r="G109" i="6"/>
  <c r="F110" i="6"/>
  <c r="G110" i="6"/>
  <c r="F111" i="6"/>
  <c r="G111" i="6"/>
  <c r="F112" i="6"/>
  <c r="G112" i="6"/>
  <c r="F113" i="6"/>
  <c r="G113" i="6"/>
  <c r="F114" i="6"/>
  <c r="G114" i="6"/>
  <c r="F115" i="6"/>
  <c r="G115" i="6"/>
  <c r="F116" i="6"/>
  <c r="G116" i="6"/>
  <c r="F117" i="6"/>
  <c r="G117" i="6"/>
  <c r="F118" i="6"/>
  <c r="G118" i="6"/>
  <c r="F119" i="6"/>
  <c r="G119" i="6"/>
  <c r="F120" i="6"/>
  <c r="G120" i="6"/>
  <c r="F121" i="6"/>
  <c r="G121" i="6"/>
  <c r="F122" i="6"/>
  <c r="G122" i="6"/>
  <c r="F123" i="6"/>
  <c r="G123" i="6"/>
  <c r="F124" i="6"/>
  <c r="G124" i="6"/>
  <c r="F125" i="6"/>
  <c r="G125" i="6"/>
  <c r="F126" i="6"/>
  <c r="G126" i="6"/>
  <c r="F127" i="6"/>
  <c r="G127" i="6"/>
  <c r="F128" i="6"/>
  <c r="G128" i="6"/>
  <c r="F129" i="6"/>
  <c r="G129" i="6"/>
  <c r="F130" i="6"/>
  <c r="G130" i="6"/>
  <c r="F131" i="6"/>
  <c r="G131" i="6"/>
  <c r="F132" i="6"/>
  <c r="G132" i="6"/>
  <c r="F133" i="6"/>
  <c r="G133" i="6"/>
  <c r="F134" i="6"/>
  <c r="G134" i="6"/>
  <c r="F135" i="6"/>
  <c r="G135" i="6"/>
  <c r="F136" i="6"/>
  <c r="G136" i="6"/>
  <c r="F137" i="6"/>
  <c r="G137" i="6"/>
  <c r="F138" i="6"/>
  <c r="G138" i="6"/>
  <c r="F139" i="6"/>
  <c r="G139" i="6"/>
  <c r="F140" i="6"/>
  <c r="G140" i="6"/>
  <c r="F141" i="6"/>
  <c r="G141" i="6"/>
  <c r="F142" i="6"/>
  <c r="G142" i="6"/>
  <c r="F143" i="6"/>
  <c r="G143" i="6"/>
  <c r="F144" i="6"/>
  <c r="G144" i="6"/>
  <c r="F145" i="6"/>
  <c r="G145" i="6"/>
  <c r="F146" i="6"/>
  <c r="G146" i="6"/>
  <c r="F147" i="6"/>
  <c r="G147" i="6"/>
  <c r="F148" i="6"/>
  <c r="G148" i="6"/>
  <c r="F149" i="6"/>
  <c r="G149" i="6"/>
  <c r="F150" i="6"/>
  <c r="G150" i="6"/>
  <c r="F151" i="6"/>
  <c r="G151" i="6"/>
  <c r="F152" i="6"/>
  <c r="G152" i="6"/>
  <c r="F153" i="6"/>
  <c r="G153" i="6"/>
  <c r="F154" i="6"/>
  <c r="G154" i="6"/>
  <c r="F155" i="6"/>
  <c r="G155" i="6"/>
  <c r="F156" i="6"/>
  <c r="G156" i="6"/>
  <c r="F157" i="6"/>
  <c r="G157" i="6"/>
  <c r="F158" i="6"/>
  <c r="G158" i="6"/>
  <c r="F159" i="6"/>
  <c r="G159" i="6"/>
  <c r="F160" i="6"/>
  <c r="G160" i="6"/>
  <c r="F161" i="6"/>
  <c r="G161" i="6"/>
  <c r="F162" i="6"/>
  <c r="G162" i="6"/>
  <c r="F163" i="6"/>
  <c r="G163" i="6"/>
  <c r="F164" i="6"/>
  <c r="G164" i="6"/>
  <c r="F165" i="6"/>
  <c r="G165" i="6"/>
  <c r="F166" i="6"/>
  <c r="G166" i="6"/>
  <c r="F167" i="6"/>
  <c r="G167" i="6"/>
  <c r="F168" i="6"/>
  <c r="G168" i="6"/>
  <c r="F169" i="6"/>
  <c r="G169" i="6"/>
  <c r="F170" i="6"/>
  <c r="G170" i="6"/>
  <c r="F171" i="6"/>
  <c r="G171" i="6"/>
  <c r="F172" i="6"/>
  <c r="G172" i="6"/>
  <c r="F173" i="6"/>
  <c r="G173" i="6"/>
  <c r="F174" i="6"/>
  <c r="G174" i="6"/>
  <c r="F175" i="6"/>
  <c r="G175" i="6"/>
  <c r="F176" i="6"/>
  <c r="G176" i="6"/>
  <c r="F177" i="6"/>
  <c r="G177" i="6"/>
  <c r="F178" i="6"/>
  <c r="G178" i="6"/>
  <c r="F179" i="6"/>
  <c r="G179" i="6"/>
  <c r="F180" i="6"/>
  <c r="G180" i="6"/>
  <c r="F181" i="6"/>
  <c r="G181" i="6"/>
  <c r="F182" i="6"/>
  <c r="G182" i="6"/>
  <c r="F183" i="6"/>
  <c r="G183" i="6"/>
  <c r="F184" i="6"/>
  <c r="G184" i="6"/>
  <c r="F185" i="6"/>
  <c r="G185" i="6"/>
  <c r="F186" i="6"/>
  <c r="G186" i="6"/>
  <c r="F187" i="6"/>
  <c r="G187" i="6"/>
  <c r="F188" i="6"/>
  <c r="G188" i="6"/>
  <c r="F189" i="6"/>
  <c r="G189" i="6"/>
  <c r="F190" i="6"/>
  <c r="G190" i="6"/>
  <c r="F191" i="6"/>
  <c r="G191" i="6"/>
  <c r="F192" i="6"/>
  <c r="G192" i="6"/>
  <c r="F193" i="6"/>
  <c r="G193" i="6"/>
  <c r="F194" i="6"/>
  <c r="G194" i="6"/>
  <c r="F195" i="6"/>
  <c r="G195" i="6"/>
  <c r="F196" i="6"/>
  <c r="G196" i="6"/>
  <c r="F197" i="6"/>
  <c r="G197" i="6"/>
  <c r="F198" i="6"/>
  <c r="G198" i="6"/>
  <c r="F199" i="6"/>
  <c r="G199" i="6"/>
  <c r="F200" i="6"/>
  <c r="G200" i="6"/>
  <c r="F201" i="6"/>
  <c r="G201" i="6"/>
  <c r="F202" i="6"/>
  <c r="G202" i="6"/>
  <c r="F203" i="6"/>
  <c r="G203" i="6"/>
  <c r="F204" i="6"/>
  <c r="G204" i="6"/>
  <c r="F205" i="6"/>
  <c r="G205" i="6"/>
  <c r="F206" i="6"/>
  <c r="G206" i="6"/>
  <c r="F207" i="6"/>
  <c r="G207" i="6"/>
  <c r="F208" i="6"/>
  <c r="G208" i="6"/>
  <c r="F209" i="6"/>
  <c r="G209" i="6"/>
  <c r="F210" i="6"/>
  <c r="G210" i="6"/>
  <c r="F211" i="6"/>
  <c r="G211" i="6"/>
  <c r="F212" i="6"/>
  <c r="G212" i="6"/>
  <c r="F213" i="6"/>
  <c r="G213" i="6"/>
  <c r="F214" i="6"/>
  <c r="G214" i="6"/>
  <c r="F215" i="6"/>
  <c r="G215" i="6"/>
  <c r="F216" i="6"/>
  <c r="G216" i="6"/>
  <c r="F217" i="6"/>
  <c r="G217" i="6"/>
  <c r="F218" i="6"/>
  <c r="G218" i="6"/>
  <c r="F219" i="6"/>
  <c r="G219" i="6"/>
  <c r="F220" i="6"/>
  <c r="G220" i="6"/>
  <c r="F221" i="6"/>
  <c r="G221" i="6"/>
  <c r="F222" i="6"/>
  <c r="G222" i="6"/>
  <c r="F223" i="6"/>
  <c r="G223" i="6"/>
  <c r="F224" i="6"/>
  <c r="G224" i="6"/>
  <c r="F225" i="6"/>
  <c r="G225" i="6"/>
  <c r="F226" i="6"/>
  <c r="G226" i="6"/>
  <c r="F227" i="6"/>
  <c r="G227" i="6"/>
  <c r="F228" i="6"/>
  <c r="G228" i="6"/>
  <c r="F229" i="6"/>
  <c r="G229" i="6"/>
  <c r="F230" i="6"/>
  <c r="G230" i="6"/>
  <c r="F231" i="6"/>
  <c r="G231" i="6"/>
  <c r="F232" i="6"/>
  <c r="G232" i="6"/>
  <c r="F233" i="6"/>
  <c r="G233" i="6"/>
  <c r="F234" i="6"/>
  <c r="G234" i="6"/>
  <c r="F235" i="6"/>
  <c r="G235" i="6"/>
  <c r="F236" i="6"/>
  <c r="G236" i="6"/>
  <c r="F237" i="6"/>
  <c r="G237" i="6"/>
  <c r="F238" i="6"/>
  <c r="G238" i="6"/>
  <c r="F239" i="6"/>
  <c r="G239" i="6"/>
  <c r="F240" i="6"/>
  <c r="G240" i="6"/>
  <c r="F241" i="6"/>
  <c r="G241" i="6"/>
  <c r="F242" i="6"/>
  <c r="G242" i="6"/>
  <c r="F243" i="6"/>
  <c r="G243" i="6"/>
  <c r="F244" i="6"/>
  <c r="G244" i="6"/>
  <c r="F245" i="6"/>
  <c r="G245" i="6"/>
  <c r="F246" i="6"/>
  <c r="G246" i="6"/>
  <c r="F247" i="6"/>
  <c r="G247" i="6"/>
  <c r="F248" i="6"/>
  <c r="G248" i="6"/>
  <c r="F249" i="6"/>
  <c r="G249" i="6"/>
  <c r="F250" i="6"/>
  <c r="G250" i="6"/>
  <c r="F251" i="6"/>
  <c r="G251" i="6"/>
  <c r="F252" i="6"/>
  <c r="G252" i="6"/>
  <c r="F253" i="6"/>
  <c r="G253" i="6"/>
  <c r="F254" i="6"/>
  <c r="G254" i="6"/>
  <c r="F255" i="6"/>
  <c r="G255" i="6"/>
  <c r="F256" i="6"/>
  <c r="G256" i="6"/>
  <c r="F257" i="6"/>
  <c r="G257" i="6"/>
  <c r="F258" i="6"/>
  <c r="G258" i="6"/>
  <c r="F259" i="6"/>
  <c r="G259" i="6"/>
  <c r="F260" i="6"/>
  <c r="G260" i="6"/>
  <c r="F261" i="6"/>
  <c r="G261" i="6"/>
  <c r="F262" i="6"/>
  <c r="G262" i="6"/>
  <c r="F263" i="6"/>
  <c r="G263" i="6"/>
  <c r="F264" i="6"/>
  <c r="G264" i="6"/>
  <c r="F265" i="6"/>
  <c r="G265" i="6"/>
  <c r="F266" i="6"/>
  <c r="G266" i="6"/>
  <c r="F267" i="6"/>
  <c r="G267" i="6"/>
  <c r="F268" i="6"/>
  <c r="G268" i="6"/>
  <c r="F269" i="6"/>
  <c r="G269" i="6"/>
  <c r="F270" i="6"/>
  <c r="G270" i="6"/>
  <c r="F271" i="6"/>
  <c r="G271" i="6"/>
  <c r="F272" i="6"/>
  <c r="G272" i="6"/>
  <c r="F273" i="6"/>
  <c r="G273" i="6"/>
  <c r="F274" i="6"/>
  <c r="G274" i="6"/>
  <c r="F275" i="6"/>
  <c r="G275" i="6"/>
  <c r="F276" i="6"/>
  <c r="G276" i="6"/>
  <c r="F277" i="6"/>
  <c r="G277" i="6"/>
  <c r="F278" i="6"/>
  <c r="G278" i="6"/>
  <c r="F279" i="6"/>
  <c r="G279" i="6"/>
  <c r="F280" i="6"/>
  <c r="G280" i="6"/>
  <c r="F281" i="6"/>
  <c r="G281" i="6"/>
  <c r="F282" i="6"/>
  <c r="G282" i="6"/>
  <c r="F283" i="6"/>
  <c r="G283" i="6"/>
  <c r="F284" i="6"/>
  <c r="G284" i="6"/>
  <c r="F285" i="6"/>
  <c r="G285" i="6"/>
  <c r="F286" i="6"/>
  <c r="G286" i="6"/>
  <c r="F287" i="6"/>
  <c r="G287" i="6"/>
  <c r="F288" i="6"/>
  <c r="G288" i="6"/>
  <c r="F289" i="6"/>
  <c r="G289" i="6"/>
  <c r="F290" i="6"/>
  <c r="G290" i="6"/>
  <c r="F291" i="6"/>
  <c r="G291" i="6"/>
  <c r="F292" i="6"/>
  <c r="G292" i="6"/>
  <c r="F293" i="6"/>
  <c r="G293" i="6"/>
  <c r="F294" i="6"/>
  <c r="G294" i="6"/>
  <c r="F295" i="6"/>
  <c r="G295" i="6"/>
  <c r="F296" i="6"/>
  <c r="G296" i="6"/>
  <c r="F297" i="6"/>
  <c r="G297" i="6"/>
  <c r="F298" i="6"/>
  <c r="G298" i="6"/>
  <c r="F299" i="6"/>
  <c r="G299" i="6"/>
  <c r="F300" i="6"/>
  <c r="G300" i="6"/>
  <c r="F301" i="6"/>
  <c r="G301" i="6"/>
  <c r="F302" i="6"/>
  <c r="G302" i="6"/>
  <c r="F303" i="6"/>
  <c r="G303" i="6"/>
  <c r="F304" i="6"/>
  <c r="G304" i="6"/>
  <c r="F305" i="6"/>
  <c r="G305" i="6"/>
  <c r="F306" i="6"/>
  <c r="G306" i="6"/>
  <c r="F307" i="6"/>
  <c r="G307" i="6"/>
  <c r="F308" i="6"/>
  <c r="G308" i="6"/>
  <c r="F309" i="6"/>
  <c r="G309" i="6"/>
  <c r="F310" i="6"/>
  <c r="G310" i="6"/>
  <c r="F311" i="6"/>
  <c r="G311" i="6"/>
  <c r="F312" i="6"/>
  <c r="G312" i="6"/>
  <c r="F313" i="6"/>
  <c r="G313" i="6"/>
  <c r="F314" i="6"/>
  <c r="G314" i="6"/>
  <c r="F315" i="6"/>
  <c r="G315" i="6"/>
  <c r="F316" i="6"/>
  <c r="G316" i="6"/>
  <c r="F317" i="6"/>
  <c r="G317" i="6"/>
  <c r="F318" i="6"/>
  <c r="G318" i="6"/>
  <c r="F319" i="6"/>
  <c r="G319" i="6"/>
  <c r="F320" i="6"/>
  <c r="G320" i="6"/>
  <c r="F321" i="6"/>
  <c r="G321" i="6"/>
  <c r="F322" i="6"/>
  <c r="G322" i="6"/>
  <c r="F323" i="6"/>
  <c r="G323" i="6"/>
  <c r="F324" i="6"/>
  <c r="G324" i="6"/>
  <c r="F325" i="6"/>
  <c r="G325" i="6"/>
  <c r="F326" i="6"/>
  <c r="G326" i="6"/>
  <c r="F327" i="6"/>
  <c r="G327" i="6"/>
  <c r="F328" i="6"/>
  <c r="G328" i="6"/>
  <c r="F329" i="6"/>
  <c r="G329" i="6"/>
  <c r="F330" i="6"/>
  <c r="G330" i="6"/>
  <c r="F331" i="6"/>
  <c r="G331" i="6"/>
  <c r="F332" i="6"/>
  <c r="G332" i="6"/>
  <c r="F333" i="6"/>
  <c r="G333" i="6"/>
  <c r="F334" i="6"/>
  <c r="G334" i="6"/>
  <c r="F335" i="6"/>
  <c r="G335" i="6"/>
  <c r="F336" i="6"/>
  <c r="G336" i="6"/>
  <c r="F337" i="6"/>
  <c r="G337" i="6"/>
  <c r="F338" i="6"/>
  <c r="G338" i="6"/>
  <c r="F339" i="6"/>
  <c r="G339" i="6"/>
  <c r="F340" i="6"/>
  <c r="G340" i="6"/>
  <c r="F341" i="6"/>
  <c r="G341" i="6"/>
  <c r="F342" i="6"/>
  <c r="G342" i="6"/>
  <c r="F343" i="6"/>
  <c r="G343" i="6"/>
  <c r="F344" i="6"/>
  <c r="G344" i="6"/>
  <c r="F345" i="6"/>
  <c r="G345" i="6"/>
  <c r="F346" i="6"/>
  <c r="G346" i="6"/>
  <c r="F347" i="6"/>
  <c r="G347" i="6"/>
  <c r="F348" i="6"/>
  <c r="G348" i="6"/>
  <c r="F349" i="6"/>
  <c r="G349" i="6"/>
  <c r="F350" i="6"/>
  <c r="G350" i="6"/>
  <c r="F351" i="6"/>
  <c r="G351" i="6"/>
  <c r="F352" i="6"/>
  <c r="G352" i="6"/>
  <c r="F353" i="6"/>
  <c r="G353" i="6"/>
  <c r="F354" i="6"/>
  <c r="G354" i="6"/>
  <c r="F355" i="6"/>
  <c r="G355" i="6"/>
  <c r="F356" i="6"/>
  <c r="G356" i="6"/>
  <c r="F357" i="6"/>
  <c r="G357" i="6"/>
  <c r="F358" i="6"/>
  <c r="G358" i="6"/>
  <c r="F359" i="6"/>
  <c r="G359" i="6"/>
  <c r="F360" i="6"/>
  <c r="G360" i="6"/>
  <c r="F361" i="6"/>
  <c r="G361" i="6"/>
  <c r="F362" i="6"/>
  <c r="G362" i="6"/>
  <c r="F363" i="6"/>
  <c r="G363" i="6"/>
  <c r="F364" i="6"/>
  <c r="G364" i="6"/>
  <c r="F365" i="6"/>
  <c r="G365" i="6"/>
  <c r="F366" i="6"/>
  <c r="G366" i="6"/>
  <c r="F367" i="6"/>
  <c r="G367" i="6"/>
  <c r="F368" i="6"/>
  <c r="G368" i="6"/>
  <c r="F369" i="6"/>
  <c r="G369" i="6"/>
  <c r="F370" i="6"/>
  <c r="G370" i="6"/>
  <c r="F371" i="6"/>
  <c r="G371" i="6"/>
  <c r="F372" i="6"/>
  <c r="G372" i="6"/>
  <c r="F373" i="6"/>
  <c r="G373" i="6"/>
  <c r="F374" i="6"/>
  <c r="G374" i="6"/>
  <c r="F375" i="6"/>
  <c r="G375" i="6"/>
  <c r="F376" i="6"/>
  <c r="G376" i="6"/>
  <c r="F377" i="6"/>
  <c r="G377" i="6"/>
  <c r="F378" i="6"/>
  <c r="G378" i="6"/>
  <c r="F379" i="6"/>
  <c r="G379" i="6"/>
  <c r="F380" i="6"/>
  <c r="G380" i="6"/>
  <c r="F381" i="6"/>
  <c r="G381" i="6"/>
  <c r="F382" i="6"/>
  <c r="G382" i="6"/>
  <c r="F383" i="6"/>
  <c r="G383" i="6"/>
  <c r="F384" i="6"/>
  <c r="G384" i="6"/>
  <c r="F385" i="6"/>
  <c r="G385" i="6"/>
  <c r="F386" i="6"/>
  <c r="G386" i="6"/>
  <c r="F387" i="6"/>
  <c r="G387" i="6"/>
  <c r="F388" i="6"/>
  <c r="G388" i="6"/>
  <c r="F389" i="6"/>
  <c r="G389" i="6"/>
  <c r="F390" i="6"/>
  <c r="G390" i="6"/>
  <c r="F391" i="6"/>
  <c r="G391" i="6"/>
  <c r="F392" i="6"/>
  <c r="G392" i="6"/>
  <c r="F393" i="6"/>
  <c r="G393" i="6"/>
  <c r="F394" i="6"/>
  <c r="G394" i="6"/>
  <c r="F395" i="6"/>
  <c r="G395" i="6"/>
  <c r="F396" i="6"/>
  <c r="G396" i="6"/>
  <c r="F397" i="6"/>
  <c r="G397" i="6"/>
  <c r="F398" i="6"/>
  <c r="G398" i="6"/>
  <c r="F399" i="6"/>
  <c r="G399" i="6"/>
  <c r="F400" i="6"/>
  <c r="G400" i="6"/>
  <c r="F401" i="6"/>
  <c r="G401" i="6"/>
  <c r="F402" i="6"/>
  <c r="G402" i="6"/>
  <c r="F403" i="6"/>
  <c r="G403" i="6"/>
  <c r="F404" i="6"/>
  <c r="G404" i="6"/>
  <c r="F405" i="6"/>
  <c r="G405" i="6"/>
  <c r="F406" i="6"/>
  <c r="G406" i="6"/>
  <c r="F407" i="6"/>
  <c r="G407" i="6"/>
  <c r="F408" i="6"/>
  <c r="G408" i="6"/>
  <c r="F409" i="6"/>
  <c r="G409" i="6"/>
  <c r="F410" i="6"/>
  <c r="G410" i="6"/>
  <c r="F411" i="6"/>
  <c r="G411" i="6"/>
  <c r="F412" i="6"/>
  <c r="G412" i="6"/>
  <c r="F413" i="6"/>
  <c r="G413" i="6"/>
  <c r="F414" i="6"/>
  <c r="G414" i="6"/>
  <c r="F415" i="6"/>
  <c r="G415" i="6"/>
  <c r="F416" i="6"/>
  <c r="G416" i="6"/>
  <c r="F417" i="6"/>
  <c r="G417" i="6"/>
  <c r="F418" i="6"/>
  <c r="G418" i="6"/>
  <c r="F419" i="6"/>
  <c r="G419" i="6"/>
  <c r="F420" i="6"/>
  <c r="G420" i="6"/>
  <c r="F421" i="6"/>
  <c r="G421" i="6"/>
  <c r="F422" i="6"/>
  <c r="G422" i="6"/>
  <c r="F423" i="6"/>
  <c r="G423" i="6"/>
  <c r="F424" i="6"/>
  <c r="G424" i="6"/>
  <c r="F425" i="6"/>
  <c r="G425" i="6"/>
  <c r="F426" i="6"/>
  <c r="G426" i="6"/>
  <c r="F427" i="6"/>
  <c r="G427" i="6"/>
  <c r="F428" i="6"/>
  <c r="G428" i="6"/>
  <c r="F429" i="6"/>
  <c r="G429" i="6"/>
  <c r="F430" i="6"/>
  <c r="G430" i="6"/>
  <c r="F431" i="6"/>
  <c r="G431" i="6"/>
  <c r="F432" i="6"/>
  <c r="G432" i="6"/>
  <c r="F433" i="6"/>
  <c r="G433" i="6"/>
  <c r="F434" i="6"/>
  <c r="G434" i="6"/>
  <c r="F435" i="6"/>
  <c r="G435" i="6"/>
  <c r="F436" i="6"/>
  <c r="G436" i="6"/>
  <c r="F437" i="6"/>
  <c r="G437" i="6"/>
  <c r="F438" i="6"/>
  <c r="G438" i="6"/>
  <c r="F439" i="6"/>
  <c r="G439" i="6"/>
  <c r="F440" i="6"/>
  <c r="G440" i="6"/>
  <c r="F441" i="6"/>
  <c r="G441" i="6"/>
  <c r="F442" i="6"/>
  <c r="G442" i="6"/>
  <c r="F443" i="6"/>
  <c r="G443" i="6"/>
  <c r="F444" i="6"/>
  <c r="G444" i="6"/>
  <c r="F445" i="6"/>
  <c r="G445" i="6"/>
  <c r="F446" i="6"/>
  <c r="G446" i="6"/>
  <c r="F447" i="6"/>
  <c r="G447" i="6"/>
  <c r="F448" i="6"/>
  <c r="G448" i="6"/>
  <c r="F449" i="6"/>
  <c r="G449" i="6"/>
  <c r="F450" i="6"/>
  <c r="G450" i="6"/>
  <c r="F451" i="6"/>
  <c r="G451" i="6"/>
  <c r="F452" i="6"/>
  <c r="G452" i="6"/>
  <c r="F453" i="6"/>
  <c r="G453" i="6"/>
  <c r="F454" i="6"/>
  <c r="G454" i="6"/>
  <c r="F455" i="6"/>
  <c r="G455" i="6"/>
  <c r="F456" i="6"/>
  <c r="G456" i="6"/>
  <c r="F457" i="6"/>
  <c r="G457" i="6"/>
  <c r="F458" i="6"/>
  <c r="G458" i="6"/>
  <c r="F459" i="6"/>
  <c r="G459" i="6"/>
  <c r="F460" i="6"/>
  <c r="G460" i="6"/>
  <c r="F461" i="6"/>
  <c r="G461" i="6"/>
  <c r="F462" i="6"/>
  <c r="G462" i="6"/>
  <c r="F463" i="6"/>
  <c r="G463" i="6"/>
  <c r="F464" i="6"/>
  <c r="G464" i="6"/>
  <c r="F465" i="6"/>
  <c r="G465" i="6"/>
  <c r="F466" i="6"/>
  <c r="G466" i="6"/>
  <c r="F467" i="6"/>
  <c r="G467" i="6"/>
  <c r="F468" i="6"/>
  <c r="G468" i="6"/>
  <c r="F469" i="6"/>
  <c r="G469" i="6"/>
  <c r="F470" i="6"/>
  <c r="G470" i="6"/>
  <c r="F471" i="6"/>
  <c r="G471" i="6"/>
  <c r="F472" i="6"/>
  <c r="G472" i="6"/>
  <c r="F473" i="6"/>
  <c r="G473" i="6"/>
  <c r="F474" i="6"/>
  <c r="G474" i="6"/>
  <c r="F475" i="6"/>
  <c r="G475" i="6"/>
  <c r="F476" i="6"/>
  <c r="G476" i="6"/>
  <c r="F477" i="6"/>
  <c r="G477" i="6"/>
  <c r="F478" i="6"/>
  <c r="G478" i="6"/>
  <c r="F479" i="6"/>
  <c r="G479" i="6"/>
  <c r="F480" i="6"/>
  <c r="G480" i="6"/>
  <c r="F481" i="6"/>
  <c r="G481" i="6"/>
  <c r="F482" i="6"/>
  <c r="G482" i="6"/>
  <c r="F483" i="6"/>
  <c r="G483" i="6"/>
  <c r="F484" i="6"/>
  <c r="G484" i="6"/>
  <c r="F485" i="6"/>
  <c r="G485" i="6"/>
  <c r="F486" i="6"/>
  <c r="G486" i="6"/>
  <c r="F487" i="6"/>
  <c r="G487" i="6"/>
  <c r="F488" i="6"/>
  <c r="G488" i="6"/>
  <c r="F489" i="6"/>
  <c r="G489" i="6"/>
  <c r="F490" i="6"/>
  <c r="G490" i="6"/>
  <c r="F491" i="6"/>
  <c r="G491" i="6"/>
  <c r="F492" i="6"/>
  <c r="G492" i="6"/>
  <c r="F493" i="6"/>
  <c r="G493" i="6"/>
  <c r="F494" i="6"/>
  <c r="G494" i="6"/>
  <c r="F495" i="6"/>
  <c r="G495" i="6"/>
  <c r="F496" i="6"/>
  <c r="G496" i="6"/>
  <c r="F497" i="6"/>
  <c r="G497" i="6"/>
  <c r="F498" i="6"/>
  <c r="G498" i="6"/>
  <c r="F499" i="6"/>
  <c r="G499" i="6"/>
  <c r="F500" i="6"/>
  <c r="G500" i="6"/>
  <c r="F501" i="6"/>
  <c r="G501" i="6"/>
  <c r="F502" i="6"/>
  <c r="G502" i="6"/>
  <c r="F503" i="6"/>
  <c r="G503" i="6"/>
  <c r="F504" i="6"/>
  <c r="G504" i="6"/>
  <c r="F505" i="6"/>
  <c r="G505" i="6"/>
  <c r="F506" i="6"/>
  <c r="G506" i="6"/>
  <c r="F507" i="6"/>
  <c r="G507" i="6"/>
  <c r="F508" i="6"/>
  <c r="G508" i="6"/>
  <c r="F509" i="6"/>
  <c r="G509" i="6"/>
  <c r="F510" i="6"/>
  <c r="G510" i="6"/>
  <c r="F511" i="6"/>
  <c r="G511" i="6"/>
  <c r="F512" i="6"/>
  <c r="G512" i="6"/>
  <c r="F513" i="6"/>
  <c r="G513" i="6"/>
  <c r="F514" i="6"/>
  <c r="G514" i="6"/>
  <c r="F515" i="6"/>
  <c r="G515" i="6"/>
  <c r="F516" i="6"/>
  <c r="G516" i="6"/>
  <c r="F517" i="6"/>
  <c r="G517" i="6"/>
  <c r="F518" i="6"/>
  <c r="G518" i="6"/>
  <c r="F519" i="6"/>
  <c r="G519" i="6"/>
  <c r="F520" i="6"/>
  <c r="G520" i="6"/>
  <c r="F521" i="6"/>
  <c r="G521" i="6"/>
  <c r="F522" i="6"/>
  <c r="G522" i="6"/>
  <c r="F523" i="6"/>
  <c r="G523" i="6"/>
  <c r="F524" i="6"/>
  <c r="G524" i="6"/>
  <c r="F525" i="6"/>
  <c r="G525" i="6"/>
  <c r="F526" i="6"/>
  <c r="G526" i="6"/>
  <c r="F527" i="6"/>
  <c r="G527" i="6"/>
  <c r="F528" i="6"/>
  <c r="G528" i="6"/>
  <c r="F529" i="6"/>
  <c r="G529" i="6"/>
  <c r="F530" i="6"/>
  <c r="G530" i="6"/>
  <c r="F531" i="6"/>
  <c r="G531" i="6"/>
  <c r="F532" i="6"/>
  <c r="G532" i="6"/>
  <c r="F533" i="6"/>
  <c r="G533" i="6"/>
  <c r="F534" i="6"/>
  <c r="G534" i="6"/>
  <c r="F535" i="6"/>
  <c r="G535" i="6"/>
  <c r="F536" i="6"/>
  <c r="G536" i="6"/>
  <c r="F537" i="6"/>
  <c r="G537" i="6"/>
  <c r="F538" i="6"/>
  <c r="G538" i="6"/>
  <c r="F539" i="6"/>
  <c r="G539" i="6"/>
  <c r="F540" i="6"/>
  <c r="G540" i="6"/>
  <c r="F541" i="6"/>
  <c r="G541" i="6"/>
  <c r="F542" i="6"/>
  <c r="G542" i="6"/>
  <c r="F543" i="6"/>
  <c r="G543" i="6"/>
  <c r="F544" i="6"/>
  <c r="G544" i="6"/>
  <c r="F545" i="6"/>
  <c r="G545" i="6"/>
  <c r="F546" i="6"/>
  <c r="G546" i="6"/>
  <c r="F547" i="6"/>
  <c r="G547" i="6"/>
  <c r="F548" i="6"/>
  <c r="G548" i="6"/>
  <c r="F549" i="6"/>
  <c r="G549" i="6"/>
  <c r="F550" i="6"/>
  <c r="G550" i="6"/>
  <c r="F551" i="6"/>
  <c r="G551" i="6"/>
  <c r="F552" i="6"/>
  <c r="G552" i="6"/>
  <c r="F553" i="6"/>
  <c r="G553" i="6"/>
  <c r="F554" i="6"/>
  <c r="G554" i="6"/>
  <c r="F555" i="6"/>
  <c r="G555" i="6"/>
  <c r="F556" i="6"/>
  <c r="G556" i="6"/>
  <c r="F557" i="6"/>
  <c r="G557" i="6"/>
  <c r="F558" i="6"/>
  <c r="G558" i="6"/>
  <c r="F559" i="6"/>
  <c r="G559" i="6"/>
  <c r="F560" i="6"/>
  <c r="G560" i="6"/>
  <c r="F561" i="6"/>
  <c r="G561" i="6"/>
  <c r="F562" i="6"/>
  <c r="G562" i="6"/>
  <c r="F563" i="6"/>
  <c r="G563" i="6"/>
  <c r="F564" i="6"/>
  <c r="G564" i="6"/>
  <c r="F565" i="6"/>
  <c r="G565" i="6"/>
  <c r="F566" i="6"/>
  <c r="G566" i="6"/>
  <c r="F567" i="6"/>
  <c r="G567" i="6"/>
  <c r="F568" i="6"/>
  <c r="G568" i="6"/>
  <c r="F569" i="6"/>
  <c r="G569" i="6"/>
  <c r="F570" i="6"/>
  <c r="G570" i="6"/>
  <c r="F571" i="6"/>
  <c r="G571" i="6"/>
  <c r="F572" i="6"/>
  <c r="G572" i="6"/>
  <c r="F573" i="6"/>
  <c r="G573" i="6"/>
  <c r="F574" i="6"/>
  <c r="G574" i="6"/>
  <c r="F575" i="6"/>
  <c r="G575" i="6"/>
  <c r="F576" i="6"/>
  <c r="G576" i="6"/>
  <c r="F577" i="6"/>
  <c r="G577" i="6"/>
  <c r="F578" i="6"/>
  <c r="G578" i="6"/>
  <c r="F579" i="6"/>
  <c r="G579" i="6"/>
  <c r="F580" i="6"/>
  <c r="G580" i="6"/>
  <c r="F581" i="6"/>
  <c r="G581" i="6"/>
  <c r="F582" i="6"/>
  <c r="G582" i="6"/>
  <c r="F583" i="6"/>
  <c r="G583" i="6"/>
  <c r="F584" i="6"/>
  <c r="G584" i="6"/>
  <c r="F585" i="6"/>
  <c r="G585" i="6"/>
  <c r="F586" i="6"/>
  <c r="G586" i="6"/>
  <c r="F587" i="6"/>
  <c r="G587" i="6"/>
  <c r="F588" i="6"/>
  <c r="G588" i="6"/>
  <c r="F589" i="6"/>
  <c r="G589" i="6"/>
  <c r="F590" i="6"/>
  <c r="G590" i="6"/>
  <c r="F591" i="6"/>
  <c r="G591" i="6"/>
  <c r="F592" i="6"/>
  <c r="G592" i="6"/>
  <c r="F593" i="6"/>
  <c r="G593" i="6"/>
  <c r="F594" i="6"/>
  <c r="G594" i="6"/>
  <c r="F595" i="6"/>
  <c r="G595" i="6"/>
  <c r="F596" i="6"/>
  <c r="G596" i="6"/>
  <c r="F597" i="6"/>
  <c r="G597" i="6"/>
  <c r="F598" i="6"/>
  <c r="G598" i="6"/>
  <c r="F599" i="6"/>
  <c r="G599" i="6"/>
  <c r="F600" i="6"/>
  <c r="G600" i="6"/>
  <c r="F601" i="6"/>
  <c r="G601" i="6"/>
  <c r="F602" i="6"/>
  <c r="G602" i="6"/>
  <c r="F603" i="6"/>
  <c r="G603" i="6"/>
  <c r="F604" i="6"/>
  <c r="G604" i="6"/>
  <c r="F605" i="6"/>
  <c r="G605" i="6"/>
  <c r="F606" i="6"/>
  <c r="G606" i="6"/>
  <c r="F607" i="6"/>
  <c r="G607" i="6"/>
  <c r="F608" i="6"/>
  <c r="G608" i="6"/>
  <c r="F609" i="6"/>
  <c r="G609" i="6"/>
  <c r="F610" i="6"/>
  <c r="G610" i="6"/>
  <c r="F611" i="6"/>
  <c r="G611" i="6"/>
  <c r="F612" i="6"/>
  <c r="G612" i="6"/>
  <c r="F613" i="6"/>
  <c r="G613" i="6"/>
  <c r="F614" i="6"/>
  <c r="G614" i="6"/>
  <c r="F615" i="6"/>
  <c r="G615" i="6"/>
  <c r="F616" i="6"/>
  <c r="G616" i="6"/>
  <c r="F617" i="6"/>
  <c r="G617" i="6"/>
  <c r="F618" i="6"/>
  <c r="G618" i="6"/>
  <c r="F619" i="6"/>
  <c r="G619" i="6"/>
  <c r="F620" i="6"/>
  <c r="G620" i="6"/>
  <c r="F621" i="6"/>
  <c r="G621" i="6"/>
  <c r="F622" i="6"/>
  <c r="G622" i="6"/>
  <c r="F623" i="6"/>
  <c r="G623" i="6"/>
  <c r="F624" i="6"/>
  <c r="G624" i="6"/>
  <c r="F625" i="6"/>
  <c r="G625" i="6"/>
  <c r="F626" i="6"/>
  <c r="G626" i="6"/>
  <c r="F627" i="6"/>
  <c r="G627" i="6"/>
  <c r="F628" i="6"/>
  <c r="G628" i="6"/>
  <c r="F629" i="6"/>
  <c r="G629" i="6"/>
  <c r="F630" i="6"/>
  <c r="G630" i="6"/>
  <c r="F631" i="6"/>
  <c r="G631" i="6"/>
  <c r="F632" i="6"/>
  <c r="G632" i="6"/>
  <c r="F633" i="6"/>
  <c r="G633" i="6"/>
  <c r="F634" i="6"/>
  <c r="G634" i="6"/>
  <c r="F635" i="6"/>
  <c r="G635" i="6"/>
  <c r="F636" i="6"/>
  <c r="G636" i="6"/>
  <c r="F637" i="6"/>
  <c r="G637" i="6"/>
  <c r="F638" i="6"/>
  <c r="G638" i="6"/>
  <c r="F639" i="6"/>
  <c r="G639" i="6"/>
  <c r="F640" i="6"/>
  <c r="G640" i="6"/>
  <c r="F641" i="6"/>
  <c r="G641" i="6"/>
  <c r="F642" i="6"/>
  <c r="G642" i="6"/>
  <c r="F643" i="6"/>
  <c r="G643" i="6"/>
  <c r="F644" i="6"/>
  <c r="G644" i="6"/>
  <c r="F645" i="6"/>
  <c r="G645" i="6"/>
  <c r="F646" i="6"/>
  <c r="G646" i="6"/>
  <c r="F647" i="6"/>
  <c r="G647" i="6"/>
  <c r="F648" i="6"/>
  <c r="G648" i="6"/>
  <c r="F649" i="6"/>
  <c r="G649" i="6"/>
  <c r="F650" i="6"/>
  <c r="G650" i="6"/>
  <c r="F651" i="6"/>
  <c r="G651" i="6"/>
  <c r="F652" i="6"/>
  <c r="G652" i="6"/>
  <c r="F653" i="6"/>
  <c r="G653" i="6"/>
  <c r="F654" i="6"/>
  <c r="G654" i="6"/>
  <c r="F655" i="6"/>
  <c r="G655" i="6"/>
  <c r="F656" i="6"/>
  <c r="G656" i="6"/>
  <c r="F657" i="6"/>
  <c r="G657" i="6"/>
  <c r="F658" i="6"/>
  <c r="G658" i="6"/>
  <c r="F659" i="6"/>
  <c r="G659" i="6"/>
  <c r="F660" i="6"/>
  <c r="G660" i="6"/>
  <c r="F661" i="6"/>
  <c r="G661" i="6"/>
  <c r="F662" i="6"/>
  <c r="G662" i="6"/>
  <c r="F663" i="6"/>
  <c r="G663" i="6"/>
  <c r="F664" i="6"/>
  <c r="G664" i="6"/>
  <c r="F665" i="6"/>
  <c r="G665" i="6"/>
  <c r="F666" i="6"/>
  <c r="G666" i="6"/>
  <c r="F667" i="6"/>
  <c r="G667" i="6"/>
  <c r="F668" i="6"/>
  <c r="G668" i="6"/>
  <c r="F669" i="6"/>
  <c r="G669" i="6"/>
  <c r="F670" i="6"/>
  <c r="G670" i="6"/>
  <c r="F671" i="6"/>
  <c r="G671" i="6"/>
  <c r="F672" i="6"/>
  <c r="G672" i="6"/>
  <c r="F673" i="6"/>
  <c r="G673" i="6"/>
  <c r="F674" i="6"/>
  <c r="G674" i="6"/>
  <c r="F675" i="6"/>
  <c r="G675" i="6"/>
  <c r="F676" i="6"/>
  <c r="G676" i="6"/>
  <c r="F677" i="6"/>
  <c r="G677" i="6"/>
  <c r="F678" i="6"/>
  <c r="G678" i="6"/>
  <c r="F679" i="6"/>
  <c r="G679" i="6"/>
  <c r="F680" i="6"/>
  <c r="G680" i="6"/>
  <c r="F681" i="6"/>
  <c r="G681" i="6"/>
  <c r="F682" i="6"/>
  <c r="G682" i="6"/>
  <c r="F683" i="6"/>
  <c r="G683" i="6"/>
  <c r="F684" i="6"/>
  <c r="G684" i="6"/>
  <c r="F685" i="6"/>
  <c r="G685" i="6"/>
  <c r="F686" i="6"/>
  <c r="G686" i="6"/>
  <c r="F687" i="6"/>
  <c r="G687" i="6"/>
  <c r="F688" i="6"/>
  <c r="G688" i="6"/>
  <c r="F689" i="6"/>
  <c r="G689" i="6"/>
  <c r="F690" i="6"/>
  <c r="G690" i="6"/>
  <c r="F691" i="6"/>
  <c r="G691" i="6"/>
  <c r="F692" i="6"/>
  <c r="G692" i="6"/>
  <c r="F693" i="6"/>
  <c r="G693" i="6"/>
  <c r="F694" i="6"/>
  <c r="G694" i="6"/>
  <c r="F695" i="6"/>
  <c r="G695" i="6"/>
  <c r="F696" i="6"/>
  <c r="G696" i="6"/>
  <c r="F697" i="6"/>
  <c r="G697" i="6"/>
  <c r="F698" i="6"/>
  <c r="G698" i="6"/>
  <c r="F699" i="6"/>
  <c r="G699" i="6"/>
  <c r="F700" i="6"/>
  <c r="G700" i="6"/>
  <c r="F701" i="6"/>
  <c r="G701" i="6"/>
  <c r="F702" i="6"/>
  <c r="G702" i="6"/>
  <c r="F703" i="6"/>
  <c r="G703" i="6"/>
  <c r="F704" i="6"/>
  <c r="G704" i="6"/>
  <c r="F705" i="6"/>
  <c r="G705" i="6"/>
  <c r="F706" i="6"/>
  <c r="G706" i="6"/>
  <c r="F707" i="6"/>
  <c r="G707" i="6"/>
  <c r="F708" i="6"/>
  <c r="G708" i="6"/>
  <c r="F709" i="6"/>
  <c r="G709" i="6"/>
  <c r="F710" i="6"/>
  <c r="G710" i="6"/>
  <c r="F711" i="6"/>
  <c r="G711" i="6"/>
  <c r="F712" i="6"/>
  <c r="G712" i="6"/>
  <c r="F713" i="6"/>
  <c r="G713" i="6"/>
  <c r="F714" i="6"/>
  <c r="G714" i="6"/>
  <c r="F715" i="6"/>
  <c r="G715" i="6"/>
  <c r="F716" i="6"/>
  <c r="G716" i="6"/>
  <c r="F717" i="6"/>
  <c r="G717" i="6"/>
  <c r="F718" i="6"/>
  <c r="G718" i="6"/>
  <c r="F719" i="6"/>
  <c r="G719" i="6"/>
  <c r="F720" i="6"/>
  <c r="G720" i="6"/>
  <c r="F721" i="6"/>
  <c r="G721" i="6"/>
  <c r="F722" i="6"/>
  <c r="G722" i="6"/>
  <c r="F723" i="6"/>
  <c r="G723" i="6"/>
  <c r="F724" i="6"/>
  <c r="G724" i="6"/>
  <c r="F725" i="6"/>
  <c r="G725" i="6"/>
  <c r="F726" i="6"/>
  <c r="G726" i="6"/>
  <c r="F727" i="6"/>
  <c r="G727" i="6"/>
  <c r="F728" i="6"/>
  <c r="G728" i="6"/>
  <c r="F729" i="6"/>
  <c r="G729" i="6"/>
  <c r="F730" i="6"/>
  <c r="G730" i="6"/>
  <c r="F731" i="6"/>
  <c r="G731" i="6"/>
  <c r="F732" i="6"/>
  <c r="G732" i="6"/>
  <c r="F733" i="6"/>
  <c r="G733" i="6"/>
  <c r="F734" i="6"/>
  <c r="G734" i="6"/>
  <c r="F735" i="6"/>
  <c r="G735" i="6"/>
  <c r="F736" i="6"/>
  <c r="G736" i="6"/>
  <c r="F737" i="6"/>
  <c r="G737" i="6"/>
  <c r="F738" i="6"/>
  <c r="G738" i="6"/>
  <c r="F739" i="6"/>
  <c r="G739" i="6"/>
  <c r="F740" i="6"/>
  <c r="G740" i="6"/>
  <c r="F741" i="6"/>
  <c r="G741" i="6"/>
  <c r="F742" i="6"/>
  <c r="G742" i="6"/>
  <c r="F743" i="6"/>
  <c r="G743" i="6"/>
  <c r="F744" i="6"/>
  <c r="G744" i="6"/>
  <c r="F745" i="6"/>
  <c r="G745" i="6"/>
  <c r="F746" i="6"/>
  <c r="G746" i="6"/>
  <c r="F747" i="6"/>
  <c r="G747" i="6"/>
  <c r="F748" i="6"/>
  <c r="G748" i="6"/>
  <c r="F749" i="6"/>
  <c r="G749" i="6"/>
  <c r="F750" i="6"/>
  <c r="G750" i="6"/>
  <c r="F751" i="6"/>
  <c r="G751" i="6"/>
  <c r="F752" i="6"/>
  <c r="G752" i="6"/>
  <c r="F753" i="6"/>
  <c r="G753" i="6"/>
  <c r="F754" i="6"/>
  <c r="G754" i="6"/>
  <c r="F755" i="6"/>
  <c r="G755" i="6"/>
  <c r="F756" i="6"/>
  <c r="G756" i="6"/>
  <c r="F757" i="6"/>
  <c r="G757" i="6"/>
  <c r="F758" i="6"/>
  <c r="G758" i="6"/>
  <c r="F759" i="6"/>
  <c r="G759" i="6"/>
  <c r="F760" i="6"/>
  <c r="G760" i="6"/>
  <c r="F761" i="6"/>
  <c r="G761" i="6"/>
  <c r="F762" i="6"/>
  <c r="G762" i="6"/>
  <c r="F763" i="6"/>
  <c r="G763" i="6"/>
  <c r="F764" i="6"/>
  <c r="G764" i="6"/>
  <c r="F765" i="6"/>
  <c r="G765" i="6"/>
  <c r="F766" i="6"/>
  <c r="G766" i="6"/>
  <c r="F767" i="6"/>
  <c r="G767" i="6"/>
  <c r="F768" i="6"/>
  <c r="G768" i="6"/>
  <c r="F769" i="6"/>
  <c r="G769" i="6"/>
  <c r="F770" i="6"/>
  <c r="G770" i="6"/>
  <c r="F771" i="6"/>
  <c r="G771" i="6"/>
  <c r="F772" i="6"/>
  <c r="G772" i="6"/>
  <c r="F773" i="6"/>
  <c r="G773" i="6"/>
  <c r="F774" i="6"/>
  <c r="G774" i="6"/>
  <c r="F775" i="6"/>
  <c r="G775" i="6"/>
  <c r="F776" i="6"/>
  <c r="G776" i="6"/>
  <c r="F777" i="6"/>
  <c r="G777" i="6"/>
  <c r="F778" i="6"/>
  <c r="G778" i="6"/>
  <c r="F779" i="6"/>
  <c r="G779" i="6"/>
  <c r="F780" i="6"/>
  <c r="G780" i="6"/>
  <c r="F781" i="6"/>
  <c r="G781" i="6"/>
  <c r="F782" i="6"/>
  <c r="G782" i="6"/>
  <c r="F783" i="6"/>
  <c r="G783" i="6"/>
  <c r="F784" i="6"/>
  <c r="G784" i="6"/>
  <c r="F785" i="6"/>
  <c r="G785" i="6"/>
  <c r="F786" i="6"/>
  <c r="G786" i="6"/>
  <c r="F787" i="6"/>
  <c r="G787" i="6"/>
  <c r="F788" i="6"/>
  <c r="G788" i="6"/>
  <c r="F789" i="6"/>
  <c r="G789" i="6"/>
  <c r="F790" i="6"/>
  <c r="G790" i="6"/>
  <c r="F791" i="6"/>
  <c r="G791" i="6"/>
  <c r="F792" i="6"/>
  <c r="G792" i="6"/>
  <c r="F793" i="6"/>
  <c r="G793" i="6"/>
  <c r="F794" i="6"/>
  <c r="G794" i="6"/>
  <c r="F795" i="6"/>
  <c r="G795" i="6"/>
  <c r="F796" i="6"/>
  <c r="G796" i="6"/>
  <c r="F797" i="6"/>
  <c r="G797" i="6"/>
  <c r="F798" i="6"/>
  <c r="G798" i="6"/>
  <c r="F799" i="6"/>
  <c r="G799" i="6"/>
  <c r="F800" i="6"/>
  <c r="G800" i="6"/>
  <c r="F801" i="6"/>
  <c r="G801" i="6"/>
  <c r="F802" i="6"/>
  <c r="G802" i="6"/>
  <c r="F803" i="6"/>
  <c r="G803" i="6"/>
  <c r="F804" i="6"/>
  <c r="G804" i="6"/>
  <c r="F805" i="6"/>
  <c r="G805" i="6"/>
  <c r="F806" i="6"/>
  <c r="G806" i="6"/>
  <c r="F807" i="6"/>
  <c r="G807" i="6"/>
  <c r="F808" i="6"/>
  <c r="G808" i="6"/>
  <c r="F809" i="6"/>
  <c r="G809" i="6"/>
  <c r="F810" i="6"/>
  <c r="G810" i="6"/>
  <c r="F811" i="6"/>
  <c r="G811" i="6"/>
  <c r="F812" i="6"/>
  <c r="G812" i="6"/>
  <c r="F813" i="6"/>
  <c r="G813" i="6"/>
  <c r="F814" i="6"/>
  <c r="G814" i="6"/>
  <c r="F815" i="6"/>
  <c r="G815" i="6"/>
  <c r="F816" i="6"/>
  <c r="G816" i="6"/>
  <c r="F817" i="6"/>
  <c r="G817" i="6"/>
  <c r="F818" i="6"/>
  <c r="G818" i="6"/>
  <c r="F819" i="6"/>
  <c r="G819" i="6"/>
  <c r="F820" i="6"/>
  <c r="G820" i="6"/>
  <c r="F821" i="6"/>
  <c r="G821" i="6"/>
  <c r="F822" i="6"/>
  <c r="G822" i="6"/>
  <c r="F823" i="6"/>
  <c r="G823" i="6"/>
  <c r="F824" i="6"/>
  <c r="G824" i="6"/>
  <c r="F825" i="6"/>
  <c r="G825" i="6"/>
  <c r="F826" i="6"/>
  <c r="G826" i="6"/>
  <c r="F827" i="6"/>
  <c r="G827" i="6"/>
  <c r="F828" i="6"/>
  <c r="G828" i="6"/>
  <c r="F829" i="6"/>
  <c r="G829" i="6"/>
  <c r="F830" i="6"/>
  <c r="G830" i="6"/>
  <c r="F831" i="6"/>
  <c r="G831" i="6"/>
  <c r="F832" i="6"/>
  <c r="G832" i="6"/>
  <c r="F833" i="6"/>
  <c r="G833" i="6"/>
  <c r="F834" i="6"/>
  <c r="G834" i="6"/>
  <c r="F835" i="6"/>
  <c r="G835" i="6"/>
  <c r="F836" i="6"/>
  <c r="G836" i="6"/>
  <c r="F837" i="6"/>
  <c r="G837" i="6"/>
  <c r="F838" i="6"/>
  <c r="G838" i="6"/>
  <c r="F839" i="6"/>
  <c r="G839" i="6"/>
  <c r="F840" i="6"/>
  <c r="G840" i="6"/>
  <c r="F841" i="6"/>
  <c r="G841" i="6"/>
  <c r="F842" i="6"/>
  <c r="G842" i="6"/>
  <c r="F843" i="6"/>
  <c r="G843" i="6"/>
  <c r="F844" i="6"/>
  <c r="G844" i="6"/>
  <c r="F845" i="6"/>
  <c r="G845" i="6"/>
  <c r="F846" i="6"/>
  <c r="G846" i="6"/>
  <c r="F847" i="6"/>
  <c r="G847" i="6"/>
  <c r="F848" i="6"/>
  <c r="G848" i="6"/>
  <c r="F849" i="6"/>
  <c r="G849" i="6"/>
  <c r="F850" i="6"/>
  <c r="G850" i="6"/>
  <c r="F851" i="6"/>
  <c r="G851" i="6"/>
  <c r="F852" i="6"/>
  <c r="G852" i="6"/>
  <c r="F853" i="6"/>
  <c r="G853" i="6"/>
  <c r="F854" i="6"/>
  <c r="G854" i="6"/>
  <c r="F855" i="6"/>
  <c r="G855" i="6"/>
  <c r="F856" i="6"/>
  <c r="G856" i="6"/>
  <c r="F857" i="6"/>
  <c r="G857" i="6"/>
  <c r="F858" i="6"/>
  <c r="G858" i="6"/>
  <c r="F859" i="6"/>
  <c r="G859" i="6"/>
  <c r="F860" i="6"/>
  <c r="G860" i="6"/>
  <c r="F861" i="6"/>
  <c r="G861" i="6"/>
  <c r="F862" i="6"/>
  <c r="G862" i="6"/>
  <c r="F863" i="6"/>
  <c r="G863" i="6"/>
  <c r="F864" i="6"/>
  <c r="G864" i="6"/>
  <c r="F865" i="6"/>
  <c r="G865" i="6"/>
  <c r="F866" i="6"/>
  <c r="G866" i="6"/>
  <c r="F867" i="6"/>
  <c r="G867" i="6"/>
  <c r="F868" i="6"/>
  <c r="G868" i="6"/>
  <c r="F869" i="6"/>
  <c r="G869" i="6"/>
  <c r="F870" i="6"/>
  <c r="G870" i="6"/>
  <c r="F871" i="6"/>
  <c r="G871" i="6"/>
  <c r="F872" i="6"/>
  <c r="G872" i="6"/>
  <c r="F873" i="6"/>
  <c r="G873" i="6"/>
  <c r="F874" i="6"/>
  <c r="G874" i="6"/>
  <c r="F875" i="6"/>
  <c r="G875" i="6"/>
  <c r="F876" i="6"/>
  <c r="G876" i="6"/>
  <c r="F877" i="6"/>
  <c r="G877" i="6"/>
  <c r="F878" i="6"/>
  <c r="G878" i="6"/>
  <c r="F879" i="6"/>
  <c r="G879" i="6"/>
  <c r="F880" i="6"/>
  <c r="G880" i="6"/>
  <c r="F881" i="6"/>
  <c r="G881" i="6"/>
  <c r="F882" i="6"/>
  <c r="G882" i="6"/>
  <c r="F883" i="6"/>
  <c r="G883" i="6"/>
  <c r="F884" i="6"/>
  <c r="G884" i="6"/>
  <c r="F885" i="6"/>
  <c r="G885" i="6"/>
  <c r="F886" i="6"/>
  <c r="G886" i="6"/>
  <c r="F887" i="6"/>
  <c r="G887" i="6"/>
  <c r="F888" i="6"/>
  <c r="G888" i="6"/>
  <c r="F889" i="6"/>
  <c r="G889" i="6"/>
  <c r="F890" i="6"/>
  <c r="G890" i="6"/>
  <c r="F891" i="6"/>
  <c r="G891" i="6"/>
  <c r="F892" i="6"/>
  <c r="G892" i="6"/>
  <c r="F893" i="6"/>
  <c r="G893" i="6"/>
  <c r="F894" i="6"/>
  <c r="G894" i="6"/>
  <c r="F895" i="6"/>
  <c r="G895" i="6"/>
  <c r="F896" i="6"/>
  <c r="G896" i="6"/>
  <c r="F897" i="6"/>
  <c r="G897" i="6"/>
  <c r="F898" i="6"/>
  <c r="G898" i="6"/>
  <c r="F899" i="6"/>
  <c r="G899" i="6"/>
  <c r="F900" i="6"/>
  <c r="G900" i="6"/>
  <c r="F901" i="6"/>
  <c r="G901" i="6"/>
  <c r="F902" i="6"/>
  <c r="G902" i="6"/>
  <c r="F903" i="6"/>
  <c r="G903" i="6"/>
  <c r="F904" i="6"/>
  <c r="G904" i="6"/>
  <c r="F905" i="6"/>
  <c r="G905" i="6"/>
  <c r="F906" i="6"/>
  <c r="G906" i="6"/>
  <c r="F907" i="6"/>
  <c r="G907" i="6"/>
  <c r="F908" i="6"/>
  <c r="G908" i="6"/>
  <c r="F909" i="6"/>
  <c r="G909" i="6"/>
  <c r="F910" i="6"/>
  <c r="G910" i="6"/>
  <c r="F911" i="6"/>
  <c r="G911" i="6"/>
  <c r="F912" i="6"/>
  <c r="G912" i="6"/>
  <c r="F913" i="6"/>
  <c r="G913" i="6"/>
  <c r="F914" i="6"/>
  <c r="G914" i="6"/>
  <c r="F915" i="6"/>
  <c r="G915" i="6"/>
  <c r="F916" i="6"/>
  <c r="G916" i="6"/>
  <c r="F917" i="6"/>
  <c r="G917" i="6"/>
  <c r="F918" i="6"/>
  <c r="G918" i="6"/>
  <c r="F919" i="6"/>
  <c r="G919" i="6"/>
  <c r="F920" i="6"/>
  <c r="G920" i="6"/>
  <c r="F921" i="6"/>
  <c r="G921" i="6"/>
  <c r="F922" i="6"/>
  <c r="G922" i="6"/>
  <c r="F923" i="6"/>
  <c r="G923" i="6"/>
  <c r="F924" i="6"/>
  <c r="G924" i="6"/>
  <c r="F925" i="6"/>
  <c r="G925" i="6"/>
  <c r="F926" i="6"/>
  <c r="G926" i="6"/>
  <c r="F927" i="6"/>
  <c r="G927" i="6"/>
  <c r="F928" i="6"/>
  <c r="G928" i="6"/>
  <c r="F929" i="6"/>
  <c r="G929" i="6"/>
  <c r="F930" i="6"/>
  <c r="G930" i="6"/>
  <c r="F931" i="6"/>
  <c r="G931" i="6"/>
  <c r="F932" i="6"/>
  <c r="G932" i="6"/>
  <c r="F933" i="6"/>
  <c r="G933" i="6"/>
  <c r="F934" i="6"/>
  <c r="G934" i="6"/>
  <c r="F935" i="6"/>
  <c r="G935" i="6"/>
  <c r="F936" i="6"/>
  <c r="G936" i="6"/>
  <c r="F937" i="6"/>
  <c r="G937" i="6"/>
  <c r="F938" i="6"/>
  <c r="G938" i="6"/>
  <c r="F939" i="6"/>
  <c r="G939" i="6"/>
  <c r="F940" i="6"/>
  <c r="G940" i="6"/>
  <c r="F941" i="6"/>
  <c r="G941" i="6"/>
  <c r="F942" i="6"/>
  <c r="G942" i="6"/>
  <c r="F943" i="6"/>
  <c r="G943" i="6"/>
  <c r="F944" i="6"/>
  <c r="G944" i="6"/>
  <c r="F945" i="6"/>
  <c r="G945" i="6"/>
  <c r="F946" i="6"/>
  <c r="G946" i="6"/>
  <c r="F947" i="6"/>
  <c r="G947" i="6"/>
  <c r="F948" i="6"/>
  <c r="G948" i="6"/>
  <c r="F949" i="6"/>
  <c r="G949" i="6"/>
  <c r="F950" i="6"/>
  <c r="G950" i="6"/>
  <c r="F951" i="6"/>
  <c r="G951" i="6"/>
  <c r="F952" i="6"/>
  <c r="G952" i="6"/>
  <c r="F953" i="6"/>
  <c r="G953" i="6"/>
  <c r="F954" i="6"/>
  <c r="G954" i="6"/>
  <c r="F955" i="6"/>
  <c r="G955" i="6"/>
  <c r="F956" i="6"/>
  <c r="G956" i="6"/>
  <c r="F957" i="6"/>
  <c r="G957" i="6"/>
  <c r="F958" i="6"/>
  <c r="G958" i="6"/>
  <c r="F959" i="6"/>
  <c r="G959" i="6"/>
  <c r="F960" i="6"/>
  <c r="G960" i="6"/>
  <c r="F961" i="6"/>
  <c r="G961" i="6"/>
  <c r="F962" i="6"/>
  <c r="G962" i="6"/>
  <c r="F963" i="6"/>
  <c r="G963" i="6"/>
  <c r="F964" i="6"/>
  <c r="G964" i="6"/>
  <c r="F965" i="6"/>
  <c r="G965" i="6"/>
  <c r="F966" i="6"/>
  <c r="G966" i="6"/>
  <c r="F967" i="6"/>
  <c r="G967" i="6"/>
  <c r="F968" i="6"/>
  <c r="G968" i="6"/>
  <c r="F969" i="6"/>
  <c r="G969" i="6"/>
  <c r="F970" i="6"/>
  <c r="G970" i="6"/>
  <c r="F971" i="6"/>
  <c r="G971" i="6"/>
  <c r="F972" i="6"/>
  <c r="G972" i="6"/>
  <c r="F973" i="6"/>
  <c r="G973" i="6"/>
  <c r="F974" i="6"/>
  <c r="G974" i="6"/>
  <c r="F975" i="6"/>
  <c r="G975" i="6"/>
  <c r="F976" i="6"/>
  <c r="G976" i="6"/>
  <c r="F977" i="6"/>
  <c r="G977" i="6"/>
  <c r="F978" i="6"/>
  <c r="G978" i="6"/>
  <c r="F979" i="6"/>
  <c r="G979" i="6"/>
  <c r="F980" i="6"/>
  <c r="G980" i="6"/>
  <c r="F981" i="6"/>
  <c r="G981" i="6"/>
  <c r="F982" i="6"/>
  <c r="G982" i="6"/>
  <c r="F983" i="6"/>
  <c r="G983" i="6"/>
  <c r="F984" i="6"/>
  <c r="G984" i="6"/>
  <c r="F985" i="6"/>
  <c r="G985" i="6"/>
  <c r="F986" i="6"/>
  <c r="G986" i="6"/>
  <c r="F987" i="6"/>
  <c r="G987" i="6"/>
  <c r="F988" i="6"/>
  <c r="G988" i="6"/>
  <c r="F989" i="6"/>
  <c r="G989" i="6"/>
  <c r="F990" i="6"/>
  <c r="G990" i="6"/>
  <c r="F991" i="6"/>
  <c r="G991" i="6"/>
  <c r="F992" i="6"/>
  <c r="G992" i="6"/>
  <c r="F993" i="6"/>
  <c r="G993" i="6"/>
  <c r="F994" i="6"/>
  <c r="G994" i="6"/>
  <c r="F995" i="6"/>
  <c r="G995" i="6"/>
  <c r="F996" i="6"/>
  <c r="G996" i="6"/>
  <c r="F997" i="6"/>
  <c r="G997" i="6"/>
  <c r="F998" i="6"/>
  <c r="G998" i="6"/>
  <c r="F999" i="6"/>
  <c r="G999" i="6"/>
  <c r="F1000" i="6"/>
  <c r="G1000" i="6"/>
  <c r="F1001" i="6"/>
  <c r="G1001" i="6"/>
  <c r="F1002" i="6"/>
  <c r="G1002" i="6"/>
  <c r="F1003" i="6"/>
  <c r="G1003" i="6"/>
  <c r="F1004" i="6"/>
  <c r="G1004" i="6"/>
  <c r="F1005" i="6"/>
  <c r="G1005" i="6"/>
  <c r="F1006" i="6"/>
  <c r="G1006" i="6"/>
  <c r="F1007" i="6"/>
  <c r="G1007" i="6"/>
  <c r="F1008" i="6"/>
  <c r="G1008" i="6"/>
  <c r="F1009" i="6"/>
  <c r="G1009" i="6"/>
  <c r="F1010" i="6"/>
  <c r="G1010" i="6"/>
  <c r="F1011" i="6"/>
  <c r="G1011" i="6"/>
  <c r="F1012" i="6"/>
  <c r="G1012" i="6"/>
  <c r="F1013" i="6"/>
  <c r="G1013" i="6"/>
  <c r="F1014" i="6"/>
  <c r="G1014" i="6"/>
  <c r="F1015" i="6"/>
  <c r="G1015" i="6"/>
  <c r="F1016" i="6"/>
  <c r="G1016" i="6"/>
  <c r="F1017" i="6"/>
  <c r="G1017" i="6"/>
  <c r="F1018" i="6"/>
  <c r="G1018" i="6"/>
  <c r="F1019" i="6"/>
  <c r="G1019" i="6"/>
  <c r="F1020" i="6"/>
  <c r="G1020" i="6"/>
  <c r="F1021" i="6"/>
  <c r="G1021" i="6"/>
  <c r="F1022" i="6"/>
  <c r="G1022" i="6"/>
  <c r="F1023" i="6"/>
  <c r="G1023" i="6"/>
  <c r="F1024" i="6"/>
  <c r="G1024" i="6"/>
  <c r="F1025" i="6"/>
  <c r="G1025" i="6"/>
  <c r="F1026" i="6"/>
  <c r="G1026" i="6"/>
  <c r="F1027" i="6"/>
  <c r="G1027" i="6"/>
  <c r="F1028" i="6"/>
  <c r="G1028" i="6"/>
  <c r="F1029" i="6"/>
  <c r="G1029" i="6"/>
  <c r="F1030" i="6"/>
  <c r="G1030" i="6"/>
  <c r="F1031" i="6"/>
  <c r="G1031" i="6"/>
  <c r="F1032" i="6"/>
  <c r="G1032" i="6"/>
  <c r="F1033" i="6"/>
  <c r="G1033" i="6"/>
  <c r="F1034" i="6"/>
  <c r="G1034" i="6"/>
  <c r="F1035" i="6"/>
  <c r="G1035" i="6"/>
  <c r="F1036" i="6"/>
  <c r="G1036" i="6"/>
  <c r="F1037" i="6"/>
  <c r="G1037" i="6"/>
  <c r="F1038" i="6"/>
  <c r="G1038" i="6"/>
  <c r="F1039" i="6"/>
  <c r="G1039" i="6"/>
  <c r="F1040" i="6"/>
  <c r="G1040" i="6"/>
  <c r="F1041" i="6"/>
  <c r="G1041" i="6"/>
  <c r="F1042" i="6"/>
  <c r="G1042" i="6"/>
  <c r="F1043" i="6"/>
  <c r="G1043" i="6"/>
  <c r="F1044" i="6"/>
  <c r="G1044" i="6"/>
  <c r="F1045" i="6"/>
  <c r="G1045" i="6"/>
  <c r="F1046" i="6"/>
  <c r="G1046" i="6"/>
  <c r="F1047" i="6"/>
  <c r="G1047" i="6"/>
  <c r="F1048" i="6"/>
  <c r="G1048" i="6"/>
  <c r="F1049" i="6"/>
  <c r="G1049" i="6"/>
  <c r="F1050" i="6"/>
  <c r="G1050" i="6"/>
  <c r="F1051" i="6"/>
  <c r="G1051" i="6"/>
  <c r="F1052" i="6"/>
  <c r="G1052" i="6"/>
  <c r="F1053" i="6"/>
  <c r="G1053" i="6"/>
  <c r="F1054" i="6"/>
  <c r="G1054" i="6"/>
  <c r="F1055" i="6"/>
  <c r="G1055" i="6"/>
  <c r="F1056" i="6"/>
  <c r="G1056" i="6"/>
  <c r="F1057" i="6"/>
  <c r="G1057" i="6"/>
  <c r="F1058" i="6"/>
  <c r="G1058" i="6"/>
  <c r="F1059" i="6"/>
  <c r="G1059" i="6"/>
  <c r="F1060" i="6"/>
  <c r="G1060" i="6"/>
  <c r="F1061" i="6"/>
  <c r="G1061" i="6"/>
  <c r="F1062" i="6"/>
  <c r="G1062" i="6"/>
  <c r="F1063" i="6"/>
  <c r="G1063" i="6"/>
  <c r="F1064" i="6"/>
  <c r="G1064" i="6"/>
  <c r="F1065" i="6"/>
  <c r="G1065" i="6"/>
  <c r="F1066" i="6"/>
  <c r="G1066" i="6"/>
  <c r="F1067" i="6"/>
  <c r="G1067" i="6"/>
  <c r="F1068" i="6"/>
  <c r="G1068" i="6"/>
  <c r="F1069" i="6"/>
  <c r="G1069" i="6"/>
  <c r="F1070" i="6"/>
  <c r="G1070" i="6"/>
  <c r="F1071" i="6"/>
  <c r="G1071" i="6"/>
  <c r="F1072" i="6"/>
  <c r="G1072" i="6"/>
  <c r="F1073" i="6"/>
  <c r="G1073" i="6"/>
  <c r="F1074" i="6"/>
  <c r="G1074" i="6"/>
  <c r="F1075" i="6"/>
  <c r="G1075" i="6"/>
  <c r="F1076" i="6"/>
  <c r="G1076" i="6"/>
  <c r="F1077" i="6"/>
  <c r="G1077" i="6"/>
  <c r="F1078" i="6"/>
  <c r="G1078" i="6"/>
  <c r="F1079" i="6"/>
  <c r="G1079" i="6"/>
  <c r="F1080" i="6"/>
  <c r="G1080" i="6"/>
  <c r="F1081" i="6"/>
  <c r="G1081" i="6"/>
  <c r="F1082" i="6"/>
  <c r="G1082" i="6"/>
  <c r="F1083" i="6"/>
  <c r="G1083" i="6"/>
  <c r="F1084" i="6"/>
  <c r="G1084" i="6"/>
  <c r="F1085" i="6"/>
  <c r="G1085" i="6"/>
  <c r="F1086" i="6"/>
  <c r="G1086" i="6"/>
  <c r="F1087" i="6"/>
  <c r="G1087" i="6"/>
  <c r="F1088" i="6"/>
  <c r="G1088" i="6"/>
  <c r="F1089" i="6"/>
  <c r="G1089" i="6"/>
  <c r="F1090" i="6"/>
  <c r="G1090" i="6"/>
  <c r="F1091" i="6"/>
  <c r="G1091" i="6"/>
  <c r="F1092" i="6"/>
  <c r="G1092" i="6"/>
  <c r="F1093" i="6"/>
  <c r="G1093" i="6"/>
  <c r="F1094" i="6"/>
  <c r="G1094" i="6"/>
  <c r="F1095" i="6"/>
  <c r="G1095" i="6"/>
  <c r="F1096" i="6"/>
  <c r="G1096" i="6"/>
  <c r="F1097" i="6"/>
  <c r="G1097" i="6"/>
  <c r="F1098" i="6"/>
  <c r="G1098" i="6"/>
  <c r="F1099" i="6"/>
  <c r="G1099" i="6"/>
  <c r="F1100" i="6"/>
  <c r="G1100" i="6"/>
  <c r="F1101" i="6"/>
  <c r="G1101" i="6"/>
  <c r="F1102" i="6"/>
  <c r="G1102" i="6"/>
  <c r="F1103" i="6"/>
  <c r="G1103" i="6"/>
  <c r="F1104" i="6"/>
  <c r="G1104" i="6"/>
  <c r="F1105" i="6"/>
  <c r="G1105" i="6"/>
  <c r="F1106" i="6"/>
  <c r="G1106" i="6"/>
  <c r="F1107" i="6"/>
  <c r="G1107" i="6"/>
  <c r="F1108" i="6"/>
  <c r="G1108" i="6"/>
  <c r="F1109" i="6"/>
  <c r="G1109" i="6"/>
  <c r="F1110" i="6"/>
  <c r="G1110" i="6"/>
  <c r="F1111" i="6"/>
  <c r="G1111" i="6"/>
  <c r="F1112" i="6"/>
  <c r="G1112" i="6"/>
  <c r="F1113" i="6"/>
  <c r="G1113" i="6"/>
  <c r="F1114" i="6"/>
  <c r="G1114" i="6"/>
  <c r="F1115" i="6"/>
  <c r="G1115" i="6"/>
  <c r="F1116" i="6"/>
  <c r="G1116" i="6"/>
  <c r="F1117" i="6"/>
  <c r="G1117" i="6"/>
  <c r="F1118" i="6"/>
  <c r="G1118" i="6"/>
  <c r="F1119" i="6"/>
  <c r="G1119" i="6"/>
  <c r="F1120" i="6"/>
  <c r="G1120" i="6"/>
  <c r="F1121" i="6"/>
  <c r="G1121" i="6"/>
  <c r="F1122" i="6"/>
  <c r="G1122" i="6"/>
  <c r="F1123" i="6"/>
  <c r="G1123" i="6"/>
  <c r="F1124" i="6"/>
  <c r="G1124" i="6"/>
  <c r="F1125" i="6"/>
  <c r="G1125" i="6"/>
  <c r="F1126" i="6"/>
  <c r="G1126" i="6"/>
  <c r="F1127" i="6"/>
  <c r="G1127" i="6"/>
  <c r="F1128" i="6"/>
  <c r="G1128" i="6"/>
  <c r="F1129" i="6"/>
  <c r="G1129" i="6"/>
  <c r="F1130" i="6"/>
  <c r="G1130" i="6"/>
  <c r="F1131" i="6"/>
  <c r="G1131" i="6"/>
  <c r="F1132" i="6"/>
  <c r="G1132" i="6"/>
  <c r="F1133" i="6"/>
  <c r="G1133" i="6"/>
  <c r="F1134" i="6"/>
  <c r="G1134" i="6"/>
  <c r="F1135" i="6"/>
  <c r="G1135" i="6"/>
  <c r="F1136" i="6"/>
  <c r="G1136" i="6"/>
  <c r="F1137" i="6"/>
  <c r="G1137" i="6"/>
  <c r="F1138" i="6"/>
  <c r="G1138" i="6"/>
  <c r="F1139" i="6"/>
  <c r="G1139" i="6"/>
  <c r="F1140" i="6"/>
  <c r="G1140" i="6"/>
  <c r="F1141" i="6"/>
  <c r="G1141" i="6"/>
  <c r="F1142" i="6"/>
  <c r="G1142" i="6"/>
  <c r="F1143" i="6"/>
  <c r="G1143" i="6"/>
  <c r="F1144" i="6"/>
  <c r="G1144" i="6"/>
  <c r="F1145" i="6"/>
  <c r="G1145" i="6"/>
  <c r="F1146" i="6"/>
  <c r="G1146" i="6"/>
  <c r="F1147" i="6"/>
  <c r="G1147" i="6"/>
  <c r="F1148" i="6"/>
  <c r="G1148" i="6"/>
  <c r="F1149" i="6"/>
  <c r="G1149" i="6"/>
  <c r="F1150" i="6"/>
  <c r="G1150" i="6"/>
  <c r="F1151" i="6"/>
  <c r="G1151" i="6"/>
  <c r="F1152" i="6"/>
  <c r="G1152" i="6"/>
  <c r="F1153" i="6"/>
  <c r="G1153" i="6"/>
  <c r="F1154" i="6"/>
  <c r="G1154" i="6"/>
  <c r="F1155" i="6"/>
  <c r="G1155" i="6"/>
  <c r="F1156" i="6"/>
  <c r="G1156" i="6"/>
  <c r="F1157" i="6"/>
  <c r="G1157" i="6"/>
  <c r="F1158" i="6"/>
  <c r="G1158" i="6"/>
  <c r="F1159" i="6"/>
  <c r="G1159" i="6"/>
  <c r="F1160" i="6"/>
  <c r="G1160" i="6"/>
  <c r="F1161" i="6"/>
  <c r="G1161" i="6"/>
  <c r="F1162" i="6"/>
  <c r="G1162" i="6"/>
  <c r="F1163" i="6"/>
  <c r="G1163" i="6"/>
  <c r="F1164" i="6"/>
  <c r="G1164" i="6"/>
  <c r="F1165" i="6"/>
  <c r="G1165" i="6"/>
  <c r="F1166" i="6"/>
  <c r="G1166" i="6"/>
  <c r="F1167" i="6"/>
  <c r="G1167" i="6"/>
  <c r="F1168" i="6"/>
  <c r="G1168" i="6"/>
  <c r="F1169" i="6"/>
  <c r="G1169" i="6"/>
  <c r="F1170" i="6"/>
  <c r="G1170" i="6"/>
  <c r="F1171" i="6"/>
  <c r="G1171" i="6"/>
  <c r="F1172" i="6"/>
  <c r="G1172" i="6"/>
  <c r="F1173" i="6"/>
  <c r="G1173" i="6"/>
  <c r="F1174" i="6"/>
  <c r="G1174" i="6"/>
  <c r="F1175" i="6"/>
  <c r="G1175" i="6"/>
  <c r="F1176" i="6"/>
  <c r="G1176" i="6"/>
  <c r="F1177" i="6"/>
  <c r="G1177" i="6"/>
  <c r="F1178" i="6"/>
  <c r="G1178" i="6"/>
  <c r="F1179" i="6"/>
  <c r="G1179" i="6"/>
  <c r="F1180" i="6"/>
  <c r="G1180" i="6"/>
  <c r="F1181" i="6"/>
  <c r="G1181" i="6"/>
  <c r="F1182" i="6"/>
  <c r="G1182" i="6"/>
  <c r="F1183" i="6"/>
  <c r="G1183" i="6"/>
  <c r="F1184" i="6"/>
  <c r="G1184" i="6"/>
  <c r="F1185" i="6"/>
  <c r="G1185" i="6"/>
  <c r="F1186" i="6"/>
  <c r="G1186" i="6"/>
  <c r="F1187" i="6"/>
  <c r="G1187" i="6"/>
  <c r="F1188" i="6"/>
  <c r="G1188" i="6"/>
  <c r="F1189" i="6"/>
  <c r="G1189" i="6"/>
  <c r="F1190" i="6"/>
  <c r="G1190" i="6"/>
  <c r="F1191" i="6"/>
  <c r="G1191" i="6"/>
  <c r="F1192" i="6"/>
  <c r="G1192" i="6"/>
  <c r="F1193" i="6"/>
  <c r="G1193" i="6"/>
  <c r="F1194" i="6"/>
  <c r="G1194" i="6"/>
  <c r="F1195" i="6"/>
  <c r="G1195" i="6"/>
  <c r="F1196" i="6"/>
  <c r="G1196" i="6"/>
  <c r="F1197" i="6"/>
  <c r="G1197" i="6"/>
  <c r="F1198" i="6"/>
  <c r="G1198" i="6"/>
  <c r="F1199" i="6"/>
  <c r="G1199" i="6"/>
  <c r="F1200" i="6"/>
  <c r="G1200" i="6"/>
  <c r="F1201" i="6"/>
  <c r="G1201" i="6"/>
  <c r="F1202" i="6"/>
  <c r="G1202" i="6"/>
  <c r="F1203" i="6"/>
  <c r="G1203" i="6"/>
  <c r="F1204" i="6"/>
  <c r="G1204" i="6"/>
  <c r="F1205" i="6"/>
  <c r="G1205" i="6"/>
  <c r="F1206" i="6"/>
  <c r="G1206" i="6"/>
  <c r="F1207" i="6"/>
  <c r="G1207" i="6"/>
  <c r="F1208" i="6"/>
  <c r="G1208" i="6"/>
  <c r="F1209" i="6"/>
  <c r="G1209" i="6"/>
  <c r="F1210" i="6"/>
  <c r="G1210" i="6"/>
  <c r="F1211" i="6"/>
  <c r="G1211" i="6"/>
  <c r="F1212" i="6"/>
  <c r="G1212" i="6"/>
  <c r="F1213" i="6"/>
  <c r="G1213" i="6"/>
  <c r="F1214" i="6"/>
  <c r="G1214" i="6"/>
  <c r="F1215" i="6"/>
  <c r="G1215" i="6"/>
  <c r="F1216" i="6"/>
  <c r="G1216" i="6"/>
  <c r="F1217" i="6"/>
  <c r="G1217" i="6"/>
  <c r="F1218" i="6"/>
  <c r="G1218" i="6"/>
  <c r="F1219" i="6"/>
  <c r="G1219" i="6"/>
  <c r="F1220" i="6"/>
  <c r="G1220" i="6"/>
  <c r="F1221" i="6"/>
  <c r="G1221" i="6"/>
  <c r="F1222" i="6"/>
  <c r="G1222" i="6"/>
  <c r="F1223" i="6"/>
  <c r="G1223" i="6"/>
  <c r="F1224" i="6"/>
  <c r="G1224" i="6"/>
  <c r="F1225" i="6"/>
  <c r="G1225" i="6"/>
  <c r="F1226" i="6"/>
  <c r="G1226" i="6"/>
  <c r="F1227" i="6"/>
  <c r="G1227" i="6"/>
  <c r="F1228" i="6"/>
  <c r="G1228" i="6"/>
  <c r="F1229" i="6"/>
  <c r="G1229" i="6"/>
  <c r="F1230" i="6"/>
  <c r="G1230" i="6"/>
  <c r="F1231" i="6"/>
  <c r="G1231" i="6"/>
  <c r="F1232" i="6"/>
  <c r="G1232" i="6"/>
  <c r="F1233" i="6"/>
  <c r="G1233" i="6"/>
  <c r="F1234" i="6"/>
  <c r="G1234" i="6"/>
  <c r="F1235" i="6"/>
  <c r="G1235" i="6"/>
  <c r="F1236" i="6"/>
  <c r="G1236" i="6"/>
  <c r="F1237" i="6"/>
  <c r="G1237" i="6"/>
  <c r="F1238" i="6"/>
  <c r="G1238" i="6"/>
  <c r="F1239" i="6"/>
  <c r="G1239" i="6"/>
  <c r="F1240" i="6"/>
  <c r="G1240" i="6"/>
  <c r="F1241" i="6"/>
  <c r="G1241" i="6"/>
  <c r="F1242" i="6"/>
  <c r="G1242" i="6"/>
  <c r="F1243" i="6"/>
  <c r="G1243" i="6"/>
  <c r="F1244" i="6"/>
  <c r="G1244" i="6"/>
  <c r="F1245" i="6"/>
  <c r="G1245" i="6"/>
  <c r="F1246" i="6"/>
  <c r="G1246" i="6"/>
  <c r="F1247" i="6"/>
  <c r="G1247" i="6"/>
  <c r="F1248" i="6"/>
  <c r="G1248" i="6"/>
  <c r="F1249" i="6"/>
  <c r="G1249" i="6"/>
  <c r="F1250" i="6"/>
  <c r="G1250" i="6"/>
  <c r="F1251" i="6"/>
  <c r="G1251" i="6"/>
  <c r="F1252" i="6"/>
  <c r="G1252" i="6"/>
  <c r="F1253" i="6"/>
  <c r="G1253" i="6"/>
  <c r="F1254" i="6"/>
  <c r="G1254" i="6"/>
  <c r="F1255" i="6"/>
  <c r="G1255" i="6"/>
  <c r="F1256" i="6"/>
  <c r="G1256" i="6"/>
  <c r="F1257" i="6"/>
  <c r="G1257" i="6"/>
  <c r="F1258" i="6"/>
  <c r="G1258" i="6"/>
  <c r="F1259" i="6"/>
  <c r="G1259" i="6"/>
  <c r="F1260" i="6"/>
  <c r="G1260" i="6"/>
  <c r="F1261" i="6"/>
  <c r="G1261" i="6"/>
  <c r="F1262" i="6"/>
  <c r="G1262" i="6"/>
  <c r="F1263" i="6"/>
  <c r="G1263" i="6"/>
  <c r="F1264" i="6"/>
  <c r="G1264" i="6"/>
  <c r="F1265" i="6"/>
  <c r="G1265" i="6"/>
  <c r="F1266" i="6"/>
  <c r="G1266" i="6"/>
  <c r="F1267" i="6"/>
  <c r="G1267" i="6"/>
  <c r="F1268" i="6"/>
  <c r="G1268" i="6"/>
  <c r="F1269" i="6"/>
  <c r="G1269" i="6"/>
  <c r="F1270" i="6"/>
  <c r="G1270" i="6"/>
  <c r="F1271" i="6"/>
  <c r="G1271" i="6"/>
  <c r="F1272" i="6"/>
  <c r="G1272" i="6"/>
  <c r="F1273" i="6"/>
  <c r="G1273" i="6"/>
  <c r="F1274" i="6"/>
  <c r="G1274" i="6"/>
  <c r="F1275" i="6"/>
  <c r="G1275" i="6"/>
  <c r="F1276" i="6"/>
  <c r="G1276" i="6"/>
  <c r="F1277" i="6"/>
  <c r="G1277" i="6"/>
  <c r="F1278" i="6"/>
  <c r="G1278" i="6"/>
  <c r="F1279" i="6"/>
  <c r="G1279" i="6"/>
  <c r="F1280" i="6"/>
  <c r="G1280" i="6"/>
  <c r="F1281" i="6"/>
  <c r="G1281" i="6"/>
  <c r="F1282" i="6"/>
  <c r="G1282" i="6"/>
  <c r="F1283" i="6"/>
  <c r="G1283" i="6"/>
  <c r="F1284" i="6"/>
  <c r="G1284" i="6"/>
  <c r="F1285" i="6"/>
  <c r="G1285" i="6"/>
  <c r="F1286" i="6"/>
  <c r="G1286" i="6"/>
  <c r="F1287" i="6"/>
  <c r="G1287" i="6"/>
  <c r="F1288" i="6"/>
  <c r="G1288" i="6"/>
  <c r="F1289" i="6"/>
  <c r="G1289" i="6"/>
  <c r="F1290" i="6"/>
  <c r="G1290" i="6"/>
  <c r="F1291" i="6"/>
  <c r="G1291" i="6"/>
  <c r="F1292" i="6"/>
  <c r="G1292" i="6"/>
  <c r="F1293" i="6"/>
  <c r="G1293" i="6"/>
  <c r="F1294" i="6"/>
  <c r="G1294" i="6"/>
  <c r="F1295" i="6"/>
  <c r="G1295" i="6"/>
  <c r="F1296" i="6"/>
  <c r="G1296" i="6"/>
  <c r="F1297" i="6"/>
  <c r="G1297" i="6"/>
  <c r="F1298" i="6"/>
  <c r="G1298" i="6"/>
  <c r="F1299" i="6"/>
  <c r="G1299" i="6"/>
  <c r="F1300" i="6"/>
  <c r="G1300" i="6"/>
  <c r="F1301" i="6"/>
  <c r="G1301" i="6"/>
  <c r="F1302" i="6"/>
  <c r="G1302" i="6"/>
  <c r="F1303" i="6"/>
  <c r="G1303" i="6"/>
  <c r="F1304" i="6"/>
  <c r="G1304" i="6"/>
  <c r="F1305" i="6"/>
  <c r="G1305" i="6"/>
  <c r="F1306" i="6"/>
  <c r="G1306" i="6"/>
  <c r="F1307" i="6"/>
  <c r="G1307" i="6"/>
  <c r="F1308" i="6"/>
  <c r="G1308" i="6"/>
  <c r="F1309" i="6"/>
  <c r="G1309" i="6"/>
  <c r="F1310" i="6"/>
  <c r="G1310" i="6"/>
  <c r="F1311" i="6"/>
  <c r="G1311" i="6"/>
  <c r="F1312" i="6"/>
  <c r="G1312" i="6"/>
  <c r="F1313" i="6"/>
  <c r="G1313" i="6"/>
  <c r="F1314" i="6"/>
  <c r="G1314" i="6"/>
  <c r="F1315" i="6"/>
  <c r="G1315" i="6"/>
  <c r="F1316" i="6"/>
  <c r="G1316" i="6"/>
  <c r="F1317" i="6"/>
  <c r="G1317" i="6"/>
  <c r="F1318" i="6"/>
  <c r="G1318" i="6"/>
  <c r="F1319" i="6"/>
  <c r="G1319" i="6"/>
  <c r="F1320" i="6"/>
  <c r="G1320" i="6"/>
  <c r="F1321" i="6"/>
  <c r="G1321" i="6"/>
  <c r="F1322" i="6"/>
  <c r="G1322" i="6"/>
  <c r="F1323" i="6"/>
  <c r="G1323" i="6"/>
  <c r="F1324" i="6"/>
  <c r="G1324" i="6"/>
  <c r="F1325" i="6"/>
  <c r="G1325" i="6"/>
  <c r="F1326" i="6"/>
  <c r="G1326" i="6"/>
  <c r="F1327" i="6"/>
  <c r="G1327" i="6"/>
  <c r="F1328" i="6"/>
  <c r="G1328" i="6"/>
  <c r="F1329" i="6"/>
  <c r="G1329" i="6"/>
  <c r="F1330" i="6"/>
  <c r="G1330" i="6"/>
  <c r="F1331" i="6"/>
  <c r="G1331" i="6"/>
  <c r="F1332" i="6"/>
  <c r="G1332" i="6"/>
  <c r="F1333" i="6"/>
  <c r="G1333" i="6"/>
  <c r="F1334" i="6"/>
  <c r="G1334" i="6"/>
  <c r="F1335" i="6"/>
  <c r="G1335" i="6"/>
  <c r="F1336" i="6"/>
  <c r="G1336" i="6"/>
  <c r="F1337" i="6"/>
  <c r="G1337" i="6"/>
  <c r="F1338" i="6"/>
  <c r="G1338" i="6"/>
  <c r="F1339" i="6"/>
  <c r="G1339" i="6"/>
  <c r="F1340" i="6"/>
  <c r="G1340" i="6"/>
  <c r="F1341" i="6"/>
  <c r="G1341" i="6"/>
  <c r="F1342" i="6"/>
  <c r="G1342" i="6"/>
  <c r="F1343" i="6"/>
  <c r="G1343" i="6"/>
  <c r="F1344" i="6"/>
  <c r="G1344" i="6"/>
  <c r="F1345" i="6"/>
  <c r="G1345" i="6"/>
  <c r="F1346" i="6"/>
  <c r="G1346" i="6"/>
  <c r="F1347" i="6"/>
  <c r="G1347" i="6"/>
  <c r="F1348" i="6"/>
  <c r="G1348" i="6"/>
  <c r="F1349" i="6"/>
  <c r="G1349" i="6"/>
  <c r="F1350" i="6"/>
  <c r="G1350" i="6"/>
  <c r="F1351" i="6"/>
  <c r="G1351" i="6"/>
  <c r="F1352" i="6"/>
  <c r="G1352" i="6"/>
  <c r="F1353" i="6"/>
  <c r="G1353" i="6"/>
  <c r="F1354" i="6"/>
  <c r="G1354" i="6"/>
  <c r="F1355" i="6"/>
  <c r="G1355" i="6"/>
  <c r="F1356" i="6"/>
  <c r="G1356" i="6"/>
  <c r="F1357" i="6"/>
  <c r="G1357" i="6"/>
  <c r="F1358" i="6"/>
  <c r="G1358" i="6"/>
  <c r="F1359" i="6"/>
  <c r="G1359" i="6"/>
  <c r="F1360" i="6"/>
  <c r="G1360" i="6"/>
  <c r="F1361" i="6"/>
  <c r="G1361" i="6"/>
  <c r="F1362" i="6"/>
  <c r="G1362" i="6"/>
  <c r="F1363" i="6"/>
  <c r="G1363" i="6"/>
  <c r="F1364" i="6"/>
  <c r="G1364" i="6"/>
  <c r="F1365" i="6"/>
  <c r="G1365" i="6"/>
  <c r="F1366" i="6"/>
  <c r="G1366" i="6"/>
  <c r="F1367" i="6"/>
  <c r="G1367" i="6"/>
  <c r="F1368" i="6"/>
  <c r="G1368" i="6"/>
  <c r="F1369" i="6"/>
  <c r="G1369" i="6"/>
  <c r="F1370" i="6"/>
  <c r="G1370" i="6"/>
  <c r="F1371" i="6"/>
  <c r="G1371" i="6"/>
  <c r="F1372" i="6"/>
  <c r="G1372" i="6"/>
  <c r="F1373" i="6"/>
  <c r="G1373" i="6"/>
  <c r="F1374" i="6"/>
  <c r="G1374" i="6"/>
  <c r="F1375" i="6"/>
  <c r="G1375" i="6"/>
  <c r="F1376" i="6"/>
  <c r="G1376" i="6"/>
  <c r="F1377" i="6"/>
  <c r="G1377" i="6"/>
  <c r="F1378" i="6"/>
  <c r="G1378" i="6"/>
  <c r="F1379" i="6"/>
  <c r="G1379" i="6"/>
  <c r="F1380" i="6"/>
  <c r="G1380" i="6"/>
  <c r="F1381" i="6"/>
  <c r="G1381" i="6"/>
  <c r="F1382" i="6"/>
  <c r="G1382" i="6"/>
  <c r="F1383" i="6"/>
  <c r="G1383" i="6"/>
  <c r="F1384" i="6"/>
  <c r="G1384" i="6"/>
  <c r="F1385" i="6"/>
  <c r="G1385" i="6"/>
  <c r="F1386" i="6"/>
  <c r="G1386" i="6"/>
  <c r="F1387" i="6"/>
  <c r="G1387" i="6"/>
  <c r="F1388" i="6"/>
  <c r="G1388" i="6"/>
  <c r="F1389" i="6"/>
  <c r="G1389" i="6"/>
  <c r="F1390" i="6"/>
  <c r="G1390" i="6"/>
  <c r="F1391" i="6"/>
  <c r="G1391" i="6"/>
  <c r="F1392" i="6"/>
  <c r="G1392" i="6"/>
  <c r="F1393" i="6"/>
  <c r="G1393" i="6"/>
  <c r="F1394" i="6"/>
  <c r="G1394" i="6"/>
  <c r="F1395" i="6"/>
  <c r="G1395" i="6"/>
  <c r="F1396" i="6"/>
  <c r="G1396" i="6"/>
  <c r="F1397" i="6"/>
  <c r="G1397" i="6"/>
  <c r="F1398" i="6"/>
  <c r="G1398" i="6"/>
  <c r="F1399" i="6"/>
  <c r="G1399" i="6"/>
  <c r="F1400" i="6"/>
  <c r="G1400" i="6"/>
  <c r="F1401" i="6"/>
  <c r="G1401" i="6"/>
  <c r="F1402" i="6"/>
  <c r="G1402" i="6"/>
  <c r="F1403" i="6"/>
  <c r="G1403" i="6"/>
  <c r="F1404" i="6"/>
  <c r="G1404" i="6"/>
  <c r="F1405" i="6"/>
  <c r="G1405" i="6"/>
  <c r="F1406" i="6"/>
  <c r="G1406" i="6"/>
  <c r="F1407" i="6"/>
  <c r="G1407" i="6"/>
  <c r="F1408" i="6"/>
  <c r="G1408" i="6"/>
  <c r="F1409" i="6"/>
  <c r="G1409" i="6"/>
  <c r="F1410" i="6"/>
  <c r="G1410" i="6"/>
  <c r="F1411" i="6"/>
  <c r="G1411" i="6"/>
  <c r="F1412" i="6"/>
  <c r="G1412" i="6"/>
  <c r="F1413" i="6"/>
  <c r="G1413" i="6"/>
  <c r="F1414" i="6"/>
  <c r="G1414" i="6"/>
  <c r="F1415" i="6"/>
  <c r="G1415" i="6"/>
  <c r="F1416" i="6"/>
  <c r="G1416" i="6"/>
  <c r="F1417" i="6"/>
  <c r="G1417" i="6"/>
  <c r="F1418" i="6"/>
  <c r="G1418" i="6"/>
  <c r="F1419" i="6"/>
  <c r="G1419" i="6"/>
  <c r="F1420" i="6"/>
  <c r="G1420" i="6"/>
  <c r="F1421" i="6"/>
  <c r="G1421" i="6"/>
  <c r="F1422" i="6"/>
  <c r="G1422" i="6"/>
  <c r="F1423" i="6"/>
  <c r="G1423" i="6"/>
  <c r="F1424" i="6"/>
  <c r="G1424" i="6"/>
  <c r="F1425" i="6"/>
  <c r="G1425" i="6"/>
  <c r="F1426" i="6"/>
  <c r="G1426" i="6"/>
  <c r="F1427" i="6"/>
  <c r="G1427" i="6"/>
  <c r="F1428" i="6"/>
  <c r="G1428" i="6"/>
  <c r="F1429" i="6"/>
  <c r="G1429" i="6"/>
  <c r="F1430" i="6"/>
  <c r="G1430" i="6"/>
  <c r="F1431" i="6"/>
  <c r="G1431" i="6"/>
  <c r="F1432" i="6"/>
  <c r="G1432" i="6"/>
  <c r="F1433" i="6"/>
  <c r="G1433" i="6"/>
  <c r="F1434" i="6"/>
  <c r="G1434" i="6"/>
  <c r="F1435" i="6"/>
  <c r="G1435" i="6"/>
  <c r="F1436" i="6"/>
  <c r="G1436" i="6"/>
  <c r="F1437" i="6"/>
  <c r="G1437" i="6"/>
  <c r="F1438" i="6"/>
  <c r="G1438" i="6"/>
  <c r="F1439" i="6"/>
  <c r="G1439" i="6"/>
  <c r="F1440" i="6"/>
  <c r="G1440" i="6"/>
  <c r="F1441" i="6"/>
  <c r="G1441" i="6"/>
  <c r="F1442" i="6"/>
  <c r="G1442" i="6"/>
  <c r="F1443" i="6"/>
  <c r="G1443" i="6"/>
  <c r="F1444" i="6"/>
  <c r="G1444" i="6"/>
  <c r="F1445" i="6"/>
  <c r="G1445" i="6"/>
  <c r="F1446" i="6"/>
  <c r="G1446" i="6"/>
  <c r="F1447" i="6"/>
  <c r="G1447" i="6"/>
  <c r="F1448" i="6"/>
  <c r="G1448" i="6"/>
  <c r="F1449" i="6"/>
  <c r="G1449" i="6"/>
  <c r="F1450" i="6"/>
  <c r="G1450" i="6"/>
  <c r="F1451" i="6"/>
  <c r="G1451" i="6"/>
  <c r="F1452" i="6"/>
  <c r="G1452" i="6"/>
  <c r="F1453" i="6"/>
  <c r="G1453" i="6"/>
  <c r="F1454" i="6"/>
  <c r="G1454" i="6"/>
  <c r="F1455" i="6"/>
  <c r="G1455" i="6"/>
  <c r="F1456" i="6"/>
  <c r="G1456" i="6"/>
  <c r="F1457" i="6"/>
  <c r="G1457" i="6"/>
  <c r="F1458" i="6"/>
  <c r="G1458" i="6"/>
  <c r="F1459" i="6"/>
  <c r="G1459" i="6"/>
  <c r="F1460" i="6"/>
  <c r="G1460" i="6"/>
  <c r="F1461" i="6"/>
  <c r="G1461" i="6"/>
  <c r="F1462" i="6"/>
  <c r="G1462" i="6"/>
  <c r="F1463" i="6"/>
  <c r="G1463" i="6"/>
  <c r="F1464" i="6"/>
  <c r="G1464" i="6"/>
  <c r="F1465" i="6"/>
  <c r="G1465" i="6"/>
  <c r="F1466" i="6"/>
  <c r="G1466" i="6"/>
  <c r="F1467" i="6"/>
  <c r="G1467" i="6"/>
  <c r="F1468" i="6"/>
  <c r="G1468" i="6"/>
  <c r="F1469" i="6"/>
  <c r="G1469" i="6"/>
  <c r="F1470" i="6"/>
  <c r="G1470" i="6"/>
  <c r="F1471" i="6"/>
  <c r="G1471" i="6"/>
  <c r="F1472" i="6"/>
  <c r="G1472" i="6"/>
  <c r="F1473" i="6"/>
  <c r="G1473" i="6"/>
  <c r="F1474" i="6"/>
  <c r="G1474" i="6"/>
  <c r="F1475" i="6"/>
  <c r="G1475" i="6"/>
  <c r="F1476" i="6"/>
  <c r="G1476" i="6"/>
  <c r="F1477" i="6"/>
  <c r="G1477" i="6"/>
  <c r="F1478" i="6"/>
  <c r="G1478" i="6"/>
  <c r="F1479" i="6"/>
  <c r="G1479" i="6"/>
  <c r="F1480" i="6"/>
  <c r="G1480" i="6"/>
  <c r="F1481" i="6"/>
  <c r="G1481" i="6"/>
  <c r="F1482" i="6"/>
  <c r="G1482" i="6"/>
  <c r="F1483" i="6"/>
  <c r="G1483" i="6"/>
  <c r="F1484" i="6"/>
  <c r="G1484" i="6"/>
  <c r="F1485" i="6"/>
  <c r="G1485" i="6"/>
  <c r="F1486" i="6"/>
  <c r="G1486" i="6"/>
  <c r="F1487" i="6"/>
  <c r="G1487" i="6"/>
  <c r="F1488" i="6"/>
  <c r="G1488" i="6"/>
  <c r="F1489" i="6"/>
  <c r="G1489" i="6"/>
  <c r="F1490" i="6"/>
  <c r="G1490" i="6"/>
  <c r="F1491" i="6"/>
  <c r="G1491" i="6"/>
  <c r="F1492" i="6"/>
  <c r="G1492" i="6"/>
  <c r="F1493" i="6"/>
  <c r="G1493" i="6"/>
  <c r="F1494" i="6"/>
  <c r="G1494" i="6"/>
  <c r="F1495" i="6"/>
  <c r="G1495" i="6"/>
  <c r="F1496" i="6"/>
  <c r="G1496" i="6"/>
  <c r="F1497" i="6"/>
  <c r="G1497" i="6"/>
  <c r="F1498" i="6"/>
  <c r="G1498" i="6"/>
  <c r="F1499" i="6"/>
  <c r="G1499" i="6"/>
  <c r="F1500" i="6"/>
  <c r="G1500" i="6"/>
  <c r="F1501" i="6"/>
  <c r="G1501" i="6"/>
  <c r="F1502" i="6"/>
  <c r="G1502" i="6"/>
  <c r="F1503" i="6"/>
  <c r="G1503" i="6"/>
  <c r="F1504" i="6"/>
  <c r="G1504" i="6"/>
  <c r="F1505" i="6"/>
  <c r="G1505" i="6"/>
  <c r="F1506" i="6"/>
  <c r="G1506" i="6"/>
  <c r="F1507" i="6"/>
  <c r="G1507" i="6"/>
  <c r="F1508" i="6"/>
  <c r="G1508" i="6"/>
  <c r="F1509" i="6"/>
  <c r="G1509" i="6"/>
  <c r="F1510" i="6"/>
  <c r="G1510" i="6"/>
  <c r="F1511" i="6"/>
  <c r="G1511" i="6"/>
  <c r="F1512" i="6"/>
  <c r="G1512" i="6"/>
  <c r="F1513" i="6"/>
  <c r="G1513" i="6"/>
  <c r="F1514" i="6"/>
  <c r="G1514" i="6"/>
  <c r="F1515" i="6"/>
  <c r="G1515" i="6"/>
  <c r="F1516" i="6"/>
  <c r="G1516" i="6"/>
  <c r="F1517" i="6"/>
  <c r="G1517" i="6"/>
  <c r="F1518" i="6"/>
  <c r="G1518" i="6"/>
  <c r="F1519" i="6"/>
  <c r="G1519" i="6"/>
  <c r="F1520" i="6"/>
  <c r="G1520" i="6"/>
  <c r="F1521" i="6"/>
  <c r="G1521" i="6"/>
  <c r="F1522" i="6"/>
  <c r="G1522" i="6"/>
  <c r="F1523" i="6"/>
  <c r="G1523" i="6"/>
  <c r="F1524" i="6"/>
  <c r="G1524" i="6"/>
  <c r="F1525" i="6"/>
  <c r="G1525" i="6"/>
  <c r="F1526" i="6"/>
  <c r="G1526" i="6"/>
  <c r="F1527" i="6"/>
  <c r="G1527" i="6"/>
  <c r="F1528" i="6"/>
  <c r="G1528" i="6"/>
  <c r="F1529" i="6"/>
  <c r="G1529" i="6"/>
  <c r="F1530" i="6"/>
  <c r="G1530" i="6"/>
  <c r="F1531" i="6"/>
  <c r="G1531" i="6"/>
  <c r="G2" i="6"/>
  <c r="F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" i="6"/>
  <c r="R3" i="6" l="1"/>
  <c r="Q2" i="6"/>
  <c r="Q4" i="6"/>
  <c r="P2" i="6"/>
  <c r="P3" i="6"/>
  <c r="P4" i="6"/>
  <c r="Q3" i="6"/>
  <c r="S2" i="6"/>
  <c r="S4" i="6"/>
  <c r="S3" i="6"/>
  <c r="N4" i="6"/>
  <c r="N3" i="6"/>
  <c r="N2" i="6"/>
  <c r="O2" i="6"/>
  <c r="O3" i="6"/>
  <c r="O4" i="6"/>
  <c r="R2" i="6"/>
  <c r="R4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2" i="5"/>
  <c r="C2" i="5"/>
  <c r="B13" i="5"/>
  <c r="E13" i="5" s="1"/>
  <c r="B12" i="5"/>
  <c r="B11" i="5"/>
  <c r="B10" i="5"/>
  <c r="B9" i="5"/>
  <c r="B8" i="5"/>
  <c r="B7" i="5"/>
  <c r="B6" i="5"/>
  <c r="B5" i="5"/>
  <c r="B4" i="5"/>
  <c r="B3" i="5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268" i="1"/>
  <c r="T2012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2039" i="1"/>
  <c r="T646" i="1"/>
  <c r="T3710" i="1"/>
  <c r="T2267" i="1"/>
  <c r="T2726" i="1"/>
  <c r="T1259" i="1"/>
  <c r="T2341" i="1"/>
  <c r="T1958" i="1"/>
  <c r="T308" i="1"/>
  <c r="T2216" i="1"/>
  <c r="T1194" i="1"/>
  <c r="T3446" i="1"/>
  <c r="T2081" i="1"/>
  <c r="T3584" i="1"/>
  <c r="T2257" i="1"/>
  <c r="T3294" i="1"/>
  <c r="T1970" i="1"/>
  <c r="T2186" i="1"/>
  <c r="T320" i="1"/>
  <c r="T2273" i="1"/>
  <c r="T1530" i="1"/>
  <c r="T2023" i="1"/>
  <c r="T2073" i="1"/>
  <c r="T1224" i="1"/>
  <c r="T647" i="1"/>
  <c r="T1506" i="1"/>
  <c r="T2254" i="1"/>
  <c r="T1612" i="1"/>
  <c r="T2280" i="1"/>
  <c r="T2242" i="1"/>
  <c r="T1198" i="1"/>
  <c r="T656" i="1"/>
  <c r="T845" i="1"/>
  <c r="T2488" i="1"/>
  <c r="T1632" i="1"/>
  <c r="T2717" i="1"/>
  <c r="T1973" i="1"/>
  <c r="T1835" i="1"/>
  <c r="T1967" i="1"/>
  <c r="T1200" i="1"/>
  <c r="T1754" i="1"/>
  <c r="T1966" i="1"/>
  <c r="T1975" i="1"/>
  <c r="T384" i="1"/>
  <c r="T2330" i="1"/>
  <c r="T1212" i="1"/>
  <c r="T2107" i="1"/>
  <c r="T1199" i="1"/>
  <c r="T2724" i="1"/>
  <c r="T1378" i="1"/>
  <c r="T3654" i="1"/>
  <c r="T1538" i="1"/>
  <c r="T2177" i="1"/>
  <c r="T2042" i="1"/>
  <c r="T2008" i="1"/>
  <c r="T110" i="1"/>
  <c r="T3026" i="1"/>
  <c r="T2739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1388" i="1"/>
  <c r="T2068" i="1"/>
  <c r="T858" i="1"/>
  <c r="T3364" i="1"/>
  <c r="T2004" i="1"/>
  <c r="T1509" i="1"/>
  <c r="T3473" i="1"/>
  <c r="T389" i="1"/>
  <c r="T658" i="1"/>
  <c r="T3039" i="1"/>
  <c r="T1260" i="1"/>
  <c r="T1953" i="1"/>
  <c r="T1385" i="1"/>
  <c r="T2335" i="1"/>
  <c r="T1285" i="1"/>
  <c r="T2037" i="1"/>
  <c r="T3410" i="1"/>
  <c r="T3316" i="1"/>
  <c r="T3721" i="1"/>
  <c r="T1977" i="1"/>
  <c r="T1526" i="1"/>
  <c r="T1968" i="1"/>
  <c r="T385" i="1"/>
  <c r="T1022" i="1"/>
  <c r="T1520" i="1"/>
  <c r="T1841" i="1"/>
  <c r="T1351" i="1"/>
  <c r="T790" i="1"/>
  <c r="T1380" i="1"/>
  <c r="T2501" i="1"/>
  <c r="T2445" i="1"/>
  <c r="T1257" i="1"/>
  <c r="T2059" i="1"/>
  <c r="T3464" i="1"/>
  <c r="T3601" i="1"/>
  <c r="T2730" i="1"/>
  <c r="T1676" i="1"/>
  <c r="T1752" i="1"/>
  <c r="T2027" i="1"/>
  <c r="T1952" i="1"/>
  <c r="T1838" i="1"/>
  <c r="T1252" i="1"/>
  <c r="T2215" i="1"/>
  <c r="T1204" i="1"/>
  <c r="T2067" i="1"/>
  <c r="T1256" i="1"/>
  <c r="T1954" i="1"/>
  <c r="T83" i="1"/>
  <c r="T2062" i="1"/>
  <c r="T2213" i="1"/>
  <c r="T1928" i="1"/>
  <c r="T2547" i="1"/>
  <c r="T846" i="1"/>
  <c r="T1964" i="1"/>
  <c r="T2022" i="1"/>
  <c r="T3458" i="1"/>
  <c r="T2066" i="1"/>
  <c r="T260" i="1"/>
  <c r="T3048" i="1"/>
  <c r="T3462" i="1"/>
  <c r="T1376" i="1"/>
  <c r="T1477" i="1"/>
  <c r="T3157" i="1"/>
  <c r="T2621" i="1"/>
  <c r="T2638" i="1"/>
  <c r="T1939" i="1"/>
  <c r="T2837" i="1"/>
  <c r="T3709" i="1"/>
  <c r="T3445" i="1"/>
  <c r="T2284" i="1"/>
  <c r="T2283" i="1"/>
  <c r="T2192" i="1"/>
  <c r="T254" i="1"/>
  <c r="T3397" i="1"/>
  <c r="T3607" i="1"/>
  <c r="T39" i="1"/>
  <c r="T1358" i="1"/>
  <c r="T2457" i="1"/>
  <c r="T2043" i="1"/>
  <c r="T391" i="1"/>
  <c r="T2458" i="1"/>
  <c r="T2172" i="1"/>
  <c r="T787" i="1"/>
  <c r="T3539" i="1"/>
  <c r="T2467" i="1"/>
  <c r="T2266" i="1"/>
  <c r="T3009" i="1"/>
  <c r="T3510" i="1"/>
  <c r="T1539" i="1"/>
  <c r="T825" i="1"/>
  <c r="T747" i="1"/>
  <c r="T301" i="1"/>
  <c r="T2035" i="1"/>
  <c r="T274" i="1"/>
  <c r="T2991" i="1"/>
  <c r="T289" i="1"/>
  <c r="T1533" i="1"/>
  <c r="T2315" i="1"/>
  <c r="T3308" i="1"/>
  <c r="T1681" i="1"/>
  <c r="T3257" i="1"/>
  <c r="T3593" i="1"/>
  <c r="T2975" i="1"/>
  <c r="T3656" i="1"/>
  <c r="T1655" i="1"/>
  <c r="T1527" i="1"/>
  <c r="T359" i="1"/>
  <c r="T66" i="1"/>
  <c r="T1362" i="1"/>
  <c r="T2293" i="1"/>
  <c r="T2447" i="1"/>
  <c r="T1883" i="1"/>
  <c r="T1935" i="1"/>
  <c r="T1220" i="1"/>
  <c r="T2998" i="1"/>
  <c r="T2614" i="1"/>
  <c r="T3180" i="1"/>
  <c r="T2978" i="1"/>
  <c r="T3345" i="1"/>
  <c r="T2479" i="1"/>
  <c r="T1377" i="1"/>
  <c r="T2231" i="1"/>
  <c r="T1942" i="1"/>
  <c r="T2670" i="1"/>
  <c r="T3605" i="1"/>
  <c r="T2304" i="1"/>
  <c r="T3451" i="1"/>
  <c r="T3295" i="1"/>
  <c r="T2732" i="1"/>
  <c r="T348" i="1"/>
  <c r="T2836" i="1"/>
  <c r="T1642" i="1"/>
  <c r="T2617" i="1"/>
  <c r="T3523" i="1"/>
  <c r="T2251" i="1"/>
  <c r="T2060" i="1"/>
  <c r="T3030" i="1"/>
  <c r="T2448" i="1"/>
  <c r="T1959" i="1"/>
  <c r="T1402" i="1"/>
  <c r="T2057" i="1"/>
  <c r="T1831" i="1"/>
  <c r="T37" i="1"/>
  <c r="T1266" i="1"/>
  <c r="T3050" i="1"/>
  <c r="T1503" i="1"/>
  <c r="T2639" i="1"/>
  <c r="T1890" i="1"/>
  <c r="T1762" i="1"/>
  <c r="T14" i="1"/>
  <c r="T2641" i="1"/>
  <c r="T3267" i="1"/>
  <c r="T1466" i="1"/>
  <c r="T3167" i="1"/>
  <c r="T2224" i="1"/>
  <c r="T2971" i="1"/>
  <c r="T3612" i="1"/>
  <c r="T1277" i="1"/>
  <c r="T1519" i="1"/>
  <c r="T2025" i="1"/>
  <c r="T2181" i="1"/>
  <c r="T3233" i="1"/>
  <c r="T1668" i="1"/>
  <c r="T1190" i="1"/>
  <c r="T3168" i="1"/>
  <c r="T734" i="1"/>
  <c r="T3837" i="1"/>
  <c r="T815" i="1"/>
  <c r="T15" i="1"/>
  <c r="T3485" i="1"/>
  <c r="T3311" i="1"/>
  <c r="T2668" i="1"/>
  <c r="T1221" i="1"/>
  <c r="T741" i="1"/>
  <c r="T3493" i="1"/>
  <c r="T3012" i="1"/>
  <c r="T2632" i="1"/>
  <c r="T2229" i="1"/>
  <c r="T281" i="1"/>
  <c r="T1517" i="1"/>
  <c r="T2316" i="1"/>
  <c r="T3015" i="1"/>
  <c r="T1961" i="1"/>
  <c r="T2525" i="1"/>
  <c r="T2545" i="1"/>
  <c r="T2217" i="1"/>
  <c r="T3536" i="1"/>
  <c r="T282" i="1"/>
  <c r="T276" i="1"/>
  <c r="T1633" i="1"/>
  <c r="T3718" i="1"/>
  <c r="T820" i="1"/>
  <c r="T2555" i="1"/>
  <c r="T729" i="1"/>
  <c r="T1627" i="1"/>
  <c r="T1210" i="1"/>
  <c r="T28" i="1"/>
  <c r="T3488" i="1"/>
  <c r="T852" i="1"/>
  <c r="T1763" i="1"/>
  <c r="T3698" i="1"/>
  <c r="T1276" i="1"/>
  <c r="T1280" i="1"/>
  <c r="T64" i="1"/>
  <c r="T2455" i="1"/>
  <c r="T113" i="1"/>
  <c r="T3274" i="1"/>
  <c r="T2264" i="1"/>
  <c r="T1857" i="1"/>
  <c r="T2712" i="1"/>
  <c r="T2281" i="1"/>
  <c r="T3714" i="1"/>
  <c r="T2058" i="1"/>
  <c r="T3351" i="1"/>
  <c r="T78" i="1"/>
  <c r="T3538" i="1"/>
  <c r="T3611" i="1"/>
  <c r="T2237" i="1"/>
  <c r="T3454" i="1"/>
  <c r="T2183" i="1"/>
  <c r="T3829" i="1"/>
  <c r="T272" i="1"/>
  <c r="T2075" i="1"/>
  <c r="T802" i="1"/>
  <c r="T2207" i="1"/>
  <c r="T3452" i="1"/>
  <c r="T814" i="1"/>
  <c r="T1250" i="1"/>
  <c r="T2211" i="1"/>
  <c r="T3787" i="1"/>
  <c r="T280" i="1"/>
  <c r="T1515" i="1"/>
  <c r="T2796" i="1"/>
  <c r="T3472" i="1"/>
  <c r="T1948" i="1"/>
  <c r="T2298" i="1"/>
  <c r="T3049" i="1"/>
  <c r="T3564" i="1"/>
  <c r="T2050" i="1"/>
  <c r="T63" i="1"/>
  <c r="T785" i="1"/>
  <c r="T1748" i="1"/>
  <c r="T2065" i="1"/>
  <c r="T745" i="1"/>
  <c r="T2740" i="1"/>
  <c r="T2119" i="1"/>
  <c r="T1465" i="1"/>
  <c r="T278" i="1"/>
  <c r="T1348" i="1"/>
  <c r="T271" i="1"/>
  <c r="T2201" i="1"/>
  <c r="T657" i="1"/>
  <c r="T2168" i="1"/>
  <c r="T2985" i="1"/>
  <c r="T3035" i="1"/>
  <c r="T2260" i="1"/>
  <c r="T3330" i="1"/>
  <c r="T2105" i="1"/>
  <c r="T2296" i="1"/>
  <c r="T3773" i="1"/>
  <c r="T2623" i="1"/>
  <c r="T1619" i="1"/>
  <c r="T1218" i="1"/>
  <c r="T1293" i="1"/>
  <c r="T268" i="1"/>
  <c r="T840" i="1"/>
  <c r="T1391" i="1"/>
  <c r="T1040" i="1"/>
  <c r="T21" i="1"/>
  <c r="T1535" i="1"/>
  <c r="T1609" i="1"/>
  <c r="T1892" i="1"/>
  <c r="T2727" i="1"/>
  <c r="T1900" i="1"/>
  <c r="T3614" i="1"/>
  <c r="T792" i="1"/>
  <c r="T2333" i="1"/>
  <c r="T642" i="1"/>
  <c r="T3298" i="1"/>
  <c r="T860" i="1"/>
  <c r="T3560" i="1"/>
  <c r="T722" i="1"/>
  <c r="T2622" i="1"/>
  <c r="T2061" i="1"/>
  <c r="T3028" i="1"/>
  <c r="T3822" i="1"/>
  <c r="T3779" i="1"/>
  <c r="T1657" i="1"/>
  <c r="T1834" i="1"/>
  <c r="T788" i="1"/>
  <c r="T3482" i="1"/>
  <c r="T3" i="1"/>
  <c r="T3396" i="1"/>
  <c r="T38" i="1"/>
  <c r="T44" i="1"/>
  <c r="T404" i="1"/>
  <c r="T2818" i="1"/>
  <c r="T1652" i="1"/>
  <c r="T382" i="1"/>
  <c r="T655" i="1"/>
  <c r="T2612" i="1"/>
  <c r="T1298" i="1"/>
  <c r="T3712" i="1"/>
  <c r="T2279" i="1"/>
  <c r="T115" i="1"/>
  <c r="T117" i="1"/>
  <c r="T3459" i="1"/>
  <c r="T3816" i="1"/>
  <c r="T2725" i="1"/>
  <c r="T3425" i="1"/>
  <c r="T3677" i="1"/>
  <c r="T651" i="1"/>
  <c r="T1671" i="1"/>
  <c r="T3684" i="1"/>
  <c r="T258" i="1"/>
  <c r="T3686" i="1"/>
  <c r="T3463" i="1"/>
  <c r="T1524" i="1"/>
  <c r="T1474" i="1"/>
  <c r="T2167" i="1"/>
  <c r="T2180" i="1"/>
  <c r="T3336" i="1"/>
  <c r="T3373" i="1"/>
  <c r="T1944" i="1"/>
  <c r="T3484" i="1"/>
  <c r="T3671" i="1"/>
  <c r="T3342" i="1"/>
  <c r="T3422" i="1"/>
  <c r="T1848" i="1"/>
  <c r="T1254" i="1"/>
  <c r="T3407" i="1"/>
  <c r="T305" i="1"/>
  <c r="T1677" i="1"/>
  <c r="T2240" i="1"/>
  <c r="T1481" i="1"/>
  <c r="T819" i="1"/>
  <c r="T2634" i="1"/>
  <c r="T2" i="1"/>
  <c r="T411" i="1"/>
  <c r="T1923" i="1"/>
  <c r="T2102" i="1"/>
  <c r="T1389" i="1"/>
  <c r="T1894" i="1"/>
  <c r="T329" i="1"/>
  <c r="T3706" i="1"/>
  <c r="T2041" i="1"/>
  <c r="T3302" i="1"/>
  <c r="T1354" i="1"/>
  <c r="T2104" i="1"/>
  <c r="T2822" i="1"/>
  <c r="T3613" i="1"/>
  <c r="T1541" i="1"/>
  <c r="T2474" i="1"/>
  <c r="T1886" i="1"/>
  <c r="T1192" i="1"/>
  <c r="T1197" i="1"/>
  <c r="T1302" i="1"/>
  <c r="T1823" i="1"/>
  <c r="T1532" i="1"/>
  <c r="T1390" i="1"/>
  <c r="T3441" i="1"/>
  <c r="T2120" i="1"/>
  <c r="T2253" i="1"/>
  <c r="T826" i="1"/>
  <c r="T249" i="1"/>
  <c r="T822" i="1"/>
  <c r="T2491" i="1"/>
  <c r="T2303" i="1"/>
  <c r="T1355" i="1"/>
  <c r="T2454" i="1"/>
  <c r="T2028" i="1"/>
  <c r="T3161" i="1"/>
  <c r="T1862" i="1"/>
  <c r="T3303" i="1"/>
  <c r="T2481" i="1"/>
  <c r="T27" i="1"/>
  <c r="T1621" i="1"/>
  <c r="T1901" i="1"/>
  <c r="T2939" i="1"/>
  <c r="T2803" i="1"/>
  <c r="T783" i="1"/>
  <c r="T297" i="1"/>
  <c r="T3291" i="1"/>
  <c r="T2802" i="1"/>
  <c r="T2200" i="1"/>
  <c r="T2206" i="1"/>
  <c r="T3047" i="1"/>
  <c r="T3753" i="1"/>
  <c r="T1537" i="1"/>
  <c r="T2101" i="1"/>
  <c r="T1660" i="1"/>
  <c r="T2165" i="1"/>
  <c r="T732" i="1"/>
  <c r="T724" i="1"/>
  <c r="T3531" i="1"/>
  <c r="T261" i="1"/>
  <c r="T648" i="1"/>
  <c r="T1861" i="1"/>
  <c r="T1216" i="1"/>
  <c r="T2038" i="1"/>
  <c r="T269" i="1"/>
  <c r="T3029" i="1"/>
  <c r="T97" i="1"/>
  <c r="T2714" i="1"/>
  <c r="T3268" i="1"/>
  <c r="T2080" i="1"/>
  <c r="T3234" i="1"/>
  <c r="T2624" i="1"/>
  <c r="T3150" i="1"/>
  <c r="T836" i="1"/>
  <c r="T41" i="1"/>
  <c r="T2929" i="1"/>
  <c r="T112" i="1"/>
  <c r="T376" i="1"/>
  <c r="T731" i="1"/>
  <c r="T3567" i="1"/>
  <c r="T36" i="1"/>
  <c r="T853" i="1"/>
  <c r="T531" i="1"/>
  <c r="T2053" i="1"/>
  <c r="T307" i="1"/>
  <c r="T3608" i="1"/>
  <c r="T1305" i="1"/>
  <c r="T1356" i="1"/>
  <c r="T1036" i="1"/>
  <c r="T2819" i="1"/>
  <c r="T3273" i="1"/>
  <c r="T3347" i="1"/>
  <c r="T3415" i="1"/>
  <c r="T3431" i="1"/>
  <c r="T3579" i="1"/>
  <c r="T3602" i="1"/>
  <c r="T1750" i="1"/>
  <c r="T3757" i="1"/>
  <c r="T2106" i="1"/>
  <c r="T2980" i="1"/>
  <c r="T3695" i="1"/>
  <c r="T1214" i="1"/>
  <c r="T2923" i="1"/>
  <c r="T57" i="1"/>
  <c r="T2983" i="1"/>
  <c r="T3785" i="1"/>
  <c r="T3678" i="1"/>
  <c r="T2495" i="1"/>
  <c r="T3540" i="1"/>
  <c r="T2071" i="1"/>
  <c r="T3455" i="1"/>
  <c r="T412" i="1"/>
  <c r="T1041" i="1"/>
  <c r="T1675" i="1"/>
  <c r="T3258" i="1"/>
  <c r="T2241" i="1"/>
  <c r="T53" i="1"/>
  <c r="T755" i="1"/>
  <c r="T2473" i="1"/>
  <c r="T2938" i="1"/>
  <c r="T3044" i="1"/>
  <c r="T3270" i="1"/>
  <c r="T3533" i="1"/>
  <c r="T3693" i="1"/>
  <c r="T2805" i="1"/>
  <c r="T3481" i="1"/>
  <c r="T3254" i="1"/>
  <c r="T3138" i="1"/>
  <c r="T104" i="1"/>
  <c r="T3489" i="1"/>
  <c r="T2631" i="1"/>
  <c r="T2815" i="1"/>
  <c r="T2497" i="1"/>
  <c r="T2480" i="1"/>
  <c r="T3492" i="1"/>
  <c r="T3591" i="1"/>
  <c r="T353" i="1"/>
  <c r="T3244" i="1"/>
  <c r="T816" i="1"/>
  <c r="T3594" i="1"/>
  <c r="T72" i="1"/>
  <c r="T3034" i="1"/>
  <c r="T70" i="1"/>
  <c r="T3164" i="1"/>
  <c r="T3468" i="1"/>
  <c r="T81" i="1"/>
  <c r="T1932" i="1"/>
  <c r="T3727" i="1"/>
  <c r="T2175" i="1"/>
  <c r="T1965" i="1"/>
  <c r="T2069" i="1"/>
  <c r="T1669" i="1"/>
  <c r="T414" i="1"/>
  <c r="T650" i="1"/>
  <c r="T3038" i="1"/>
  <c r="T3589" i="1"/>
  <c r="T1368" i="1"/>
  <c r="T3357" i="1"/>
  <c r="T3214" i="1"/>
  <c r="T3461" i="1"/>
  <c r="T3535" i="1"/>
  <c r="T2030" i="1"/>
  <c r="T390" i="1"/>
  <c r="T1401" i="1"/>
  <c r="T2534" i="1"/>
  <c r="T1943" i="1"/>
  <c r="T2178" i="1"/>
  <c r="T733" i="1"/>
  <c r="T2809" i="1"/>
  <c r="T3694" i="1"/>
  <c r="T11" i="1"/>
  <c r="T1363" i="1"/>
  <c r="T2232" i="1"/>
  <c r="T2444" i="1"/>
  <c r="T3596" i="1"/>
  <c r="T3325" i="1"/>
  <c r="T3212" i="1"/>
  <c r="T659" i="1"/>
  <c r="T1202" i="1"/>
  <c r="T3320" i="1"/>
  <c r="T253" i="1"/>
  <c r="T736" i="1"/>
  <c r="T87" i="1"/>
  <c r="T1264" i="1"/>
  <c r="T374" i="1"/>
  <c r="T1359" i="1"/>
  <c r="T1637" i="1"/>
  <c r="T1650" i="1"/>
  <c r="T1844" i="1"/>
  <c r="T2297" i="1"/>
  <c r="T335" i="1"/>
  <c r="T400" i="1"/>
  <c r="T2024" i="1"/>
  <c r="T1472" i="1"/>
  <c r="T1613" i="1"/>
  <c r="T2671" i="1"/>
  <c r="T2019" i="1"/>
  <c r="T1291" i="1"/>
  <c r="T342" i="1"/>
  <c r="T1347" i="1"/>
  <c r="T2494" i="1"/>
  <c r="T2928" i="1"/>
  <c r="T3229" i="1"/>
  <c r="T1525" i="1"/>
  <c r="T3224" i="1"/>
  <c r="T3618" i="1"/>
  <c r="T1645" i="1"/>
  <c r="T3498" i="1"/>
  <c r="T3460" i="1"/>
  <c r="T3170" i="1"/>
  <c r="T364" i="1"/>
  <c r="T1386" i="1"/>
  <c r="T1845" i="1"/>
  <c r="T1301" i="1"/>
  <c r="T1374" i="1"/>
  <c r="T2825" i="1"/>
  <c r="T1898" i="1"/>
  <c r="T73" i="1"/>
  <c r="T2007" i="1"/>
  <c r="T3013" i="1"/>
  <c r="T1511" i="1"/>
  <c r="T1936" i="1"/>
  <c r="T1284" i="1"/>
  <c r="T3411" i="1"/>
  <c r="T2087" i="1"/>
  <c r="T2044" i="1"/>
  <c r="T1751" i="1"/>
  <c r="T3705" i="1"/>
  <c r="T31" i="1"/>
  <c r="T347" i="1"/>
  <c r="T805" i="1"/>
  <c r="T534" i="1"/>
  <c r="T2667" i="1"/>
  <c r="T325" i="1"/>
  <c r="T3542" i="1"/>
  <c r="T6" i="1"/>
  <c r="T2738" i="1"/>
  <c r="T2220" i="1"/>
  <c r="T2556" i="1"/>
  <c r="T1357" i="1"/>
  <c r="T1666" i="1"/>
  <c r="T739" i="1"/>
  <c r="T3310" i="1"/>
  <c r="T1249" i="1"/>
  <c r="T1396" i="1"/>
  <c r="T723" i="1"/>
  <c r="T1606" i="1"/>
  <c r="T3573" i="1"/>
  <c r="T372" i="1"/>
  <c r="T848" i="1"/>
  <c r="T1296" i="1"/>
  <c r="T3406" i="1"/>
  <c r="T839" i="1"/>
  <c r="T2964" i="1"/>
  <c r="T3470" i="1"/>
  <c r="T3812" i="1"/>
  <c r="T2987" i="1"/>
  <c r="T3283" i="1"/>
  <c r="T2170" i="1"/>
  <c r="T2492" i="1"/>
  <c r="T2287" i="1"/>
  <c r="T3708" i="1"/>
  <c r="T3021" i="1"/>
  <c r="T1623" i="1"/>
  <c r="T3292" i="1"/>
  <c r="T3490" i="1"/>
  <c r="T3702" i="1"/>
  <c r="T2048" i="1"/>
  <c r="T2320" i="1"/>
  <c r="T1849" i="1"/>
  <c r="T1933" i="1"/>
  <c r="T525" i="1"/>
  <c r="T283" i="1"/>
  <c r="T2096" i="1"/>
  <c r="T1475" i="1"/>
  <c r="T13" i="1"/>
  <c r="T539" i="1"/>
  <c r="T3007" i="1"/>
  <c r="T735" i="1"/>
  <c r="T2093" i="1"/>
  <c r="T842" i="1"/>
  <c r="T2091" i="1"/>
  <c r="T847" i="1"/>
  <c r="T2033" i="1"/>
  <c r="T1528" i="1"/>
  <c r="T2197" i="1"/>
  <c r="T1247" i="1"/>
  <c r="T2829" i="1"/>
  <c r="T2840" i="1"/>
  <c r="T2029" i="1"/>
  <c r="T418" i="1"/>
  <c r="T2051" i="1"/>
  <c r="T2719" i="1"/>
  <c r="T293" i="1"/>
  <c r="T47" i="1"/>
  <c r="T93" i="1"/>
  <c r="T106" i="1"/>
  <c r="T377" i="1"/>
  <c r="T1757" i="1"/>
  <c r="T2169" i="1"/>
  <c r="T2784" i="1"/>
  <c r="T3625" i="1"/>
  <c r="T3692" i="1"/>
  <c r="T3756" i="1"/>
  <c r="T3782" i="1"/>
  <c r="T2718" i="1"/>
  <c r="T2289" i="1"/>
  <c r="T1656" i="1"/>
  <c r="T851" i="1"/>
  <c r="T2549" i="1"/>
  <c r="T3011" i="1"/>
  <c r="T3182" i="1"/>
  <c r="T3213" i="1"/>
  <c r="T2193" i="1"/>
  <c r="T2789" i="1"/>
  <c r="T3541" i="1"/>
  <c r="T2276" i="1"/>
  <c r="T3418" i="1"/>
  <c r="T1667" i="1"/>
  <c r="T3349" i="1"/>
  <c r="T3211" i="1"/>
  <c r="T2486" i="1"/>
  <c r="T3818" i="1"/>
  <c r="T824" i="1"/>
  <c r="T3828" i="1"/>
  <c r="T643" i="1"/>
  <c r="T1267" i="1"/>
  <c r="T3587" i="1"/>
  <c r="T1265" i="1"/>
  <c r="T2786" i="1"/>
  <c r="T3534" i="1"/>
  <c r="T311" i="1"/>
  <c r="T3619" i="1"/>
  <c r="T3001" i="1"/>
  <c r="T3235" i="1"/>
  <c r="T3483" i="1"/>
  <c r="T303" i="1"/>
  <c r="T298" i="1"/>
  <c r="T3369" i="1"/>
  <c r="T1366" i="1"/>
  <c r="T1026" i="1"/>
  <c r="T68" i="1"/>
  <c r="T25" i="1"/>
  <c r="T753" i="1"/>
  <c r="T2469" i="1"/>
  <c r="T3597" i="1"/>
  <c r="T1746" i="1"/>
  <c r="T2559" i="1"/>
  <c r="T1680" i="1"/>
  <c r="T3515" i="1"/>
  <c r="T1611" i="1"/>
  <c r="T3296" i="1"/>
  <c r="T3691" i="1"/>
  <c r="T538" i="1"/>
  <c r="T2734" i="1"/>
  <c r="T856" i="1"/>
  <c r="T266" i="1"/>
  <c r="T2722" i="1"/>
  <c r="T265" i="1"/>
  <c r="T1836" i="1"/>
  <c r="T1626" i="1"/>
  <c r="T1258" i="1"/>
  <c r="T1962" i="1"/>
  <c r="T1542" i="1"/>
  <c r="T2788" i="1"/>
  <c r="T3372" i="1"/>
  <c r="T758" i="1"/>
  <c r="T3149" i="1"/>
  <c r="T1682" i="1"/>
  <c r="T3179" i="1"/>
  <c r="T1030" i="1"/>
  <c r="T837" i="1"/>
  <c r="T24" i="1"/>
  <c r="T3014" i="1"/>
  <c r="T2010" i="1"/>
  <c r="T1482" i="1"/>
  <c r="T1248" i="1"/>
  <c r="T1629" i="1"/>
  <c r="T1854" i="1"/>
  <c r="T256" i="1"/>
  <c r="T2826" i="1"/>
  <c r="T3529" i="1"/>
  <c r="T3389" i="1"/>
  <c r="T3278" i="1"/>
  <c r="T338" i="1"/>
  <c r="T3331" i="1"/>
  <c r="T3769" i="1"/>
  <c r="T1270" i="1"/>
  <c r="T3835" i="1"/>
  <c r="T2801" i="1"/>
  <c r="T841" i="1"/>
  <c r="T354" i="1"/>
  <c r="T1938" i="1"/>
  <c r="T2716" i="1"/>
  <c r="T1887" i="1"/>
  <c r="T3189" i="1"/>
  <c r="T3657" i="1"/>
  <c r="T357" i="1"/>
  <c r="T69" i="1"/>
  <c r="T2465" i="1"/>
  <c r="T54" i="1"/>
  <c r="T3301" i="1"/>
  <c r="T3169" i="1"/>
  <c r="T1379" i="1"/>
  <c r="T381" i="1"/>
  <c r="T3315" i="1"/>
  <c r="T3023" i="1"/>
  <c r="T3219" i="1"/>
  <c r="T1759" i="1"/>
  <c r="T2538" i="1"/>
  <c r="T1940" i="1"/>
  <c r="T3305" i="1"/>
  <c r="T1825" i="1"/>
  <c r="T1361" i="1"/>
  <c r="T2163" i="1"/>
  <c r="T2009" i="1"/>
  <c r="T530" i="1"/>
  <c r="T1924" i="1"/>
  <c r="T2265" i="1"/>
  <c r="T2090" i="1"/>
  <c r="T2079" i="1"/>
  <c r="T2798" i="1"/>
  <c r="T3586" i="1"/>
  <c r="T2453" i="1"/>
  <c r="T77" i="1"/>
  <c r="T1678" i="1"/>
  <c r="T3479" i="1"/>
  <c r="T3243" i="1"/>
  <c r="T3667" i="1"/>
  <c r="T818" i="1"/>
  <c r="T1469" i="1"/>
  <c r="T91" i="1"/>
  <c r="T2092" i="1"/>
  <c r="T1208" i="1"/>
  <c r="T2806" i="1"/>
  <c r="T3174" i="1"/>
  <c r="T3786" i="1"/>
  <c r="T2064" i="1"/>
  <c r="T1981" i="1"/>
  <c r="T1024" i="1"/>
  <c r="T800" i="1"/>
  <c r="T3178" i="1"/>
  <c r="T352" i="1"/>
  <c r="T1272" i="1"/>
  <c r="T2834" i="1"/>
  <c r="T1760" i="1"/>
  <c r="T98" i="1"/>
  <c r="T524" i="1"/>
  <c r="T2633" i="1"/>
  <c r="T2083" i="1"/>
  <c r="T2618" i="1"/>
  <c r="T1896" i="1"/>
  <c r="T2785" i="1"/>
  <c r="T3391" i="1"/>
  <c r="T3549" i="1"/>
  <c r="T737" i="1"/>
  <c r="T379" i="1"/>
  <c r="T1926" i="1"/>
  <c r="T2214" i="1"/>
  <c r="T3572" i="1"/>
  <c r="T3281" i="1"/>
  <c r="T285" i="1"/>
  <c r="T1369" i="1"/>
  <c r="T3486" i="1"/>
  <c r="T373" i="1"/>
  <c r="T789" i="1"/>
  <c r="T3181" i="1"/>
  <c r="T1617" i="1"/>
  <c r="T1747" i="1"/>
  <c r="T528" i="1"/>
  <c r="T2625" i="1"/>
  <c r="T3160" i="1"/>
  <c r="T3293" i="1"/>
  <c r="T3713" i="1"/>
  <c r="T2969" i="1"/>
  <c r="T3582" i="1"/>
  <c r="T1399" i="1"/>
  <c r="T2198" i="1"/>
  <c r="T318" i="1"/>
  <c r="T246" i="1"/>
  <c r="T2485" i="1"/>
  <c r="T1262" i="1"/>
  <c r="T2471" i="1"/>
  <c r="T118" i="1"/>
  <c r="T3525" i="1"/>
  <c r="T1394" i="1"/>
  <c r="T2968" i="1"/>
  <c r="T3675" i="1"/>
  <c r="T2056" i="1"/>
  <c r="T2979" i="1"/>
  <c r="T65" i="1"/>
  <c r="T244" i="1"/>
  <c r="T3363" i="1"/>
  <c r="T3767" i="1"/>
  <c r="T3556" i="1"/>
  <c r="T3471" i="1"/>
  <c r="T2085" i="1"/>
  <c r="T2502" i="1"/>
  <c r="T3477" i="1"/>
  <c r="T2814" i="1"/>
  <c r="T2103" i="1"/>
  <c r="T3016" i="1"/>
  <c r="T120" i="1"/>
  <c r="T2540" i="1"/>
  <c r="T334" i="1"/>
  <c r="T2017" i="1"/>
  <c r="T1622" i="1"/>
  <c r="T3621" i="1"/>
  <c r="T3754" i="1"/>
  <c r="T2528" i="1"/>
  <c r="T1674" i="1"/>
  <c r="T76" i="1"/>
  <c r="T328" i="1"/>
  <c r="T3156" i="1"/>
  <c r="T251" i="1"/>
  <c r="T2483" i="1"/>
  <c r="T3480" i="1"/>
  <c r="T3606" i="1"/>
  <c r="T3006" i="1"/>
  <c r="T1661" i="1"/>
  <c r="T2499" i="1"/>
  <c r="T3682" i="1"/>
  <c r="T3491" i="1"/>
  <c r="T2255" i="1"/>
  <c r="T321" i="1"/>
  <c r="T243" i="1"/>
  <c r="T3036" i="1"/>
  <c r="T3327" i="1"/>
  <c r="T3838" i="1"/>
  <c r="T652" i="1"/>
  <c r="T1038" i="1"/>
  <c r="T3240" i="1"/>
  <c r="T402" i="1"/>
  <c r="T2708" i="1"/>
  <c r="T1476" i="1"/>
  <c r="T2164" i="1"/>
  <c r="T3172" i="1"/>
  <c r="T3265" i="1"/>
  <c r="T1225" i="1"/>
  <c r="T386" i="1"/>
  <c r="T3287" i="1"/>
  <c r="T2808" i="1"/>
  <c r="T2628" i="1"/>
  <c r="T3399" i="1"/>
  <c r="T3437" i="1"/>
  <c r="T1311" i="1"/>
  <c r="T3683" i="1"/>
  <c r="T396" i="1"/>
  <c r="T1397" i="1"/>
  <c r="T314" i="1"/>
  <c r="T1513" i="1"/>
  <c r="T797" i="1"/>
  <c r="T380" i="1"/>
  <c r="T1031" i="1"/>
  <c r="T29" i="1"/>
  <c r="T2548" i="1"/>
  <c r="T3385" i="1"/>
  <c r="T754" i="1"/>
  <c r="T1360" i="1"/>
  <c r="T1679" i="1"/>
  <c r="T1381" i="1"/>
  <c r="T349" i="1"/>
  <c r="T803" i="1"/>
  <c r="T2841" i="1"/>
  <c r="T2212" i="1"/>
  <c r="T1223" i="1"/>
  <c r="T270" i="1"/>
  <c r="T1508" i="1"/>
  <c r="T309" i="1"/>
  <c r="T1479" i="1"/>
  <c r="T2561" i="1"/>
  <c r="T3248" i="1"/>
  <c r="T3724" i="1"/>
  <c r="T1889" i="1"/>
  <c r="T3165" i="1"/>
  <c r="T267" i="1"/>
  <c r="T2466" i="1"/>
  <c r="T748" i="1"/>
  <c r="T363" i="1"/>
  <c r="T3400" i="1"/>
  <c r="T3570" i="1"/>
  <c r="T3663" i="1"/>
  <c r="T3788" i="1"/>
  <c r="T71" i="1"/>
  <c r="T1282" i="1"/>
  <c r="T3685" i="1"/>
  <c r="T1743" i="1"/>
  <c r="T1647" i="1"/>
  <c r="T1281" i="1"/>
  <c r="T1510" i="1"/>
  <c r="T3659" i="1"/>
  <c r="T2084" i="1"/>
  <c r="T3253" i="1"/>
  <c r="T2074" i="1"/>
  <c r="T744" i="1"/>
  <c r="T1283" i="1"/>
  <c r="T2464" i="1"/>
  <c r="T1370" i="1"/>
  <c r="T1941" i="1"/>
  <c r="T2535" i="1"/>
  <c r="T2669" i="1"/>
  <c r="T2833" i="1"/>
  <c r="T2339" i="1"/>
  <c r="T3595" i="1"/>
  <c r="T95" i="1"/>
  <c r="T2795" i="1"/>
  <c r="T1756" i="1"/>
  <c r="T3700" i="1"/>
  <c r="T3043" i="1"/>
  <c r="T395" i="1"/>
  <c r="T1529" i="1"/>
  <c r="T1387" i="1"/>
  <c r="T2989" i="1"/>
  <c r="T279" i="1"/>
  <c r="T2630" i="1"/>
  <c r="T1927" i="1"/>
  <c r="T3761" i="1"/>
  <c r="T1393" i="1"/>
  <c r="T1648" i="1"/>
  <c r="T3339" i="1"/>
  <c r="T3774" i="1"/>
  <c r="T2460" i="1"/>
  <c r="T366" i="1"/>
  <c r="T371" i="1"/>
  <c r="T340" i="1"/>
  <c r="T3600" i="1"/>
  <c r="T3681" i="1"/>
  <c r="T2608" i="1"/>
  <c r="T3520" i="1"/>
  <c r="T40" i="1"/>
  <c r="T3824" i="1"/>
  <c r="T3045" i="1"/>
  <c r="T1294" i="1"/>
  <c r="T1614" i="1"/>
  <c r="T2539" i="1"/>
  <c r="T2807" i="1"/>
  <c r="T3317" i="1"/>
  <c r="T3348" i="1"/>
  <c r="T3516" i="1"/>
  <c r="T1027" i="1"/>
  <c r="T3232" i="1"/>
  <c r="T3313" i="1"/>
  <c r="T7" i="1"/>
  <c r="T3404" i="1"/>
  <c r="T3450" i="1"/>
  <c r="T3623" i="1"/>
  <c r="T1400" i="1"/>
  <c r="T3031" i="1"/>
  <c r="T2188" i="1"/>
  <c r="T3783" i="1"/>
  <c r="T3434" i="1"/>
  <c r="T55" i="1"/>
  <c r="T2963" i="1"/>
  <c r="T3177" i="1"/>
  <c r="T2205" i="1"/>
  <c r="T3814" i="1"/>
  <c r="T3672" i="1"/>
  <c r="T1299" i="1"/>
  <c r="T3225" i="1"/>
  <c r="T1646" i="1"/>
  <c r="T2523" i="1"/>
  <c r="T3588" i="1"/>
  <c r="T791" i="1"/>
  <c r="T725" i="1"/>
  <c r="T3666" i="1"/>
  <c r="T1902" i="1"/>
  <c r="T2305" i="1"/>
  <c r="T3046" i="1"/>
  <c r="T3262" i="1"/>
  <c r="T2982" i="1"/>
  <c r="T3690" i="1"/>
  <c r="T3704" i="1"/>
  <c r="T1404" i="1"/>
  <c r="T288" i="1"/>
  <c r="T23" i="1"/>
  <c r="T1686" i="1"/>
  <c r="T1392" i="1"/>
  <c r="T1364" i="1"/>
  <c r="T3424" i="1"/>
  <c r="T1193" i="1"/>
  <c r="T3836" i="1"/>
  <c r="T2967" i="1"/>
  <c r="T3183" i="1"/>
  <c r="T3185" i="1"/>
  <c r="T300" i="1"/>
  <c r="T1842" i="1"/>
  <c r="T2560" i="1"/>
  <c r="T2721" i="1"/>
  <c r="T3173" i="1"/>
  <c r="T26" i="1"/>
  <c r="T3569" i="1"/>
  <c r="T3037" i="1"/>
  <c r="T821" i="1"/>
  <c r="T1744" i="1"/>
  <c r="T1860" i="1"/>
  <c r="T3041" i="1"/>
  <c r="T3499" i="1"/>
  <c r="T526" i="1"/>
  <c r="T2322" i="1"/>
  <c r="T1518" i="1"/>
  <c r="T1271" i="1"/>
  <c r="T355" i="1"/>
  <c r="T3130" i="1"/>
  <c r="T2446" i="1"/>
  <c r="T3279" i="1"/>
  <c r="T1292" i="1"/>
  <c r="T3432" i="1"/>
  <c r="T1464" i="1"/>
  <c r="T3759" i="1"/>
  <c r="T3004" i="1"/>
  <c r="T3412" i="1"/>
  <c r="T3585" i="1"/>
  <c r="T1034" i="1"/>
  <c r="T2228" i="1"/>
  <c r="T3562" i="1"/>
  <c r="T1471" i="1"/>
  <c r="T74" i="1"/>
  <c r="T1937" i="1"/>
  <c r="T277" i="1"/>
  <c r="T1288" i="1"/>
  <c r="T2086" i="1"/>
  <c r="T2835" i="1"/>
  <c r="T3711" i="1"/>
  <c r="T1603" i="1"/>
  <c r="T2295" i="1"/>
  <c r="T2046" i="1"/>
  <c r="T2812" i="1"/>
  <c r="T3448" i="1"/>
  <c r="T3775" i="1"/>
  <c r="T3428" i="1"/>
  <c r="T2223" i="1"/>
  <c r="T341" i="1"/>
  <c r="T397" i="1"/>
  <c r="T1665" i="1"/>
  <c r="T1755" i="1"/>
  <c r="T2451" i="1"/>
  <c r="T2936" i="1"/>
  <c r="T3135" i="1"/>
  <c r="T3321" i="1"/>
  <c r="T3699" i="1"/>
  <c r="T3826" i="1"/>
  <c r="T50" i="1"/>
  <c r="T2063" i="1"/>
  <c r="T324" i="1"/>
  <c r="T1505" i="1"/>
  <c r="T2443" i="1"/>
  <c r="T1468" i="1"/>
  <c r="T2314" i="1"/>
  <c r="T3231" i="1"/>
  <c r="T832" i="1"/>
  <c r="T3449" i="1"/>
  <c r="T532" i="1"/>
  <c r="T1191" i="1"/>
  <c r="T2838" i="1"/>
  <c r="T275" i="1"/>
  <c r="T2828" i="1"/>
  <c r="T3008" i="1"/>
  <c r="T2816" i="1"/>
  <c r="T2109" i="1"/>
  <c r="T3598" i="1"/>
  <c r="T408" i="1"/>
  <c r="T2321" i="1"/>
  <c r="T407" i="1"/>
  <c r="T3770" i="1"/>
  <c r="T1037" i="1"/>
  <c r="T3380" i="1"/>
  <c r="T242" i="1"/>
  <c r="T49" i="1"/>
  <c r="T2794" i="1"/>
  <c r="T3505" i="1"/>
  <c r="T2735" i="1"/>
  <c r="T799" i="1"/>
  <c r="T67" i="1"/>
  <c r="T3354" i="1"/>
  <c r="T2450" i="1"/>
  <c r="T3042" i="1"/>
  <c r="T3696" i="1"/>
  <c r="T2607" i="1"/>
  <c r="T107" i="1"/>
  <c r="T263" i="1"/>
  <c r="T742" i="1"/>
  <c r="T1033" i="1"/>
  <c r="T2291" i="1"/>
  <c r="T3275" i="1"/>
  <c r="T3323" i="1"/>
  <c r="T1850" i="1"/>
  <c r="T2557" i="1"/>
  <c r="T2110" i="1"/>
  <c r="T1398" i="1"/>
  <c r="T58" i="1"/>
  <c r="T2294" i="1"/>
  <c r="T82" i="1"/>
  <c r="T3819" i="1"/>
  <c r="T2530" i="1"/>
  <c r="T2942" i="1"/>
  <c r="T2470" i="1"/>
  <c r="T2250" i="1"/>
  <c r="T3186" i="1"/>
  <c r="T2182" i="1"/>
  <c r="T1383" i="1"/>
  <c r="T3409" i="1"/>
  <c r="T1373" i="1"/>
  <c r="T649" i="1"/>
  <c r="T2108" i="1"/>
  <c r="T2543" i="1"/>
  <c r="T817" i="1"/>
  <c r="T830" i="1"/>
  <c r="T1934" i="1"/>
  <c r="T3497" i="1"/>
  <c r="T2965" i="1"/>
  <c r="T1523" i="1"/>
  <c r="T401" i="1"/>
  <c r="T2664" i="1"/>
  <c r="T3617" i="1"/>
  <c r="T3166" i="1"/>
  <c r="T2308" i="1"/>
  <c r="T740" i="1"/>
  <c r="T1188" i="1"/>
  <c r="T257" i="1"/>
  <c r="T259" i="1"/>
  <c r="T343" i="1"/>
  <c r="T3778" i="1"/>
  <c r="T2490" i="1"/>
  <c r="T3032" i="1"/>
  <c r="T292" i="1"/>
  <c r="T3309" i="1"/>
  <c r="T2311" i="1"/>
  <c r="T375" i="1"/>
  <c r="T398" i="1"/>
  <c r="T3051" i="1"/>
  <c r="T2309" i="1"/>
  <c r="T351" i="1"/>
  <c r="T333" i="1"/>
  <c r="T17" i="1"/>
  <c r="T1761" i="1"/>
  <c r="T1891" i="1"/>
  <c r="T322" i="1"/>
  <c r="T3376" i="1"/>
  <c r="T3421" i="1"/>
  <c r="T2111" i="1"/>
  <c r="T2831" i="1"/>
  <c r="T2113" i="1"/>
  <c r="T2554" i="1"/>
  <c r="T8" i="1"/>
  <c r="T1516" i="1"/>
  <c r="T88" i="1"/>
  <c r="T262" i="1"/>
  <c r="T3821" i="1"/>
  <c r="T3511" i="1"/>
  <c r="T20" i="1"/>
  <c r="T2334" i="1"/>
  <c r="T3502" i="1"/>
  <c r="T3259" i="1"/>
  <c r="T3555" i="1"/>
  <c r="T3332" i="1"/>
  <c r="T99" i="1"/>
  <c r="T100" i="1"/>
  <c r="T3361" i="1"/>
  <c r="T3764" i="1"/>
  <c r="T2286" i="1"/>
  <c r="T3319" i="1"/>
  <c r="T3261" i="1"/>
  <c r="T1279" i="1"/>
  <c r="T3576" i="1"/>
  <c r="T2173" i="1"/>
  <c r="T2820" i="1"/>
  <c r="T3833" i="1"/>
  <c r="T2636" i="1"/>
  <c r="T101" i="1"/>
  <c r="T1951" i="1"/>
  <c r="T1211" i="1"/>
  <c r="T1274" i="1"/>
  <c r="T2933" i="1"/>
  <c r="T2970" i="1"/>
  <c r="T2972" i="1"/>
  <c r="T3052" i="1"/>
  <c r="T3527" i="1"/>
  <c r="T3825" i="1"/>
  <c r="T387" i="1"/>
  <c r="T378" i="1"/>
  <c r="T3154" i="1"/>
  <c r="T3366" i="1"/>
  <c r="T2331" i="1"/>
  <c r="T3241" i="1"/>
  <c r="T3438" i="1"/>
  <c r="T3249" i="1"/>
  <c r="T3019" i="1"/>
  <c r="T3658" i="1"/>
  <c r="T2278" i="1"/>
  <c r="T645" i="1"/>
  <c r="T2225" i="1"/>
  <c r="T3395" i="1"/>
  <c r="T2342" i="1"/>
  <c r="T2728" i="1"/>
  <c r="T3687" i="1"/>
  <c r="T2218" i="1"/>
  <c r="T2642" i="1"/>
  <c r="T2500" i="1"/>
  <c r="T252" i="1"/>
  <c r="T310" i="1"/>
  <c r="T730" i="1"/>
  <c r="T751" i="1"/>
  <c r="T1893" i="1"/>
  <c r="T3436" i="1"/>
  <c r="T2558" i="1"/>
  <c r="T331" i="1"/>
  <c r="T2988" i="1"/>
  <c r="T3501" i="1"/>
  <c r="T3565" i="1"/>
  <c r="T726" i="1"/>
  <c r="T3609" i="1"/>
  <c r="T1187" i="1"/>
  <c r="T3827" i="1"/>
  <c r="T3504" i="1"/>
  <c r="T2620" i="1"/>
  <c r="T2974" i="1"/>
  <c r="T1371" i="1"/>
  <c r="T2792" i="1"/>
  <c r="T796" i="1"/>
  <c r="T2783" i="1"/>
  <c r="T3494" i="1"/>
  <c r="T405" i="1"/>
  <c r="T2070" i="1"/>
  <c r="T3442" i="1"/>
  <c r="T3260" i="1"/>
  <c r="T94" i="1"/>
  <c r="T3622" i="1"/>
  <c r="T105" i="1"/>
  <c r="T809" i="1"/>
  <c r="T3163" i="1"/>
  <c r="T2934" i="1"/>
  <c r="T415" i="1"/>
  <c r="T2300" i="1"/>
  <c r="T1620" i="1"/>
  <c r="T1827" i="1"/>
  <c r="T3780" i="1"/>
  <c r="T2478" i="1"/>
  <c r="T1375" i="1"/>
  <c r="T4" i="1"/>
  <c r="T807" i="1"/>
  <c r="T812" i="1"/>
  <c r="T1640" i="1"/>
  <c r="T2536" i="1"/>
  <c r="T3388" i="1"/>
  <c r="T3543" i="1"/>
  <c r="T3751" i="1"/>
  <c r="T854" i="1"/>
  <c r="T2997" i="1"/>
  <c r="T1749" i="1"/>
  <c r="T1186" i="1"/>
  <c r="T1659" i="1"/>
  <c r="T3626" i="1"/>
  <c r="T3251" i="1"/>
  <c r="T2115" i="1"/>
  <c r="T361" i="1"/>
  <c r="T291" i="1"/>
  <c r="T1885" i="1"/>
  <c r="T2821" i="1"/>
  <c r="T3552" i="1"/>
  <c r="T3285" i="1"/>
  <c r="T3568" i="1"/>
  <c r="T315" i="1"/>
  <c r="T383" i="1"/>
  <c r="T1649" i="1"/>
  <c r="T2477" i="1"/>
  <c r="T2116" i="1"/>
  <c r="T273" i="1"/>
  <c r="T2787" i="1"/>
  <c r="T861" i="1"/>
  <c r="T536" i="1"/>
  <c r="T3545" i="1"/>
  <c r="T3834" i="1"/>
  <c r="T1300" i="1"/>
  <c r="T523" i="1"/>
  <c r="T286" i="1"/>
  <c r="T89" i="1"/>
  <c r="T3370" i="1"/>
  <c r="T2665" i="1"/>
  <c r="T3335" i="1"/>
  <c r="T121" i="1"/>
  <c r="T3823" i="1"/>
  <c r="T3333" i="1"/>
  <c r="T3306" i="1"/>
  <c r="T3722" i="1"/>
  <c r="T2994" i="1"/>
  <c r="T660" i="1"/>
  <c r="T2249" i="1"/>
  <c r="T1251" i="1"/>
  <c r="T2731" i="1"/>
  <c r="T808" i="1"/>
  <c r="T3382" i="1"/>
  <c r="T3352" i="1"/>
  <c r="T1278" i="1"/>
  <c r="T3509" i="1"/>
  <c r="T327" i="1"/>
  <c r="T1384" i="1"/>
  <c r="T3341" i="1"/>
  <c r="T3603" i="1"/>
  <c r="T3398" i="1"/>
  <c r="T844" i="1"/>
  <c r="T3247" i="1"/>
  <c r="T2733" i="1"/>
  <c r="T2797" i="1"/>
  <c r="T2531" i="1"/>
  <c r="T1261" i="1"/>
  <c r="T2606" i="1"/>
  <c r="T1618" i="1"/>
  <c r="T3440" i="1"/>
  <c r="T1209" i="1"/>
  <c r="T48" i="1"/>
  <c r="T3228" i="1"/>
  <c r="T312" i="1"/>
  <c r="T1189" i="1"/>
  <c r="T370" i="1"/>
  <c r="T2313" i="1"/>
  <c r="T313" i="1"/>
  <c r="T2292" i="1"/>
  <c r="T1352" i="1"/>
  <c r="T2318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3781" i="1"/>
  <c r="T367" i="1"/>
  <c r="T1195" i="1"/>
  <c r="T356" i="1"/>
  <c r="T399" i="1"/>
  <c r="T5" i="1"/>
  <c r="T3371" i="1"/>
  <c r="T793" i="1"/>
  <c r="T1473" i="1"/>
  <c r="T403" i="1"/>
  <c r="T1246" i="1"/>
  <c r="T1639" i="1"/>
  <c r="T2463" i="1"/>
  <c r="T3390" i="1"/>
  <c r="T811" i="1"/>
  <c r="T2537" i="1"/>
  <c r="T1222" i="1"/>
  <c r="T3507" i="1"/>
  <c r="T756" i="1"/>
  <c r="T2705" i="1"/>
  <c r="T3401" i="1"/>
  <c r="T2999" i="1"/>
  <c r="T247" i="1"/>
  <c r="T1372" i="1"/>
  <c r="T1631" i="1"/>
  <c r="T3381" i="1"/>
  <c r="T330" i="1"/>
  <c r="T2720" i="1"/>
  <c r="T3426" i="1"/>
  <c r="T1507" i="1"/>
  <c r="T2544" i="1"/>
  <c r="T3413" i="1"/>
  <c r="T1638" i="1"/>
  <c r="T2089" i="1"/>
  <c r="T3750" i="1"/>
  <c r="T1275" i="1"/>
  <c r="T3210" i="1"/>
  <c r="T3374" i="1"/>
  <c r="T3416" i="1"/>
  <c r="T3561" i="1"/>
  <c r="T3670" i="1"/>
  <c r="T1522" i="1"/>
  <c r="T3707" i="1"/>
  <c r="T857" i="1"/>
  <c r="T2666" i="1"/>
  <c r="T3223" i="1"/>
  <c r="T2542" i="1"/>
  <c r="T3280" i="1"/>
  <c r="T3304" i="1"/>
  <c r="T3465" i="1"/>
  <c r="T1521" i="1"/>
  <c r="T369" i="1"/>
  <c r="T3755" i="1"/>
  <c r="T116" i="1"/>
  <c r="T829" i="1"/>
  <c r="T1929" i="1"/>
  <c r="T2742" i="1"/>
  <c r="T2827" i="1"/>
  <c r="T62" i="1"/>
  <c r="T2993" i="1"/>
  <c r="T2487" i="1"/>
  <c r="T290" i="1"/>
  <c r="T3237" i="1"/>
  <c r="T2493" i="1"/>
  <c r="T2926" i="1"/>
  <c r="T3017" i="1"/>
  <c r="T3669" i="1"/>
  <c r="T2472" i="1"/>
  <c r="T3537" i="1"/>
  <c r="T1930" i="1"/>
  <c r="T1029" i="1"/>
  <c r="T406" i="1"/>
  <c r="T360" i="1"/>
  <c r="T3264" i="1"/>
  <c r="T3000" i="1"/>
  <c r="T3171" i="1"/>
  <c r="T350" i="1"/>
  <c r="T1833" i="1"/>
  <c r="T3025" i="1"/>
  <c r="T3175" i="1"/>
  <c r="T3266" i="1"/>
  <c r="T3282" i="1"/>
  <c r="T3467" i="1"/>
  <c r="T2049" i="1"/>
  <c r="T3360" i="1"/>
  <c r="T2176" i="1"/>
  <c r="T3427" i="1"/>
  <c r="T1206" i="1"/>
  <c r="T3246" i="1"/>
  <c r="T60" i="1"/>
  <c r="T3679" i="1"/>
  <c r="T1753" i="1"/>
  <c r="T2663" i="1"/>
  <c r="T2941" i="1"/>
  <c r="T1035" i="1"/>
  <c r="T3297" i="1"/>
  <c r="T90" i="1"/>
  <c r="T1687" i="1"/>
  <c r="T416" i="1"/>
  <c r="T3245" i="1"/>
  <c r="T1758" i="1"/>
  <c r="T2551" i="1"/>
  <c r="T3575" i="1"/>
  <c r="T795" i="1"/>
  <c r="T337" i="1"/>
  <c r="T2935" i="1"/>
  <c r="T1303" i="1"/>
  <c r="T3430" i="1"/>
  <c r="T2553" i="1"/>
  <c r="T2208" i="1"/>
  <c r="T1616" i="1"/>
  <c r="T358" i="1"/>
  <c r="T3517" i="1"/>
  <c r="T3627" i="1"/>
  <c r="T323" i="1"/>
  <c r="T3768" i="1"/>
  <c r="T3284" i="1"/>
  <c r="T2799" i="1"/>
  <c r="T1664" i="1"/>
  <c r="T1670" i="1"/>
  <c r="T2166" i="1"/>
  <c r="T1540" i="1"/>
  <c r="T3018" i="1"/>
  <c r="T1219" i="1"/>
  <c r="T1672" i="1"/>
  <c r="T2270" i="1"/>
  <c r="T2317" i="1"/>
  <c r="T3443" i="1"/>
  <c r="T3599" i="1"/>
  <c r="T245" i="1"/>
  <c r="T752" i="1"/>
  <c r="T1405" i="1"/>
  <c r="T3717" i="1"/>
  <c r="T3726" i="1"/>
  <c r="T1663" i="1"/>
  <c r="T85" i="1"/>
  <c r="T537" i="1"/>
  <c r="T786" i="1"/>
  <c r="T2076" i="1"/>
  <c r="T2790" i="1"/>
  <c r="T2793" i="1"/>
  <c r="T3680" i="1"/>
  <c r="T109" i="1"/>
  <c r="T2095" i="1"/>
  <c r="T1899" i="1"/>
  <c r="T1205" i="1"/>
  <c r="T2927" i="1"/>
  <c r="T1203" i="1"/>
  <c r="T3500" i="1"/>
  <c r="T2332" i="1"/>
  <c r="T2811" i="1"/>
  <c r="T3392" i="1"/>
  <c r="T3563" i="1"/>
  <c r="T1470" i="1"/>
  <c r="T1395" i="1"/>
  <c r="T3227" i="1"/>
  <c r="T3716" i="1"/>
  <c r="T3230" i="1"/>
  <c r="T3760" i="1"/>
  <c r="T3466" i="1"/>
  <c r="T746" i="1"/>
  <c r="T2459" i="1"/>
  <c r="T1345" i="1"/>
  <c r="T3548" i="1"/>
  <c r="T2337" i="1"/>
  <c r="T743" i="1"/>
  <c r="T2461" i="1"/>
  <c r="T3383" i="1"/>
  <c r="T2020" i="1"/>
  <c r="T2715" i="1"/>
  <c r="T3544" i="1"/>
  <c r="T1295" i="1"/>
  <c r="T1215" i="1"/>
  <c r="T1349" i="1"/>
  <c r="T3188" i="1"/>
  <c r="T3340" i="1"/>
  <c r="T417" i="1"/>
  <c r="T3216" i="1"/>
  <c r="T2529" i="1"/>
  <c r="T1856" i="1"/>
  <c r="T522" i="1"/>
  <c r="T1039" i="1"/>
  <c r="T3220" i="1"/>
  <c r="T3269" i="1"/>
  <c r="T3839" i="1"/>
  <c r="T35" i="1"/>
  <c r="T346" i="1"/>
  <c r="T1888" i="1"/>
  <c r="T2931" i="1"/>
  <c r="T2984" i="1"/>
  <c r="T3474" i="1"/>
  <c r="T3725" i="1"/>
  <c r="T3226" i="1"/>
  <c r="T3661" i="1"/>
  <c r="T345" i="1"/>
  <c r="T3307" i="1"/>
  <c r="T760" i="1"/>
  <c r="T2616" i="1"/>
  <c r="T2976" i="1"/>
  <c r="T3528" i="1"/>
  <c r="T3551" i="1"/>
  <c r="T1297" i="1"/>
  <c r="T2336" i="1"/>
  <c r="T3356" i="1"/>
  <c r="T761" i="1"/>
  <c r="T1765" i="1"/>
  <c r="T757" i="1"/>
  <c r="T3550" i="1"/>
  <c r="T59" i="1"/>
  <c r="T1855" i="1"/>
  <c r="T1350" i="1"/>
  <c r="T3403" i="1"/>
  <c r="T2550" i="1"/>
  <c r="T2804" i="1"/>
  <c r="T3553" i="1"/>
  <c r="T332" i="1"/>
  <c r="T3255" i="1"/>
  <c r="T3628" i="1"/>
  <c r="T3158" i="1"/>
  <c r="T1253" i="1"/>
  <c r="T1269" i="1"/>
  <c r="T1273" i="1"/>
  <c r="T3288" i="1"/>
  <c r="T1843" i="1"/>
  <c r="T3784" i="1"/>
  <c r="T3300" i="1"/>
  <c r="T2640" i="1"/>
  <c r="T1624" i="1"/>
  <c r="T302" i="1"/>
  <c r="T1897" i="1"/>
  <c r="T835" i="1"/>
  <c r="T2098" i="1"/>
  <c r="T3272" i="1"/>
  <c r="T3326" i="1"/>
  <c r="T3344" i="1"/>
  <c r="T1287" i="1"/>
  <c r="T1634" i="1"/>
  <c r="T2711" i="1"/>
  <c r="T326" i="1"/>
  <c r="T2210" i="1"/>
  <c r="T2526" i="1"/>
  <c r="T3286" i="1"/>
  <c r="T3526" i="1"/>
  <c r="T3252" i="1"/>
  <c r="T409" i="1"/>
  <c r="T2452" i="1"/>
  <c r="T1832" i="1"/>
  <c r="T3162" i="1"/>
  <c r="T3674" i="1"/>
  <c r="T1852" i="1"/>
  <c r="T3324" i="1"/>
  <c r="T294" i="1"/>
  <c r="T1615" i="1"/>
  <c r="T2221" i="1"/>
  <c r="T3271" i="1"/>
  <c r="T3508" i="1"/>
  <c r="T3715" i="1"/>
  <c r="T2605" i="1"/>
  <c r="T828" i="1"/>
  <c r="T1504" i="1"/>
  <c r="T3346" i="1"/>
  <c r="T410" i="1"/>
  <c r="T3688" i="1"/>
  <c r="T3664" i="1"/>
  <c r="T1683" i="1"/>
  <c r="T3365" i="1"/>
  <c r="T728" i="1"/>
  <c r="T1643" i="1"/>
  <c r="T1846" i="1"/>
  <c r="T2800" i="1"/>
  <c r="T2981" i="1"/>
  <c r="T3358" i="1"/>
  <c r="T295" i="1"/>
  <c r="T3362" i="1"/>
  <c r="T362" i="1"/>
  <c r="T2940" i="1"/>
  <c r="T3328" i="1"/>
  <c r="T42" i="1"/>
  <c r="T798" i="1"/>
  <c r="T3521" i="1"/>
  <c r="T365" i="1"/>
  <c r="T804" i="1"/>
  <c r="T250" i="1"/>
  <c r="T3577" i="1"/>
  <c r="T3276" i="1"/>
  <c r="T843" i="1"/>
  <c r="T1201" i="1"/>
  <c r="T368" i="1"/>
  <c r="T2310" i="1"/>
  <c r="T32" i="1"/>
  <c r="T2094" i="1"/>
  <c r="T1353" i="1"/>
  <c r="T3256" i="1"/>
  <c r="T1263" i="1"/>
  <c r="T1610" i="1"/>
  <c r="T1858" i="1"/>
  <c r="T2302" i="1"/>
  <c r="T3329" i="1"/>
  <c r="T3811" i="1"/>
  <c r="T3841" i="1"/>
  <c r="T317" i="1"/>
  <c r="T1463" i="1"/>
  <c r="T3453" i="1"/>
  <c r="T2307" i="1"/>
  <c r="T9" i="1"/>
  <c r="T3513" i="1"/>
  <c r="T2219" i="1"/>
  <c r="T336" i="1"/>
  <c r="T284" i="1"/>
  <c r="T1628" i="1"/>
  <c r="T339" i="1"/>
  <c r="T2791" i="1"/>
  <c r="T3005" i="1"/>
  <c r="T3010" i="1"/>
  <c r="T3530" i="1"/>
  <c r="T3423" i="1"/>
  <c r="T2340" i="1"/>
  <c r="T2222" i="1"/>
  <c r="T3176" i="1"/>
  <c r="T3758" i="1"/>
  <c r="T1213" i="1"/>
  <c r="T3353" i="1"/>
  <c r="T1625" i="1"/>
  <c r="T413" i="1"/>
  <c r="T3379" i="1"/>
  <c r="T1512" i="1"/>
  <c r="T2055" i="1"/>
  <c r="T3762" i="1"/>
  <c r="T2615" i="1"/>
  <c r="T2496" i="1"/>
  <c r="T1608" i="1"/>
  <c r="T56" i="1"/>
  <c r="T1286" i="1"/>
  <c r="T1828" i="1"/>
  <c r="T3152" i="1"/>
  <c r="T3159" i="1"/>
  <c r="T3322" i="1"/>
  <c r="T3359" i="1"/>
  <c r="T3439" i="1"/>
  <c r="T3469" i="1"/>
  <c r="T3476" i="1"/>
  <c r="T3620" i="1"/>
  <c r="T3815" i="1"/>
  <c r="T16" i="1"/>
  <c r="T838" i="1"/>
  <c r="T1630" i="1"/>
  <c r="T2932" i="1"/>
  <c r="T2118" i="1"/>
  <c r="T394" i="1"/>
  <c r="T1884" i="1"/>
  <c r="T2937" i="1"/>
  <c r="T3184" i="1"/>
  <c r="T2122" i="1"/>
  <c r="T3024" i="1"/>
  <c r="T3420" i="1"/>
  <c r="T1207" i="1"/>
  <c r="T3673" i="1"/>
  <c r="T2285" i="1"/>
  <c r="T529" i="1"/>
  <c r="T2552" i="1"/>
  <c r="T2456" i="1"/>
  <c r="T3222" i="1"/>
  <c r="T3840" i="1"/>
  <c r="T2546" i="1"/>
  <c r="T319" i="1"/>
  <c r="T3616" i="1"/>
  <c r="T3701" i="1"/>
  <c r="T3723" i="1"/>
  <c r="T3250" i="1"/>
  <c r="T2462" i="1"/>
  <c r="T3239" i="1"/>
  <c r="T1653" i="1"/>
  <c r="T2121" i="1"/>
  <c r="T3522" i="1"/>
  <c r="T3719" i="1"/>
  <c r="T3729" i="1"/>
  <c r="T3384" i="1"/>
  <c r="T255" i="1"/>
  <c r="T2713" i="1"/>
  <c r="T3020" i="1"/>
  <c r="T3456" i="1"/>
  <c r="T2966" i="1"/>
  <c r="T2306" i="1"/>
  <c r="T2088" i="1"/>
  <c r="T1607" i="1"/>
  <c r="T1531" i="1"/>
  <c r="T1673" i="1"/>
  <c r="T19" i="1"/>
  <c r="T1654" i="1"/>
  <c r="T3503" i="1"/>
  <c r="T3660" i="1"/>
  <c r="T1829" i="1"/>
  <c r="T3457" i="1"/>
  <c r="T541" i="1"/>
  <c r="T299" i="1"/>
  <c r="T420" i="1"/>
  <c r="T1949" i="1"/>
  <c r="T393" i="1"/>
  <c r="T834" i="1"/>
  <c r="T3487" i="1"/>
  <c r="T2299" i="1"/>
  <c r="T3238" i="1"/>
  <c r="T1651" i="1"/>
  <c r="T3022" i="1"/>
  <c r="T661" i="1"/>
  <c r="T3242" i="1"/>
  <c r="T3512" i="1"/>
  <c r="T653" i="1"/>
  <c r="T12" i="1"/>
  <c r="T108" i="1"/>
  <c r="T1636" i="1"/>
  <c r="T3040" i="1"/>
  <c r="T3566" i="1"/>
  <c r="T3590" i="1"/>
  <c r="T3655" i="1"/>
  <c r="T119" i="1"/>
  <c r="T3571" i="1"/>
  <c r="T1268" i="1"/>
  <c r="T654" i="1"/>
  <c r="T304" i="1"/>
  <c r="T3263" i="1"/>
  <c r="T3558" i="1"/>
  <c r="T1290" i="1"/>
  <c r="T3752" i="1"/>
  <c r="T794" i="1"/>
  <c r="T421" i="1"/>
  <c r="T827" i="1"/>
  <c r="T1745" i="1"/>
  <c r="T3402" i="1"/>
  <c r="T92" i="1"/>
  <c r="T2533" i="1"/>
  <c r="T3153" i="1"/>
  <c r="T3547" i="1"/>
  <c r="T3236" i="1"/>
  <c r="T3650" i="1"/>
  <c r="T2830" i="1"/>
  <c r="T344" i="1"/>
  <c r="T2986" i="1"/>
  <c r="T3217" i="1"/>
  <c r="T30" i="1"/>
  <c r="T727" i="1"/>
  <c r="T2112" i="1"/>
  <c r="T1658" i="1"/>
  <c r="T1851" i="1"/>
  <c r="T2100" i="1"/>
  <c r="T3703" i="1"/>
  <c r="T2527" i="1"/>
  <c r="T3337" i="1"/>
  <c r="T1931" i="1"/>
  <c r="T3408" i="1"/>
  <c r="T2995" i="1"/>
  <c r="T3350" i="1"/>
  <c r="T3789" i="1"/>
  <c r="T3277" i="1"/>
  <c r="T2813" i="1"/>
  <c r="T1367" i="1"/>
  <c r="T3290" i="1"/>
  <c r="T3435" i="1"/>
  <c r="T750" i="1"/>
  <c r="T2541" i="1"/>
  <c r="T3375" i="1"/>
  <c r="T3777" i="1"/>
  <c r="T419" i="1"/>
  <c r="T34" i="1"/>
  <c r="T3689" i="1"/>
  <c r="T2810" i="1"/>
  <c r="T18" i="1"/>
  <c r="T22" i="1"/>
  <c r="T535" i="1"/>
  <c r="T3831" i="1"/>
  <c r="T388" i="1"/>
  <c r="T1604" i="1"/>
  <c r="T1830" i="1"/>
  <c r="T2973" i="1"/>
  <c r="T1840" i="1"/>
  <c r="T61" i="1"/>
  <c r="T2977" i="1"/>
  <c r="T3697" i="1"/>
  <c r="T2179" i="1"/>
  <c r="T2248" i="1"/>
  <c r="T3215" i="1"/>
  <c r="T3221" i="1"/>
  <c r="T2290" i="1"/>
  <c r="T2484" i="1"/>
  <c r="T2562" i="1"/>
  <c r="T3624" i="1"/>
  <c r="T3318" i="1"/>
  <c r="T1853" i="1"/>
  <c r="T3312" i="1"/>
  <c r="T3299" i="1"/>
  <c r="T1826" i="1"/>
  <c r="T2288" i="1"/>
  <c r="T3592" i="1"/>
  <c r="T2489" i="1"/>
  <c r="T3218" i="1"/>
  <c r="T3604" i="1"/>
  <c r="T10" i="1"/>
  <c r="T749" i="1"/>
  <c r="T3314" i="1"/>
  <c r="T3559" i="1"/>
  <c r="T1605" i="1"/>
  <c r="T801" i="1"/>
  <c r="T3580" i="1"/>
  <c r="T84" i="1"/>
  <c r="T3378" i="1"/>
  <c r="T3386" i="1"/>
  <c r="T1028" i="1"/>
  <c r="T2476" i="1"/>
  <c r="T3817" i="1"/>
  <c r="T3419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1064" i="1"/>
  <c r="T3799" i="1"/>
  <c r="T3939" i="1"/>
  <c r="T1338" i="1"/>
  <c r="T981" i="1"/>
  <c r="T701" i="1"/>
  <c r="T1006" i="1"/>
  <c r="T1587" i="1"/>
  <c r="T709" i="1"/>
  <c r="T3975" i="1"/>
  <c r="T3146" i="1"/>
  <c r="T1007" i="1"/>
  <c r="T887" i="1"/>
  <c r="T690" i="1"/>
  <c r="T1873" i="1"/>
  <c r="T4108" i="1"/>
  <c r="T1343" i="1"/>
  <c r="T776" i="1"/>
  <c r="T4024" i="1"/>
  <c r="T1730" i="1"/>
  <c r="T3125" i="1"/>
  <c r="T879" i="1"/>
  <c r="T1799" i="1"/>
  <c r="T3908" i="1"/>
  <c r="T3064" i="1"/>
  <c r="T1308" i="1"/>
  <c r="T1777" i="1"/>
  <c r="T1706" i="1"/>
  <c r="T3190" i="1"/>
  <c r="T454" i="1"/>
  <c r="T2676" i="1"/>
  <c r="T1078" i="1"/>
  <c r="T2902" i="1"/>
  <c r="T1794" i="1"/>
  <c r="T2917" i="1"/>
  <c r="T4069" i="1"/>
  <c r="T168" i="1"/>
  <c r="T4041" i="1"/>
  <c r="T3073" i="1"/>
  <c r="T3795" i="1"/>
  <c r="T2957" i="1"/>
  <c r="T1767" i="1"/>
  <c r="T1914" i="1"/>
  <c r="T3197" i="1"/>
  <c r="T1000" i="1"/>
  <c r="T203" i="1"/>
  <c r="T3124" i="1"/>
  <c r="T691" i="1"/>
  <c r="T3118" i="1"/>
  <c r="T4000" i="1"/>
  <c r="T1772" i="1"/>
  <c r="T980" i="1"/>
  <c r="T218" i="1"/>
  <c r="T3204" i="1"/>
  <c r="T4058" i="1"/>
  <c r="T3878" i="1"/>
  <c r="T1919" i="1"/>
  <c r="T1819" i="1"/>
  <c r="T3201" i="1"/>
  <c r="T2757" i="1"/>
  <c r="T3143" i="1"/>
  <c r="T778" i="1"/>
  <c r="T3633" i="1"/>
  <c r="T1243" i="1"/>
  <c r="T206" i="1"/>
  <c r="T2678" i="1"/>
  <c r="T485" i="1"/>
  <c r="T2857" i="1"/>
  <c r="T1339" i="1"/>
  <c r="T1554" i="1"/>
  <c r="T1816" i="1"/>
  <c r="T3904" i="1"/>
  <c r="T1804" i="1"/>
  <c r="T2325" i="1"/>
  <c r="T1694" i="1"/>
  <c r="T3978" i="1"/>
  <c r="T1788" i="1"/>
  <c r="T1921" i="1"/>
  <c r="T1021" i="1"/>
  <c r="T4038" i="1"/>
  <c r="T971" i="1"/>
  <c r="T1905" i="1"/>
  <c r="T699" i="1"/>
  <c r="T3209" i="1"/>
  <c r="T2703" i="1"/>
  <c r="T962" i="1"/>
  <c r="T972" i="1"/>
  <c r="T1776" i="1"/>
  <c r="T1769" i="1"/>
  <c r="T1558" i="1"/>
  <c r="T213" i="1"/>
  <c r="T1009" i="1"/>
  <c r="T1690" i="1"/>
  <c r="T3937" i="1"/>
  <c r="T956" i="1"/>
  <c r="T1922" i="1"/>
  <c r="T1866" i="1"/>
  <c r="T1908" i="1"/>
  <c r="T1719" i="1"/>
  <c r="T1989" i="1"/>
  <c r="T3107" i="1"/>
  <c r="T963" i="1"/>
  <c r="T2870" i="1"/>
  <c r="T198" i="1"/>
  <c r="T2856" i="1"/>
  <c r="T866" i="1"/>
  <c r="T3846" i="1"/>
  <c r="T1810" i="1"/>
  <c r="T771" i="1"/>
  <c r="T1572" i="1"/>
  <c r="T2408" i="1"/>
  <c r="T1108" i="1"/>
  <c r="T888" i="1"/>
  <c r="T878" i="1"/>
  <c r="T894" i="1"/>
  <c r="T1317" i="1"/>
  <c r="T236" i="1"/>
  <c r="T885" i="1"/>
  <c r="T179" i="1"/>
  <c r="T898" i="1"/>
  <c r="T954" i="1"/>
  <c r="T1786" i="1"/>
  <c r="T1782" i="1"/>
  <c r="T1306" i="1"/>
  <c r="T1139" i="1"/>
  <c r="T673" i="1"/>
  <c r="T1912" i="1"/>
  <c r="T444" i="1"/>
  <c r="T896" i="1"/>
  <c r="T2323" i="1"/>
  <c r="T3104" i="1"/>
  <c r="T2600" i="1"/>
  <c r="T961" i="1"/>
  <c r="T1797" i="1"/>
  <c r="T1071" i="1"/>
  <c r="T953" i="1"/>
  <c r="T932" i="1"/>
  <c r="T2875" i="1"/>
  <c r="T2891" i="1"/>
  <c r="T3989" i="1"/>
  <c r="T4003" i="1"/>
  <c r="T4054" i="1"/>
  <c r="T4046" i="1"/>
  <c r="T3913" i="1"/>
  <c r="T901" i="1"/>
  <c r="T4037" i="1"/>
  <c r="T556" i="1"/>
  <c r="T2913" i="1"/>
  <c r="T4096" i="1"/>
  <c r="T3637" i="1"/>
  <c r="T1807" i="1"/>
  <c r="T3916" i="1"/>
  <c r="T1781" i="1"/>
  <c r="T767" i="1"/>
  <c r="T185" i="1"/>
  <c r="T3945" i="1"/>
  <c r="T1114" i="1"/>
  <c r="T695" i="1"/>
  <c r="T3635" i="1"/>
  <c r="T1806" i="1"/>
  <c r="T3997" i="1"/>
  <c r="T3985" i="1"/>
  <c r="T974" i="1"/>
  <c r="T1015" i="1"/>
  <c r="T2704" i="1"/>
  <c r="T4071" i="1"/>
  <c r="T3853" i="1"/>
  <c r="T600" i="1"/>
  <c r="T1551" i="1"/>
  <c r="T713" i="1"/>
  <c r="T1728" i="1"/>
  <c r="T979" i="1"/>
  <c r="T2884" i="1"/>
  <c r="T2645" i="1"/>
  <c r="T1693" i="1"/>
  <c r="T182" i="1"/>
  <c r="T2674" i="1"/>
  <c r="T481" i="1"/>
  <c r="T3900" i="1"/>
  <c r="T2887" i="1"/>
  <c r="T3893" i="1"/>
  <c r="T3960" i="1"/>
  <c r="T3987" i="1"/>
  <c r="T1313" i="1"/>
  <c r="T2863" i="1"/>
  <c r="T3976" i="1"/>
  <c r="T1433" i="1"/>
  <c r="T2847" i="1"/>
  <c r="T1689" i="1"/>
  <c r="T4042" i="1"/>
  <c r="T1315" i="1"/>
  <c r="T923" i="1"/>
  <c r="T3639" i="1"/>
  <c r="T1492" i="1"/>
  <c r="T704" i="1"/>
  <c r="T1805" i="1"/>
  <c r="T881" i="1"/>
  <c r="T1016" i="1"/>
  <c r="T2147" i="1"/>
  <c r="T936" i="1"/>
  <c r="T3809" i="1"/>
  <c r="T205" i="1"/>
  <c r="T3106" i="1"/>
  <c r="T1004" i="1"/>
  <c r="T985" i="1"/>
  <c r="T1079" i="1"/>
  <c r="T1230" i="1"/>
  <c r="T672" i="1"/>
  <c r="T2744" i="1"/>
  <c r="T1593" i="1"/>
  <c r="T1548" i="1"/>
  <c r="T2129" i="1"/>
  <c r="T4077" i="1"/>
  <c r="T4112" i="1"/>
  <c r="T2364" i="1"/>
  <c r="T964" i="1"/>
  <c r="T3736" i="1"/>
  <c r="T2139" i="1"/>
  <c r="T2684" i="1"/>
  <c r="T2159" i="1"/>
  <c r="T4030" i="1"/>
  <c r="T952" i="1"/>
  <c r="T2749" i="1"/>
  <c r="T687" i="1"/>
  <c r="T146" i="1"/>
  <c r="T2675" i="1"/>
  <c r="T4104" i="1"/>
  <c r="T547" i="1"/>
  <c r="T2920" i="1"/>
  <c r="T3890" i="1"/>
  <c r="T467" i="1"/>
  <c r="T3867" i="1"/>
  <c r="T1439" i="1"/>
  <c r="T2922" i="1"/>
  <c r="T4076" i="1"/>
  <c r="T2748" i="1"/>
  <c r="T3113" i="1"/>
  <c r="T703" i="1"/>
  <c r="T2699" i="1"/>
  <c r="T2000" i="1"/>
  <c r="T202" i="1"/>
  <c r="T1702" i="1"/>
  <c r="T1069" i="1"/>
  <c r="T1307" i="1"/>
  <c r="T682" i="1"/>
  <c r="T1783" i="1"/>
  <c r="T4035" i="1"/>
  <c r="T679" i="1"/>
  <c r="T2780" i="1"/>
  <c r="T517" i="1"/>
  <c r="T1692" i="1"/>
  <c r="T2409" i="1"/>
  <c r="T212" i="1"/>
  <c r="T995" i="1"/>
  <c r="T1502" i="1"/>
  <c r="T3111" i="1"/>
  <c r="T241" i="1"/>
  <c r="T3205" i="1"/>
  <c r="T876" i="1"/>
  <c r="T3961" i="1"/>
  <c r="T3957" i="1"/>
  <c r="T4012" i="1"/>
  <c r="T3969" i="1"/>
  <c r="T869" i="1"/>
  <c r="T1785" i="1"/>
  <c r="T3053" i="1"/>
  <c r="T2598" i="1"/>
  <c r="T3091" i="1"/>
  <c r="T2882" i="1"/>
  <c r="T152" i="1"/>
  <c r="T595" i="1"/>
  <c r="T1577" i="1"/>
  <c r="T521" i="1"/>
  <c r="T1019" i="1"/>
  <c r="T3095" i="1"/>
  <c r="T2407" i="1"/>
  <c r="T3136" i="1"/>
  <c r="T1332" i="1"/>
  <c r="T171" i="1"/>
  <c r="T912" i="1"/>
  <c r="T4059" i="1"/>
  <c r="T710" i="1"/>
  <c r="T1798" i="1"/>
  <c r="T4055" i="1"/>
  <c r="T3844" i="1"/>
  <c r="T487" i="1"/>
  <c r="T2747" i="1"/>
  <c r="T2919" i="1"/>
  <c r="T1685" i="1"/>
  <c r="T4085" i="1"/>
  <c r="T674" i="1"/>
  <c r="T469" i="1"/>
  <c r="T3895" i="1"/>
  <c r="T671" i="1"/>
  <c r="T3739" i="1"/>
  <c r="T4106" i="1"/>
  <c r="T615" i="1"/>
  <c r="T1773" i="1"/>
  <c r="T3845" i="1"/>
  <c r="T1568" i="1"/>
  <c r="T1739" i="1"/>
  <c r="T1986" i="1"/>
  <c r="T3974" i="1"/>
  <c r="T183" i="1"/>
  <c r="T924" i="1"/>
  <c r="T2657" i="1"/>
  <c r="T3137" i="1"/>
  <c r="T2898" i="1"/>
  <c r="T2326" i="1"/>
  <c r="T1167" i="1"/>
  <c r="T1596" i="1"/>
  <c r="T1802" i="1"/>
  <c r="T2944" i="1"/>
  <c r="T1426" i="1"/>
  <c r="T1787" i="1"/>
  <c r="T1699" i="1"/>
  <c r="T2869" i="1"/>
  <c r="T884" i="1"/>
  <c r="T3741" i="1"/>
  <c r="T1882" i="1"/>
  <c r="T181" i="1"/>
  <c r="T3634" i="1"/>
  <c r="T3984" i="1"/>
  <c r="T3993" i="1"/>
  <c r="T3109" i="1"/>
  <c r="T1337" i="1"/>
  <c r="T2859" i="1"/>
  <c r="T3805" i="1"/>
  <c r="T1766" i="1"/>
  <c r="T3065" i="1"/>
  <c r="T482" i="1"/>
  <c r="T4066" i="1"/>
  <c r="T1168" i="1"/>
  <c r="T2885" i="1"/>
  <c r="T2755" i="1"/>
  <c r="T2659" i="1"/>
  <c r="T667" i="1"/>
  <c r="T2517" i="1"/>
  <c r="T1096" i="1"/>
  <c r="T868" i="1"/>
  <c r="T1417" i="1"/>
  <c r="T862" i="1"/>
  <c r="T3740" i="1"/>
  <c r="T3982" i="1"/>
  <c r="T1098" i="1"/>
  <c r="T3742" i="1"/>
  <c r="T969" i="1"/>
  <c r="T1240" i="1"/>
  <c r="T2907" i="1"/>
  <c r="T3862" i="1"/>
  <c r="T4050" i="1"/>
  <c r="T221" i="1"/>
  <c r="T474" i="1"/>
  <c r="T4057" i="1"/>
  <c r="T3899" i="1"/>
  <c r="T2679" i="1"/>
  <c r="T628" i="1"/>
  <c r="T942" i="1"/>
  <c r="T3099" i="1"/>
  <c r="T1992" i="1"/>
  <c r="T2405" i="1"/>
  <c r="T3892" i="1"/>
  <c r="T991" i="1"/>
  <c r="T2958" i="1"/>
  <c r="T4022" i="1"/>
  <c r="T3998" i="1"/>
  <c r="T4001" i="1"/>
  <c r="T4072" i="1"/>
  <c r="T3646" i="1"/>
  <c r="T3850" i="1"/>
  <c r="T3856" i="1"/>
  <c r="T207" i="1"/>
  <c r="T3849" i="1"/>
  <c r="T1005" i="1"/>
  <c r="T189" i="1"/>
  <c r="T4032" i="1"/>
  <c r="T3093" i="1"/>
  <c r="T3951" i="1"/>
  <c r="T3935" i="1"/>
  <c r="T4083" i="1"/>
  <c r="T3133" i="1"/>
  <c r="T1774" i="1"/>
  <c r="T164" i="1"/>
  <c r="T1312" i="1"/>
  <c r="T1784" i="1"/>
  <c r="T681" i="1"/>
  <c r="T3734" i="1"/>
  <c r="T700" i="1"/>
  <c r="T1789" i="1"/>
  <c r="T1320" i="1"/>
  <c r="T3909" i="1"/>
  <c r="T3926" i="1"/>
  <c r="T3102" i="1"/>
  <c r="T209" i="1"/>
  <c r="T1321" i="1"/>
  <c r="T3078" i="1"/>
  <c r="T2872" i="1"/>
  <c r="T3872" i="1"/>
  <c r="T716" i="1"/>
  <c r="T982" i="1"/>
  <c r="T677" i="1"/>
  <c r="T2422" i="1"/>
  <c r="T968" i="1"/>
  <c r="T2361" i="1"/>
  <c r="T934" i="1"/>
  <c r="T1134" i="1"/>
  <c r="T2770" i="1"/>
  <c r="T2776" i="1"/>
  <c r="T3967" i="1"/>
  <c r="T1090" i="1"/>
  <c r="T1911" i="1"/>
  <c r="T3071" i="1"/>
  <c r="T1245" i="1"/>
  <c r="T1095" i="1"/>
  <c r="T2914" i="1"/>
  <c r="T127" i="1"/>
  <c r="T4018" i="1"/>
  <c r="T515" i="1"/>
  <c r="T3101" i="1"/>
  <c r="T1803" i="1"/>
  <c r="T433" i="1"/>
  <c r="T1570" i="1"/>
  <c r="T1800" i="1"/>
  <c r="T1779" i="1"/>
  <c r="T1552" i="1"/>
  <c r="T137" i="1"/>
  <c r="T3737" i="1"/>
  <c r="T946" i="1"/>
  <c r="T1814" i="1"/>
  <c r="T989" i="1"/>
  <c r="T1011" i="1"/>
  <c r="T3882" i="1"/>
  <c r="T3930" i="1"/>
  <c r="T224" i="1"/>
  <c r="T1578" i="1"/>
  <c r="T2140" i="1"/>
  <c r="T988" i="1"/>
  <c r="T4093" i="1"/>
  <c r="T3869" i="1"/>
  <c r="T1093" i="1"/>
  <c r="T2002" i="1"/>
  <c r="T635" i="1"/>
  <c r="T692" i="1"/>
  <c r="T3191" i="1"/>
  <c r="T3940" i="1"/>
  <c r="T2597" i="1"/>
  <c r="T4040" i="1"/>
  <c r="T3925" i="1"/>
  <c r="T950" i="1"/>
  <c r="T3103" i="1"/>
  <c r="T3068" i="1"/>
  <c r="T219" i="1"/>
  <c r="T473" i="1"/>
  <c r="T871" i="1"/>
  <c r="T2131" i="1"/>
  <c r="T1182" i="1"/>
  <c r="T3195" i="1"/>
  <c r="T1697" i="1"/>
  <c r="T2760" i="1"/>
  <c r="T1235" i="1"/>
  <c r="T3086" i="1"/>
  <c r="T3907" i="1"/>
  <c r="T2655" i="1"/>
  <c r="T1309" i="1"/>
  <c r="T2754" i="1"/>
  <c r="T3199" i="1"/>
  <c r="T2658" i="1"/>
  <c r="T4039" i="1"/>
  <c r="T4098" i="1"/>
  <c r="T1310" i="1"/>
  <c r="T2673" i="1"/>
  <c r="T960" i="1"/>
  <c r="T3066" i="1"/>
  <c r="T3733" i="1"/>
  <c r="T2145" i="1"/>
  <c r="T1796" i="1"/>
  <c r="T1809" i="1"/>
  <c r="T1737" i="1"/>
  <c r="T3936" i="1"/>
  <c r="T926" i="1"/>
  <c r="T2378" i="1"/>
  <c r="T930" i="1"/>
  <c r="T1811" i="1"/>
  <c r="T2879" i="1"/>
  <c r="T1580" i="1"/>
  <c r="T4090" i="1"/>
  <c r="T143" i="1"/>
  <c r="T1336" i="1"/>
  <c r="T2692" i="1"/>
  <c r="T3980" i="1"/>
  <c r="T3898" i="1"/>
  <c r="T2583" i="1"/>
  <c r="T3970" i="1"/>
  <c r="T2707" i="1"/>
  <c r="T2368" i="1"/>
  <c r="T1457" i="1"/>
  <c r="T1713" i="1"/>
  <c r="T2647" i="1"/>
  <c r="T2761" i="1"/>
  <c r="T3148" i="1"/>
  <c r="T199" i="1"/>
  <c r="T2758" i="1"/>
  <c r="T2126" i="1"/>
  <c r="T2772" i="1"/>
  <c r="T1872" i="1"/>
  <c r="T718" i="1"/>
  <c r="T1727" i="1"/>
  <c r="T1152" i="1"/>
  <c r="T4005" i="1"/>
  <c r="T669" i="1"/>
  <c r="T895" i="1"/>
  <c r="T2125" i="1"/>
  <c r="T3732" i="1"/>
  <c r="T3747" i="1"/>
  <c r="T3915" i="1"/>
  <c r="T3927" i="1"/>
  <c r="T4105" i="1"/>
  <c r="T1436" i="1"/>
  <c r="T1326" i="1"/>
  <c r="T2519" i="1"/>
  <c r="T3988" i="1"/>
  <c r="T1709" i="1"/>
  <c r="T945" i="1"/>
  <c r="T134" i="1"/>
  <c r="T2137" i="1"/>
  <c r="T501" i="1"/>
  <c r="T434" i="1"/>
  <c r="T891" i="1"/>
  <c r="T2908" i="1"/>
  <c r="T440" i="1"/>
  <c r="T1695" i="1"/>
  <c r="T3730" i="1"/>
  <c r="T1584" i="1"/>
  <c r="T1082" i="1"/>
  <c r="T2894" i="1"/>
  <c r="T589" i="1"/>
  <c r="T1916" i="1"/>
  <c r="T1066" i="1"/>
  <c r="T944" i="1"/>
  <c r="T1496" i="1"/>
  <c r="T4079" i="1"/>
  <c r="T1325" i="1"/>
  <c r="T1148" i="1"/>
  <c r="T3843" i="1"/>
  <c r="T3910" i="1"/>
  <c r="T4020" i="1"/>
  <c r="T3077" i="1"/>
  <c r="T1550" i="1"/>
  <c r="T1045" i="1"/>
  <c r="T3803" i="1"/>
  <c r="T2921" i="1"/>
  <c r="T2648" i="1"/>
  <c r="T1429" i="1"/>
  <c r="T1493" i="1"/>
  <c r="T1119" i="1"/>
  <c r="T4048" i="1"/>
  <c r="T460" i="1"/>
  <c r="T3924" i="1"/>
  <c r="T1864" i="1"/>
  <c r="T1432" i="1"/>
  <c r="T2954" i="1"/>
  <c r="T2327" i="1"/>
  <c r="T2778" i="1"/>
  <c r="T1716" i="1"/>
  <c r="T2918" i="1"/>
  <c r="T1091" i="1"/>
  <c r="T1997" i="1"/>
  <c r="T1001" i="1"/>
  <c r="T4013" i="1"/>
  <c r="T2677" i="1"/>
  <c r="T666" i="1"/>
  <c r="T147" i="1"/>
  <c r="T1080" i="1"/>
  <c r="T1718" i="1"/>
  <c r="T686" i="1"/>
  <c r="T3971" i="1"/>
  <c r="T1602" i="1"/>
  <c r="T448" i="1"/>
  <c r="T997" i="1"/>
  <c r="T3731" i="1"/>
  <c r="T1100" i="1"/>
  <c r="T890" i="1"/>
  <c r="T1410" i="1"/>
  <c r="T4029" i="1"/>
  <c r="T1226" i="1"/>
  <c r="T1421" i="1"/>
  <c r="T3851" i="1"/>
  <c r="T1993" i="1"/>
  <c r="T4107" i="1"/>
  <c r="T2602" i="1"/>
  <c r="T4034" i="1"/>
  <c r="T426" i="1"/>
  <c r="T1435" i="1"/>
  <c r="T1778" i="1"/>
  <c r="T2862" i="1"/>
  <c r="T1341" i="1"/>
  <c r="T915" i="1"/>
  <c r="T1441" i="1"/>
  <c r="T2160" i="1"/>
  <c r="T1822" i="1"/>
  <c r="T933" i="1"/>
  <c r="T3640" i="1"/>
  <c r="T694" i="1"/>
  <c r="T1156" i="1"/>
  <c r="T1725" i="1"/>
  <c r="T177" i="1"/>
  <c r="T1138" i="1"/>
  <c r="T2672" i="1"/>
  <c r="T3986" i="1"/>
  <c r="T1076" i="1"/>
  <c r="T3966" i="1"/>
  <c r="T987" i="1"/>
  <c r="T1775" i="1"/>
  <c r="T483" i="1"/>
  <c r="T2706" i="1"/>
  <c r="T935" i="1"/>
  <c r="T3649" i="1"/>
  <c r="T4010" i="1"/>
  <c r="T1176" i="1"/>
  <c r="T1008" i="1"/>
  <c r="T917" i="1"/>
  <c r="T1319" i="1"/>
  <c r="T2144" i="1"/>
  <c r="T1154" i="1"/>
  <c r="T624" i="1"/>
  <c r="T1170" i="1"/>
  <c r="T2599" i="1"/>
  <c r="T957" i="1"/>
  <c r="T2698" i="1"/>
  <c r="T430" i="1"/>
  <c r="T1722" i="1"/>
  <c r="T705" i="1"/>
  <c r="T128" i="1"/>
  <c r="T187" i="1"/>
  <c r="T3642" i="1"/>
  <c r="T2846" i="1"/>
  <c r="T2141" i="1"/>
  <c r="T2876" i="1"/>
  <c r="T873" i="1"/>
  <c r="T3994" i="1"/>
  <c r="T3141" i="1"/>
  <c r="T3902" i="1"/>
  <c r="T3922" i="1"/>
  <c r="T1181" i="1"/>
  <c r="T1104" i="1"/>
  <c r="T2746" i="1"/>
  <c r="T3859" i="1"/>
  <c r="T158" i="1"/>
  <c r="T3092" i="1"/>
  <c r="T1983" i="1"/>
  <c r="T1576" i="1"/>
  <c r="T717" i="1"/>
  <c r="T553" i="1"/>
  <c r="T1097" i="1"/>
  <c r="T920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3879" i="1"/>
  <c r="T1792" i="1"/>
  <c r="T1106" i="1"/>
  <c r="T1870" i="1"/>
  <c r="T2858" i="1"/>
  <c r="T1711" i="1"/>
  <c r="T3648" i="1"/>
  <c r="T4091" i="1"/>
  <c r="T3114" i="1"/>
  <c r="T763" i="1"/>
  <c r="T4088" i="1"/>
  <c r="T2873" i="1"/>
  <c r="T1560" i="1"/>
  <c r="T2897" i="1"/>
  <c r="T500" i="1"/>
  <c r="T2899" i="1"/>
  <c r="T1414" i="1"/>
  <c r="T670" i="1"/>
  <c r="T865" i="1"/>
  <c r="T1077" i="1"/>
  <c r="T1430" i="1"/>
  <c r="T592" i="1"/>
  <c r="T1227" i="1"/>
  <c r="T2385" i="1"/>
  <c r="T1985" i="1"/>
  <c r="T2949" i="1"/>
  <c r="T3636" i="1"/>
  <c r="T3115" i="1"/>
  <c r="T993" i="1"/>
  <c r="T1701" i="1"/>
  <c r="T2900" i="1"/>
  <c r="T1184" i="1"/>
  <c r="T3992" i="1"/>
  <c r="T892" i="1"/>
  <c r="T3128" i="1"/>
  <c r="T1569" i="1"/>
  <c r="T3108" i="1"/>
  <c r="T3983" i="1"/>
  <c r="T170" i="1"/>
  <c r="T3193" i="1"/>
  <c r="T3801" i="1"/>
  <c r="T3802" i="1"/>
  <c r="T1185" i="1"/>
  <c r="T1544" i="1"/>
  <c r="T1559" i="1"/>
  <c r="T3098" i="1"/>
  <c r="T605" i="1"/>
  <c r="T2852" i="1"/>
  <c r="T4011" i="1"/>
  <c r="T2590" i="1"/>
  <c r="T1228" i="1"/>
  <c r="T1162" i="1"/>
  <c r="T680" i="1"/>
  <c r="T3852" i="1"/>
  <c r="T1562" i="1"/>
  <c r="T3132" i="1"/>
  <c r="T1770" i="1"/>
  <c r="T3100" i="1"/>
  <c r="T1793" i="1"/>
  <c r="T1329" i="1"/>
  <c r="T689" i="1"/>
  <c r="T769" i="1"/>
  <c r="T3896" i="1"/>
  <c r="T3871" i="1"/>
  <c r="T1087" i="1"/>
  <c r="T3207" i="1"/>
  <c r="T186" i="1"/>
  <c r="T1068" i="1"/>
  <c r="T3949" i="1"/>
  <c r="T590" i="1"/>
  <c r="T3072" i="1"/>
  <c r="T516" i="1"/>
  <c r="T594" i="1"/>
  <c r="T774" i="1"/>
  <c r="T1812" i="1"/>
  <c r="T3139" i="1"/>
  <c r="T502" i="1"/>
  <c r="T1340" i="1"/>
  <c r="T450" i="1"/>
  <c r="T2374" i="1"/>
  <c r="T3791" i="1"/>
  <c r="T172" i="1"/>
  <c r="T893" i="1"/>
  <c r="T911" i="1"/>
  <c r="T3948" i="1"/>
  <c r="T3964" i="1"/>
  <c r="T509" i="1"/>
  <c r="T905" i="1"/>
  <c r="T4092" i="1"/>
  <c r="T1987" i="1"/>
  <c r="T2324" i="1"/>
  <c r="T140" i="1"/>
  <c r="T4113" i="1"/>
  <c r="T1020" i="1"/>
  <c r="T3912" i="1"/>
  <c r="T2416" i="1"/>
  <c r="T662" i="1"/>
  <c r="T907" i="1"/>
  <c r="T1242" i="1"/>
  <c r="T3061" i="1"/>
  <c r="T513" i="1"/>
  <c r="T619" i="1"/>
  <c r="T1440" i="1"/>
  <c r="T2345" i="1"/>
  <c r="T2777" i="1"/>
  <c r="T3117" i="1"/>
  <c r="T882" i="1"/>
  <c r="T1808" i="1"/>
  <c r="T1110" i="1"/>
  <c r="T1177" i="1"/>
  <c r="T1458" i="1"/>
  <c r="T475" i="1"/>
  <c r="T4062" i="1"/>
  <c r="T1018" i="1"/>
  <c r="T900" i="1"/>
  <c r="T1237" i="1"/>
  <c r="T234" i="1"/>
  <c r="T2910" i="1"/>
  <c r="T2893" i="1"/>
  <c r="T1422" i="1"/>
  <c r="T2661" i="1"/>
  <c r="T551" i="1"/>
  <c r="T1771" i="1"/>
  <c r="T1067" i="1"/>
  <c r="T3848" i="1"/>
  <c r="T1903" i="1"/>
  <c r="T702" i="1"/>
  <c r="T156" i="1"/>
  <c r="T781" i="1"/>
  <c r="T927" i="1"/>
  <c r="T1017" i="1"/>
  <c r="T3873" i="1"/>
  <c r="T4097" i="1"/>
  <c r="T2158" i="1"/>
  <c r="T1047" i="1"/>
  <c r="T607" i="1"/>
  <c r="T1081" i="1"/>
  <c r="T977" i="1"/>
  <c r="T2503" i="1"/>
  <c r="T4060" i="1"/>
  <c r="T558" i="1"/>
  <c r="T1102" i="1"/>
  <c r="T1567" i="1"/>
  <c r="T2384" i="1"/>
  <c r="T2951" i="1"/>
  <c r="T3069" i="1"/>
  <c r="T3857" i="1"/>
  <c r="T4061" i="1"/>
  <c r="T947" i="1"/>
  <c r="T1575" i="1"/>
  <c r="T4064" i="1"/>
  <c r="T3087" i="1"/>
  <c r="T897" i="1"/>
  <c r="T2589" i="1"/>
  <c r="T1327" i="1"/>
  <c r="T1120" i="1"/>
  <c r="T432" i="1"/>
  <c r="T1490" i="1"/>
  <c r="T4095" i="1"/>
  <c r="T3748" i="1"/>
  <c r="T129" i="1"/>
  <c r="T996" i="1"/>
  <c r="T1330" i="1"/>
  <c r="T943" i="1"/>
  <c r="T1598" i="1"/>
  <c r="T2157" i="1"/>
  <c r="T465" i="1"/>
  <c r="T3931" i="1"/>
  <c r="T451" i="1"/>
  <c r="T863" i="1"/>
  <c r="T1487" i="1"/>
  <c r="T2571" i="1"/>
  <c r="T478" i="1"/>
  <c r="T1002" i="1"/>
  <c r="T925" i="1"/>
  <c r="T4049" i="1"/>
  <c r="T2953" i="1"/>
  <c r="T3644" i="1"/>
  <c r="T3990" i="1"/>
  <c r="T2781" i="1"/>
  <c r="T2134" i="1"/>
  <c r="T3847" i="1"/>
  <c r="T1483" i="1"/>
  <c r="T2880" i="1"/>
  <c r="T1821" i="1"/>
  <c r="T975" i="1"/>
  <c r="T2646" i="1"/>
  <c r="T4109" i="1"/>
  <c r="T867" i="1"/>
  <c r="T1818" i="1"/>
  <c r="T423" i="1"/>
  <c r="T220" i="1"/>
  <c r="T602" i="1"/>
  <c r="T2150" i="1"/>
  <c r="T2768" i="1"/>
  <c r="T3744" i="1"/>
  <c r="T3860" i="1"/>
  <c r="T4084" i="1"/>
  <c r="T1780" i="1"/>
  <c r="T4110" i="1"/>
  <c r="T959" i="1"/>
  <c r="T978" i="1"/>
  <c r="T948" i="1"/>
  <c r="T1500" i="1"/>
  <c r="T2854" i="1"/>
  <c r="T2653" i="1"/>
  <c r="T130" i="1"/>
  <c r="T2959" i="1"/>
  <c r="T2411" i="1"/>
  <c r="T4004" i="1"/>
  <c r="T3981" i="1"/>
  <c r="T2383" i="1"/>
  <c r="T3921" i="1"/>
  <c r="T505" i="1"/>
  <c r="T2516" i="1"/>
  <c r="T2861" i="1"/>
  <c r="T3889" i="1"/>
  <c r="T1801" i="1"/>
  <c r="T2136" i="1"/>
  <c r="T2593" i="1"/>
  <c r="T1910" i="1"/>
  <c r="T958" i="1"/>
  <c r="T2146" i="1"/>
  <c r="T777" i="1"/>
  <c r="T1592" i="1"/>
  <c r="T1129" i="1"/>
  <c r="T1715" i="1"/>
  <c r="T3797" i="1"/>
  <c r="T1406" i="1"/>
  <c r="T3144" i="1"/>
  <c r="T1169" i="1"/>
  <c r="T998" i="1"/>
  <c r="T1105" i="1"/>
  <c r="T1917" i="1"/>
  <c r="T2135" i="1"/>
  <c r="T2866" i="1"/>
  <c r="T1044" i="1"/>
  <c r="T1159" i="1"/>
  <c r="T2349" i="1"/>
  <c r="T3962" i="1"/>
  <c r="T4036" i="1"/>
  <c r="T3891" i="1"/>
  <c r="T678" i="1"/>
  <c r="T3800" i="1"/>
  <c r="T581" i="1"/>
  <c r="T941" i="1"/>
  <c r="T3979" i="1"/>
  <c r="T2649" i="1"/>
  <c r="T2431" i="1"/>
  <c r="T937" i="1"/>
  <c r="T4065" i="1"/>
  <c r="T2127" i="1"/>
  <c r="T1565" i="1"/>
  <c r="T1050" i="1"/>
  <c r="T603" i="1"/>
  <c r="T1790" i="1"/>
  <c r="T633" i="1"/>
  <c r="T506" i="1"/>
  <c r="T1333" i="1"/>
  <c r="T519" i="1"/>
  <c r="T951" i="1"/>
  <c r="T2369" i="1"/>
  <c r="T1075" i="1"/>
  <c r="T1795" i="1"/>
  <c r="T4007" i="1"/>
  <c r="T428" i="1"/>
  <c r="T1915" i="1"/>
  <c r="T970" i="1"/>
  <c r="T1323" i="1"/>
  <c r="T880" i="1"/>
  <c r="T999" i="1"/>
  <c r="T4015" i="1"/>
  <c r="T721" i="1"/>
  <c r="T875" i="1"/>
  <c r="T2390" i="1"/>
  <c r="T3203" i="1"/>
  <c r="T3901" i="1"/>
  <c r="T4026" i="1"/>
  <c r="T2426" i="1"/>
  <c r="T1419" i="1"/>
  <c r="T2387" i="1"/>
  <c r="T546" i="1"/>
  <c r="T1904" i="1"/>
  <c r="T3866" i="1"/>
  <c r="T967" i="1"/>
  <c r="T3094" i="1"/>
  <c r="T504" i="1"/>
  <c r="T939" i="1"/>
  <c r="T2686" i="1"/>
  <c r="T1328" i="1"/>
  <c r="T1316" i="1"/>
  <c r="T2766" i="1"/>
  <c r="T1443" i="1"/>
  <c r="T200" i="1"/>
  <c r="T4101" i="1"/>
  <c r="T2751" i="1"/>
  <c r="T965" i="1"/>
  <c r="T424" i="1"/>
  <c r="T697" i="1"/>
  <c r="T986" i="1"/>
  <c r="T1874" i="1"/>
  <c r="T2750" i="1"/>
  <c r="T4075" i="1"/>
  <c r="T2511" i="1"/>
  <c r="T1094" i="1"/>
  <c r="T2892" i="1"/>
  <c r="T4019" i="1"/>
  <c r="T623" i="1"/>
  <c r="T1920" i="1"/>
  <c r="T472" i="1"/>
  <c r="T1705" i="1"/>
  <c r="T3194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2601" i="1"/>
  <c r="T707" i="1"/>
  <c r="T610" i="1"/>
  <c r="T3973" i="1"/>
  <c r="T3142" i="1"/>
  <c r="T663" i="1"/>
  <c r="T151" i="1"/>
  <c r="T559" i="1"/>
  <c r="T1231" i="1"/>
  <c r="T3943" i="1"/>
  <c r="T2868" i="1"/>
  <c r="T2654" i="1"/>
  <c r="T2871" i="1"/>
  <c r="T2650" i="1"/>
  <c r="T1721" i="1"/>
  <c r="T706" i="1"/>
  <c r="T2682" i="1"/>
  <c r="T228" i="1"/>
  <c r="T914" i="1"/>
  <c r="T1456" i="1"/>
  <c r="T685" i="1"/>
  <c r="T775" i="1"/>
  <c r="T2162" i="1"/>
  <c r="T2769" i="1"/>
  <c r="T2572" i="1"/>
  <c r="T3081" i="1"/>
  <c r="T1581" i="1"/>
  <c r="T955" i="1"/>
  <c r="T2415" i="1"/>
  <c r="T3903" i="1"/>
  <c r="T4023" i="1"/>
  <c r="T4021" i="1"/>
  <c r="T456" i="1"/>
  <c r="T1085" i="1"/>
  <c r="T1331" i="1"/>
  <c r="T874" i="1"/>
  <c r="T2152" i="1"/>
  <c r="T510" i="1"/>
  <c r="T571" i="1"/>
  <c r="T883" i="1"/>
  <c r="T1234" i="1"/>
  <c r="T2156" i="1"/>
  <c r="T2386" i="1"/>
  <c r="T2695" i="1"/>
  <c r="T2903" i="1"/>
  <c r="T3131" i="1"/>
  <c r="T966" i="1"/>
  <c r="T715" i="1"/>
  <c r="T452" i="1"/>
  <c r="T2905" i="1"/>
  <c r="T1438" i="1"/>
  <c r="T2764" i="1"/>
  <c r="T425" i="1"/>
  <c r="T2001" i="1"/>
  <c r="T468" i="1"/>
  <c r="T1157" i="1"/>
  <c r="T720" i="1"/>
  <c r="T1494" i="1"/>
  <c r="T2564" i="1"/>
  <c r="T1738" i="1"/>
  <c r="T2161" i="1"/>
  <c r="T222" i="1"/>
  <c r="T2328" i="1"/>
  <c r="T2763" i="1"/>
  <c r="T155" i="1"/>
  <c r="T2403" i="1"/>
  <c r="T576" i="1"/>
  <c r="T1485" i="1"/>
  <c r="T2694" i="1"/>
  <c r="T2702" i="1"/>
  <c r="T552" i="1"/>
  <c r="T779" i="1"/>
  <c r="T1072" i="1"/>
  <c r="T2432" i="1"/>
  <c r="T2149" i="1"/>
  <c r="T2357" i="1"/>
  <c r="T2683" i="1"/>
  <c r="T458" i="1"/>
  <c r="T2389" i="1"/>
  <c r="T1712" i="1"/>
  <c r="T4067" i="1"/>
  <c r="T1563" i="1"/>
  <c r="T499" i="1"/>
  <c r="T1135" i="1"/>
  <c r="T2759" i="1"/>
  <c r="T3123" i="1"/>
  <c r="T3738" i="1"/>
  <c r="T3790" i="1"/>
  <c r="T1573" i="1"/>
  <c r="T611" i="1"/>
  <c r="T1155" i="1"/>
  <c r="T3089" i="1"/>
  <c r="T3952" i="1"/>
  <c r="T1314" i="1"/>
  <c r="T2413" i="1"/>
  <c r="T919" i="1"/>
  <c r="T2508" i="1"/>
  <c r="T2582" i="1"/>
  <c r="T3968" i="1"/>
  <c r="T2652" i="1"/>
  <c r="T1726" i="1"/>
  <c r="T148" i="1"/>
  <c r="T2353" i="1"/>
  <c r="T2123" i="1"/>
  <c r="T588" i="1"/>
  <c r="T976" i="1"/>
  <c r="T1084" i="1"/>
  <c r="T2417" i="1"/>
  <c r="T543" i="1"/>
  <c r="T1579" i="1"/>
  <c r="T3868" i="1"/>
  <c r="T1244" i="1"/>
  <c r="T166" i="1"/>
  <c r="T693" i="1"/>
  <c r="T1112" i="1"/>
  <c r="T1877" i="1"/>
  <c r="T1918" i="1"/>
  <c r="T1322" i="1"/>
  <c r="T921" i="1"/>
  <c r="T1101" i="1"/>
  <c r="T1115" i="1"/>
  <c r="T1128" i="1"/>
  <c r="T1409" i="1"/>
  <c r="T1583" i="1"/>
  <c r="T1791" i="1"/>
  <c r="T1868" i="1"/>
  <c r="T2570" i="1"/>
  <c r="T2585" i="1"/>
  <c r="T2895" i="1"/>
  <c r="T555" i="1"/>
  <c r="T2437" i="1"/>
  <c r="T1150" i="1"/>
  <c r="T3079" i="1"/>
  <c r="T2697" i="1"/>
  <c r="T1126" i="1"/>
  <c r="T994" i="1"/>
  <c r="T1160" i="1"/>
  <c r="T1111" i="1"/>
  <c r="T1875" i="1"/>
  <c r="T1545" i="1"/>
  <c r="T422" i="1"/>
  <c r="T2743" i="1"/>
  <c r="T507" i="1"/>
  <c r="T2404" i="1"/>
  <c r="T2864" i="1"/>
  <c r="T577" i="1"/>
  <c r="T597" i="1"/>
  <c r="T573" i="1"/>
  <c r="T902" i="1"/>
  <c r="T1407" i="1"/>
  <c r="T3963" i="1"/>
  <c r="T4043" i="1"/>
  <c r="T192" i="1"/>
  <c r="T1990" i="1"/>
  <c r="T1145" i="1"/>
  <c r="T2886" i="1"/>
  <c r="T711" i="1"/>
  <c r="T232" i="1"/>
  <c r="T664" i="1"/>
  <c r="T780" i="1"/>
  <c r="T1172" i="1"/>
  <c r="T1740" i="1"/>
  <c r="T1865" i="1"/>
  <c r="T3055" i="1"/>
  <c r="T4074" i="1"/>
  <c r="T696" i="1"/>
  <c r="T575" i="1"/>
  <c r="T2124" i="1"/>
  <c r="T2350" i="1"/>
  <c r="T1013" i="1"/>
  <c r="T563" i="1"/>
  <c r="T2382" i="1"/>
  <c r="T3200" i="1"/>
  <c r="T1688" i="1"/>
  <c r="T940" i="1"/>
  <c r="T1140" i="1"/>
  <c r="T665" i="1"/>
  <c r="T864" i="1"/>
  <c r="T3097" i="1"/>
  <c r="T144" i="1"/>
  <c r="T239" i="1"/>
  <c r="T1425" i="1"/>
  <c r="T1561" i="1"/>
  <c r="T2440" i="1"/>
  <c r="T2779" i="1"/>
  <c r="T3917" i="1"/>
  <c r="T4086" i="1"/>
  <c r="T2681" i="1"/>
  <c r="T2372" i="1"/>
  <c r="T2700" i="1"/>
  <c r="T545" i="1"/>
  <c r="T872" i="1"/>
  <c r="T3120" i="1"/>
  <c r="T719" i="1"/>
  <c r="T1324" i="1"/>
  <c r="T906" i="1"/>
  <c r="T904" i="1"/>
  <c r="T3928" i="1"/>
  <c r="T462" i="1"/>
  <c r="T1042" i="1"/>
  <c r="T491" i="1"/>
  <c r="T3919" i="1"/>
  <c r="T4087" i="1"/>
  <c r="T1909" i="1"/>
  <c r="T1597" i="1"/>
  <c r="T3085" i="1"/>
  <c r="T3794" i="1"/>
  <c r="T125" i="1"/>
  <c r="T3105" i="1"/>
  <c r="T1010" i="1"/>
  <c r="T159" i="1"/>
  <c r="T599" i="1"/>
  <c r="T2569" i="1"/>
  <c r="T2153" i="1"/>
  <c r="T2881" i="1"/>
  <c r="T1501" i="1"/>
  <c r="T2370" i="1"/>
  <c r="T2573" i="1"/>
  <c r="T2771" i="1"/>
  <c r="T3088" i="1"/>
  <c r="T3947" i="1"/>
  <c r="T3996" i="1"/>
  <c r="T4009" i="1"/>
  <c r="T1488" i="1"/>
  <c r="T2685" i="1"/>
  <c r="T1121" i="1"/>
  <c r="T1413" i="1"/>
  <c r="T2765" i="1"/>
  <c r="T217" i="1"/>
  <c r="T973" i="1"/>
  <c r="T3911" i="1"/>
  <c r="T1125" i="1"/>
  <c r="T1132" i="1"/>
  <c r="T1717" i="1"/>
  <c r="T3942" i="1"/>
  <c r="T714" i="1"/>
  <c r="T1720" i="1"/>
  <c r="T3083" i="1"/>
  <c r="T4044" i="1"/>
  <c r="T675" i="1"/>
  <c r="T2132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1703" i="1"/>
  <c r="T3090" i="1"/>
  <c r="T1012" i="1"/>
  <c r="T2775" i="1"/>
  <c r="T2391" i="1"/>
  <c r="T486" i="1"/>
  <c r="T631" i="1"/>
  <c r="T1171" i="1"/>
  <c r="T1907" i="1"/>
  <c r="T572" i="1"/>
  <c r="T1116" i="1"/>
  <c r="T2130" i="1"/>
  <c r="T2154" i="1"/>
  <c r="T2587" i="1"/>
  <c r="T2588" i="1"/>
  <c r="T2594" i="1"/>
  <c r="T2889" i="1"/>
  <c r="T4068" i="1"/>
  <c r="T4081" i="1"/>
  <c r="T1107" i="1"/>
  <c r="T496" i="1"/>
  <c r="T3062" i="1"/>
  <c r="T2955" i="1"/>
  <c r="T1070" i="1"/>
  <c r="T1151" i="1"/>
  <c r="T2512" i="1"/>
  <c r="T3054" i="1"/>
  <c r="T2690" i="1"/>
  <c r="T2581" i="1"/>
  <c r="T514" i="1"/>
  <c r="T1994" i="1"/>
  <c r="T1117" i="1"/>
  <c r="T2436" i="1"/>
  <c r="T508" i="1"/>
  <c r="T1147" i="1"/>
  <c r="T1408" i="1"/>
  <c r="T1600" i="1"/>
  <c r="T2393" i="1"/>
  <c r="T4002" i="1"/>
  <c r="T196" i="1"/>
  <c r="T1881" i="1"/>
  <c r="T3080" i="1"/>
  <c r="T765" i="1"/>
  <c r="T2142" i="1"/>
  <c r="T870" i="1"/>
  <c r="T684" i="1"/>
  <c r="T1131" i="1"/>
  <c r="T596" i="1"/>
  <c r="T992" i="1"/>
  <c r="T1424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2651" i="1"/>
  <c r="T466" i="1"/>
  <c r="T3954" i="1"/>
  <c r="T2662" i="1"/>
  <c r="T2660" i="1"/>
  <c r="T565" i="1"/>
  <c r="T550" i="1"/>
  <c r="T3076" i="1"/>
  <c r="T548" i="1"/>
  <c r="T1046" i="1"/>
  <c r="T632" i="1"/>
  <c r="T1088" i="1"/>
  <c r="T150" i="1"/>
  <c r="T2909" i="1"/>
  <c r="T4051" i="1"/>
  <c r="T2504" i="1"/>
  <c r="T1585" i="1"/>
  <c r="T1813" i="1"/>
  <c r="T3972" i="1"/>
  <c r="T2356" i="1"/>
  <c r="T3070" i="1"/>
  <c r="T457" i="1"/>
  <c r="T191" i="1"/>
  <c r="T1074" i="1"/>
  <c r="T3808" i="1"/>
  <c r="T4052" i="1"/>
  <c r="T2348" i="1"/>
  <c r="T461" i="1"/>
  <c r="T1141" i="1"/>
  <c r="T601" i="1"/>
  <c r="T593" i="1"/>
  <c r="T2396" i="1"/>
  <c r="T3198" i="1"/>
  <c r="T2138" i="1"/>
  <c r="T1164" i="1"/>
  <c r="T153" i="1"/>
  <c r="T3880" i="1"/>
  <c r="T2693" i="1"/>
  <c r="T3110" i="1"/>
  <c r="T2656" i="1"/>
  <c r="T1049" i="1"/>
  <c r="T1696" i="1"/>
  <c r="T1869" i="1"/>
  <c r="T1988" i="1"/>
  <c r="T2128" i="1"/>
  <c r="T2395" i="1"/>
  <c r="T3121" i="1"/>
  <c r="T1099" i="1"/>
  <c r="T2376" i="1"/>
  <c r="T2521" i="1"/>
  <c r="T1103" i="1"/>
  <c r="T215" i="1"/>
  <c r="T683" i="1"/>
  <c r="T1113" i="1"/>
  <c r="T2362" i="1"/>
  <c r="T2865" i="1"/>
  <c r="T3067" i="1"/>
  <c r="T3112" i="1"/>
  <c r="T3861" i="1"/>
  <c r="T4114" i="1"/>
  <c r="T1092" i="1"/>
  <c r="T2438" i="1"/>
  <c r="T1118" i="1"/>
  <c r="T2877" i="1"/>
  <c r="T1724" i="1"/>
  <c r="T123" i="1"/>
  <c r="T582" i="1"/>
  <c r="T1543" i="1"/>
  <c r="T1547" i="1"/>
  <c r="T1729" i="1"/>
  <c r="T3134" i="1"/>
  <c r="T3632" i="1"/>
  <c r="T476" i="1"/>
  <c r="T598" i="1"/>
  <c r="T676" i="1"/>
  <c r="T3906" i="1"/>
  <c r="T2427" i="1"/>
  <c r="T455" i="1"/>
  <c r="T773" i="1"/>
  <c r="T3855" i="1"/>
  <c r="T2418" i="1"/>
  <c r="T3096" i="1"/>
  <c r="T3959" i="1"/>
  <c r="T1175" i="1"/>
  <c r="T1913" i="1"/>
  <c r="T3075" i="1"/>
  <c r="T1736" i="1"/>
  <c r="T561" i="1"/>
  <c r="T568" i="1"/>
  <c r="T629" i="1"/>
  <c r="T636" i="1"/>
  <c r="T2148" i="1"/>
  <c r="T2420" i="1"/>
  <c r="T2687" i="1"/>
  <c r="T2915" i="1"/>
  <c r="T3858" i="1"/>
  <c r="T4047" i="1"/>
  <c r="T3082" i="1"/>
  <c r="T4094" i="1"/>
  <c r="T1083" i="1"/>
  <c r="T984" i="1"/>
  <c r="T449" i="1"/>
  <c r="T1412" i="1"/>
  <c r="T2423" i="1"/>
  <c r="T2904" i="1"/>
  <c r="T3060" i="1"/>
  <c r="T3074" i="1"/>
  <c r="T1876" i="1"/>
  <c r="T214" i="1"/>
  <c r="T1449" i="1"/>
  <c r="T122" i="1"/>
  <c r="T2434" i="1"/>
  <c r="T4017" i="1"/>
  <c r="T2680" i="1"/>
  <c r="T1595" i="1"/>
  <c r="T591" i="1"/>
  <c r="T1589" i="1"/>
  <c r="T2425" i="1"/>
  <c r="T3864" i="1"/>
  <c r="T983" i="1"/>
  <c r="T427" i="1"/>
  <c r="T562" i="1"/>
  <c r="T1123" i="1"/>
  <c r="T580" i="1"/>
  <c r="T585" i="1"/>
  <c r="T2911" i="1"/>
  <c r="T1453" i="1"/>
  <c r="T163" i="1"/>
  <c r="T169" i="1"/>
  <c r="T2591" i="1"/>
  <c r="T3122" i="1"/>
  <c r="T2155" i="1"/>
  <c r="T488" i="1"/>
  <c r="T640" i="1"/>
  <c r="T3934" i="1"/>
  <c r="T216" i="1"/>
  <c r="T637" i="1"/>
  <c r="T1183" i="1"/>
  <c r="T154" i="1"/>
  <c r="T1442" i="1"/>
  <c r="T542" i="1"/>
  <c r="T1180" i="1"/>
  <c r="T1499" i="1"/>
  <c r="T3914" i="1"/>
  <c r="T4008" i="1"/>
  <c r="T1704" i="1"/>
  <c r="T157" i="1"/>
  <c r="T3995" i="1"/>
  <c r="T2375" i="1"/>
  <c r="T1178" i="1"/>
  <c r="T566" i="1"/>
  <c r="T3057" i="1"/>
  <c r="T2950" i="1"/>
  <c r="T3798" i="1"/>
  <c r="T668" i="1"/>
  <c r="T1136" i="1"/>
  <c r="T2916" i="1"/>
  <c r="T2943" i="1"/>
  <c r="T3641" i="1"/>
  <c r="T1867" i="1"/>
  <c r="T447" i="1"/>
  <c r="T2696" i="1"/>
  <c r="T2912" i="1"/>
  <c r="T3126" i="1"/>
  <c r="T2430" i="1"/>
  <c r="T2691" i="1"/>
  <c r="T437" i="1"/>
  <c r="T161" i="1"/>
  <c r="T173" i="1"/>
  <c r="T2429" i="1"/>
  <c r="T2433" i="1"/>
  <c r="T3202" i="1"/>
  <c r="T3807" i="1"/>
  <c r="T194" i="1"/>
  <c r="T498" i="1"/>
  <c r="T1318" i="1"/>
  <c r="T578" i="1"/>
  <c r="T2596" i="1"/>
  <c r="T2584" i="1"/>
  <c r="T1452" i="1"/>
  <c r="T698" i="1"/>
  <c r="T3953" i="1"/>
  <c r="T544" i="1"/>
  <c r="T3631" i="1"/>
  <c r="T641" i="1"/>
  <c r="T621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736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5" l="1"/>
  <c r="E9" i="5"/>
  <c r="E11" i="5"/>
  <c r="G11" i="5" s="1"/>
  <c r="E8" i="5"/>
  <c r="E4" i="5"/>
  <c r="G4" i="5" s="1"/>
  <c r="E7" i="5"/>
  <c r="H7" i="5" s="1"/>
  <c r="E10" i="5"/>
  <c r="H10" i="5" s="1"/>
  <c r="E12" i="5"/>
  <c r="F12" i="5" s="1"/>
  <c r="E3" i="5"/>
  <c r="G3" i="5" s="1"/>
  <c r="E2" i="5"/>
  <c r="H2" i="5" s="1"/>
  <c r="E6" i="5"/>
  <c r="H6" i="5" s="1"/>
  <c r="H13" i="5"/>
  <c r="G13" i="5"/>
  <c r="F13" i="5"/>
  <c r="G9" i="5"/>
  <c r="H9" i="5"/>
  <c r="F9" i="5"/>
  <c r="G8" i="5"/>
  <c r="H8" i="5"/>
  <c r="F8" i="5"/>
  <c r="H5" i="5"/>
  <c r="G5" i="5"/>
  <c r="F5" i="5"/>
  <c r="F11" i="5" l="1"/>
  <c r="H11" i="5"/>
  <c r="F4" i="5"/>
  <c r="H4" i="5"/>
  <c r="G10" i="5"/>
  <c r="F10" i="5"/>
  <c r="F7" i="5"/>
  <c r="G7" i="5"/>
  <c r="G12" i="5"/>
  <c r="H12" i="5"/>
  <c r="F2" i="5"/>
  <c r="G6" i="5"/>
  <c r="F3" i="5"/>
  <c r="F6" i="5"/>
  <c r="G2" i="5"/>
  <c r="H3" i="5"/>
</calcChain>
</file>

<file path=xl/sharedStrings.xml><?xml version="1.0" encoding="utf-8"?>
<sst xmlns="http://schemas.openxmlformats.org/spreadsheetml/2006/main" count="24842" uniqueCount="8413">
  <si>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</si>
  <si>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</si>
  <si>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</si>
  <si>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</si>
  <si>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</si>
  <si>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</si>
  <si>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</si>
  <si>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</si>
  <si>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</si>
  <si>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</si>
  <si>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</si>
  <si>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</si>
  <si>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</si>
  <si>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</si>
  <si>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</si>
  <si>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</si>
  <si>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</si>
  <si>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</si>
  <si>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</si>
  <si>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</si>
  <si>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</si>
  <si>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</si>
  <si>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</si>
  <si>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</si>
  <si>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</si>
  <si>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</si>
  <si>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</si>
  <si>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</si>
  <si>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</si>
  <si>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</si>
  <si>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</si>
  <si>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</si>
  <si>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</si>
  <si>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</si>
  <si>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</si>
  <si>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</si>
  <si>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</si>
  <si>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</si>
  <si>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</si>
  <si>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</si>
  <si>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</si>
  <si>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</si>
  <si>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</si>
  <si>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</si>
  <si>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</si>
  <si>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</si>
  <si>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</si>
  <si>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</si>
  <si>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</si>
  <si>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</si>
  <si>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</si>
  <si>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</si>
  <si>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</si>
  <si>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</si>
  <si>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</si>
  <si>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</si>
  <si>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</si>
  <si>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</si>
  <si>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</si>
  <si>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</si>
  <si>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</si>
  <si>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</si>
  <si>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</si>
  <si>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</si>
  <si>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</si>
  <si>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</si>
  <si>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</si>
  <si>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</si>
  <si>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</si>
  <si>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</si>
  <si>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</si>
  <si>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</si>
  <si>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</si>
  <si>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</si>
  <si>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</si>
  <si>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</si>
  <si>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</si>
  <si>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</si>
  <si>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</si>
  <si>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</si>
  <si>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</si>
  <si>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</si>
  <si>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</si>
  <si>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</si>
  <si>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</si>
  <si>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</si>
  <si>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</si>
  <si>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</si>
  <si>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</si>
  <si>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</si>
  <si>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</si>
  <si>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</si>
  <si>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</si>
  <si>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</si>
  <si>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</si>
  <si>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</si>
  <si>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</si>
  <si>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</si>
  <si>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</si>
  <si>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</si>
  <si>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</si>
  <si>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</si>
  <si>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</si>
  <si>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</si>
  <si>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</si>
  <si>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</si>
  <si>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</si>
  <si>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</si>
  <si>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</si>
  <si>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</si>
  <si>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</si>
  <si>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</si>
  <si>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</si>
  <si>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</si>
  <si>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</si>
  <si>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</si>
  <si>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</si>
  <si>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</si>
  <si>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</si>
  <si>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</si>
  <si>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</si>
  <si>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</si>
  <si>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</si>
  <si>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</si>
  <si>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</si>
  <si>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</si>
  <si>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</si>
  <si>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</si>
  <si>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</si>
  <si>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</si>
  <si>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</si>
  <si>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</si>
  <si>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</si>
  <si>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</si>
  <si>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</si>
  <si>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</si>
  <si>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</si>
  <si>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</si>
  <si>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</si>
  <si>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</si>
  <si>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</si>
  <si>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</si>
  <si>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</si>
  <si>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</si>
  <si>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</si>
  <si>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</si>
  <si>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</si>
  <si>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</si>
  <si>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</si>
  <si>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</si>
  <si>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</si>
  <si>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</si>
  <si>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</si>
  <si>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</si>
  <si>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</si>
  <si>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</si>
  <si>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</si>
  <si>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</si>
  <si>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</si>
  <si>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</si>
  <si>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</si>
  <si>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</si>
  <si>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</si>
  <si>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</si>
  <si>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</si>
  <si>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</si>
  <si>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</si>
  <si>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</si>
  <si>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</si>
  <si>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</si>
  <si>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</si>
  <si>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</si>
  <si>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</si>
  <si>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</si>
  <si>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</si>
  <si>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</si>
  <si>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</si>
  <si>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</si>
  <si>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</si>
  <si>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</si>
  <si>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</si>
  <si>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</si>
  <si>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</si>
  <si>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</si>
  <si>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</si>
  <si>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</si>
  <si>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</si>
  <si>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</si>
  <si>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</si>
  <si>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</si>
  <si>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</si>
  <si>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</si>
  <si>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</si>
  <si>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</si>
  <si>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</si>
  <si>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</si>
  <si>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</si>
  <si>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</si>
  <si>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</si>
  <si>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</si>
  <si>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</si>
  <si>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</si>
  <si>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</si>
  <si>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</si>
  <si>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</si>
  <si>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</si>
  <si>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</si>
  <si>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</si>
  <si>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</si>
  <si>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</si>
  <si>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</si>
  <si>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</si>
  <si>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</si>
  <si>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</si>
  <si>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</si>
  <si>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</si>
  <si>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</si>
  <si>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</si>
  <si>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</si>
  <si>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</si>
  <si>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</si>
  <si>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</si>
  <si>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</si>
  <si>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</si>
  <si>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</si>
  <si>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</si>
  <si>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</si>
  <si>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</si>
  <si>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</si>
  <si>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</si>
  <si>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</si>
  <si>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</si>
  <si>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</si>
  <si>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</si>
  <si>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</si>
  <si>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</si>
  <si>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</si>
  <si>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</si>
  <si>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</si>
  <si>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</si>
  <si>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</si>
  <si>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</si>
  <si>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</si>
  <si>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</si>
  <si>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</si>
  <si>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</si>
  <si>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</si>
  <si>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</si>
  <si>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</si>
  <si>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</si>
  <si>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</si>
  <si>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</si>
  <si>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</si>
  <si>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</si>
  <si>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</si>
  <si>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</si>
  <si>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</si>
  <si>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</si>
  <si>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</si>
  <si>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</si>
  <si>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</si>
  <si>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</si>
  <si>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</si>
  <si>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</si>
  <si>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</si>
  <si>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</si>
  <si>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</si>
  <si>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</si>
  <si>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</si>
  <si>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</si>
  <si>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</si>
  <si>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</si>
  <si>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</si>
  <si>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</si>
  <si>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</si>
  <si>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</si>
  <si>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</si>
  <si>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</si>
  <si>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</si>
  <si>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</si>
  <si>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</si>
  <si>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</si>
  <si>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</si>
  <si>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</si>
  <si>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</si>
  <si>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</si>
  <si>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</si>
  <si>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</si>
  <si>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</si>
  <si>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</si>
  <si>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</si>
  <si>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</si>
  <si>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</si>
  <si>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</si>
  <si>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</si>
  <si>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</si>
  <si>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</si>
  <si>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</si>
  <si>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</si>
  <si>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</si>
  <si>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</si>
  <si>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</si>
  <si>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</si>
  <si>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</si>
  <si>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</si>
  <si>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</si>
  <si>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</si>
  <si>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</si>
  <si>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</si>
  <si>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</si>
  <si>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</si>
  <si>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</si>
  <si>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</si>
  <si>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</si>
  <si>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</si>
  <si>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</si>
  <si>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</si>
  <si>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</si>
  <si>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</si>
  <si>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</si>
  <si>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</si>
  <si>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</si>
  <si>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</si>
  <si>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</si>
  <si>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</si>
  <si>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</si>
  <si>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</si>
  <si>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</si>
  <si>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</si>
  <si>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</si>
  <si>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</si>
  <si>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</si>
  <si>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</si>
  <si>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</si>
  <si>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</si>
  <si>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</si>
  <si>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</si>
  <si>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</si>
  <si>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</si>
  <si>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</si>
  <si>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</si>
  <si>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</si>
  <si>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</si>
  <si>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</si>
  <si>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</si>
  <si>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</si>
  <si>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</si>
  <si>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</si>
  <si>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</si>
  <si>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</si>
  <si>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</si>
  <si>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</si>
  <si>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</si>
  <si>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</si>
  <si>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</si>
  <si>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</si>
  <si>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</si>
  <si>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</si>
  <si>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</si>
  <si>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</si>
  <si>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</si>
  <si>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</si>
  <si>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</si>
  <si>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</si>
  <si>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</si>
  <si>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</si>
  <si>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</si>
  <si>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</si>
  <si>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</si>
  <si>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</si>
  <si>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</si>
  <si>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</si>
  <si>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</si>
  <si>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</si>
  <si>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</si>
  <si>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</si>
  <si>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</si>
  <si>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</si>
  <si>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</si>
  <si>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</si>
  <si>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</si>
  <si>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</si>
  <si>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</si>
  <si>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</si>
  <si>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</si>
  <si>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</si>
  <si>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</si>
  <si>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</si>
  <si>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</si>
  <si>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</si>
  <si>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</si>
  <si>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</si>
  <si>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</si>
  <si>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</si>
  <si>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</si>
  <si>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</si>
  <si>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</si>
  <si>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</si>
  <si>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</si>
  <si>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</si>
  <si>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</si>
  <si>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</si>
  <si>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</si>
  <si>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</si>
  <si>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</si>
  <si>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</si>
  <si>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</si>
  <si>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</si>
  <si>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</si>
  <si>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</si>
  <si>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</si>
  <si>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</si>
  <si>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</si>
  <si>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</si>
  <si>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</si>
  <si>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</si>
  <si>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</si>
  <si>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</si>
  <si>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</si>
  <si>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</si>
  <si>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</si>
  <si>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</si>
  <si>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</si>
  <si>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</si>
  <si>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</si>
  <si>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</si>
  <si>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</si>
  <si>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</si>
  <si>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</si>
  <si>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</si>
  <si>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</si>
  <si>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</si>
  <si>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</si>
  <si>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</si>
  <si>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</si>
  <si>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</si>
  <si>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</si>
  <si>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</si>
  <si>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</si>
  <si>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</si>
  <si>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</si>
  <si>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</si>
  <si>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</si>
  <si>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</si>
  <si>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</si>
  <si>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</si>
  <si>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</si>
  <si>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</si>
  <si>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</si>
  <si>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</si>
  <si>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</si>
  <si>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</si>
  <si>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</si>
  <si>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</si>
  <si>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</si>
  <si>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</si>
  <si>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</si>
  <si>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</si>
  <si>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</si>
  <si>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</si>
  <si>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</si>
  <si>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</si>
  <si>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</si>
  <si>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</si>
  <si>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</si>
  <si>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</si>
  <si>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</si>
  <si>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</si>
  <si>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</si>
  <si>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</si>
  <si>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</si>
  <si>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</si>
  <si>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</si>
  <si>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</si>
  <si>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</si>
  <si>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</si>
  <si>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</si>
  <si>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</si>
  <si>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</si>
  <si>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</si>
  <si>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</si>
  <si>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</si>
  <si>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</si>
  <si>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</si>
  <si>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</si>
  <si>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</si>
  <si>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</si>
  <si>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</si>
  <si>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</si>
  <si>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</si>
  <si>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</si>
  <si>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</si>
  <si>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</si>
  <si>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</si>
  <si>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</si>
  <si>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</si>
  <si>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</si>
  <si>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</si>
  <si>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</si>
  <si>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</si>
  <si>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</si>
  <si>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</si>
  <si>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</si>
  <si>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</si>
  <si>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</si>
  <si>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</si>
  <si>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</si>
  <si>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</si>
  <si>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</si>
  <si>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</si>
  <si>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</si>
  <si>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</si>
  <si>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</si>
  <si>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</si>
  <si>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</si>
  <si>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</si>
  <si>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</si>
  <si>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</si>
  <si>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</si>
  <si>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</si>
  <si>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</si>
  <si>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</si>
  <si>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</si>
  <si>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</si>
  <si>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</si>
  <si>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</si>
  <si>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</si>
  <si>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</si>
  <si>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</si>
  <si>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</si>
  <si>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</si>
  <si>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</si>
  <si>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</si>
  <si>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</si>
  <si>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</si>
  <si>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</si>
  <si>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</si>
  <si>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</si>
  <si>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</si>
  <si>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</si>
  <si>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</si>
  <si>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</si>
  <si>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</si>
  <si>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</si>
  <si>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</si>
  <si>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</si>
  <si>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</si>
  <si>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</si>
  <si>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</si>
  <si>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</si>
  <si>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</si>
  <si>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</si>
  <si>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</si>
  <si>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</si>
  <si>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</si>
  <si>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</si>
  <si>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</si>
  <si>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</si>
  <si>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</si>
  <si>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</si>
  <si>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</si>
  <si>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</si>
  <si>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</si>
  <si>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</si>
  <si>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</si>
  <si>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</si>
  <si>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</si>
  <si>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</si>
  <si>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</si>
  <si>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</si>
  <si>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</si>
  <si>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</si>
  <si>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</si>
  <si>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</si>
  <si>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</si>
  <si>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</si>
  <si>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</si>
  <si>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</si>
  <si>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</si>
  <si>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</si>
  <si>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</si>
  <si>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</si>
  <si>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</si>
  <si>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</si>
  <si>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</si>
  <si>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</si>
  <si>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</si>
  <si>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</si>
  <si>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</si>
  <si>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</si>
  <si>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</si>
  <si>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</si>
  <si>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</si>
  <si>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</si>
  <si>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</si>
  <si>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</si>
  <si>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</si>
  <si>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</si>
  <si>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</si>
  <si>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</si>
  <si>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</si>
  <si>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</si>
  <si>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</si>
  <si>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</si>
  <si>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</si>
  <si>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</si>
  <si>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</si>
  <si>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</si>
  <si>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</si>
  <si>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</si>
  <si>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</si>
  <si>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</si>
  <si>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</si>
  <si>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</si>
  <si>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</si>
  <si>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</si>
  <si>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</si>
  <si>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</si>
  <si>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</si>
  <si>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</si>
  <si>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</si>
  <si>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</si>
  <si>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</si>
  <si>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</si>
  <si>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</si>
  <si>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</si>
  <si>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</si>
  <si>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</si>
  <si>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</si>
  <si>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</si>
  <si>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</si>
  <si>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</si>
  <si>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</si>
  <si>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</si>
  <si>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</si>
  <si>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</si>
  <si>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</si>
  <si>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</si>
  <si>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</si>
  <si>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</si>
  <si>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</si>
  <si>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</si>
  <si>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</si>
  <si>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</si>
  <si>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</si>
  <si>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</si>
  <si>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</si>
  <si>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</si>
  <si>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</si>
  <si>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</si>
  <si>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</si>
  <si>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</si>
  <si>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</si>
  <si>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</si>
  <si>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</si>
  <si>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</si>
  <si>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</si>
  <si>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</si>
  <si>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</si>
  <si>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</si>
  <si>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</si>
  <si>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</si>
  <si>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</si>
  <si>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</si>
  <si>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</si>
  <si>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</si>
  <si>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</si>
  <si>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</si>
  <si>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</si>
  <si>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</si>
  <si>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</si>
  <si>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</si>
  <si>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</si>
  <si>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</si>
  <si>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</si>
  <si>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</si>
  <si>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</si>
  <si>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</si>
  <si>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</si>
  <si>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</si>
  <si>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</si>
  <si>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</si>
  <si>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</si>
  <si>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</si>
  <si>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</si>
  <si>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</si>
  <si>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</si>
  <si>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</si>
  <si>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</si>
  <si>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</si>
  <si>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</si>
  <si>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</si>
  <si>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</si>
  <si>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</si>
  <si>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</si>
  <si>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</si>
  <si>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</si>
  <si>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</si>
  <si>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</si>
  <si>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</si>
  <si>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</si>
  <si>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</si>
  <si>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</si>
  <si>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</si>
  <si>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</si>
  <si>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</si>
  <si>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</si>
  <si>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</si>
  <si>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</si>
  <si>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</si>
  <si>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</si>
  <si>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</si>
  <si>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</si>
  <si>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</si>
  <si>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</si>
  <si>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</si>
  <si>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</si>
  <si>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</si>
  <si>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</si>
  <si>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</si>
  <si>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</si>
  <si>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</si>
  <si>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</si>
  <si>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</si>
  <si>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</si>
  <si>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</si>
  <si>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</si>
  <si>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</si>
  <si>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</si>
  <si>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</si>
  <si>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</si>
  <si>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</si>
  <si>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</si>
  <si>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</si>
  <si>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</si>
  <si>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</si>
  <si>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</si>
  <si>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</si>
  <si>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</si>
  <si>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</si>
  <si>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</si>
  <si>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</si>
  <si>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</si>
  <si>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</si>
  <si>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</si>
  <si>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</si>
  <si>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</si>
  <si>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</si>
  <si>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</si>
  <si>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</si>
  <si>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</si>
  <si>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</si>
  <si>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</si>
  <si>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</si>
  <si>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</si>
  <si>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</si>
  <si>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</si>
  <si>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</si>
  <si>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</si>
  <si>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</si>
  <si>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</si>
  <si>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</si>
  <si>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</si>
  <si>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</si>
  <si>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</si>
  <si>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</si>
  <si>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</si>
  <si>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</si>
  <si>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</si>
  <si>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</si>
  <si>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</si>
  <si>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</si>
  <si>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</si>
  <si>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</si>
  <si>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</si>
  <si>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</si>
  <si>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</si>
  <si>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</si>
  <si>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</si>
  <si>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</si>
  <si>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</si>
  <si>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</si>
  <si>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</si>
  <si>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</si>
  <si>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</si>
  <si>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</si>
  <si>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</si>
  <si>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</si>
  <si>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</si>
  <si>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</si>
  <si>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</si>
  <si>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</si>
  <si>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</si>
  <si>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</si>
  <si>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</si>
  <si>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</si>
  <si>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</si>
  <si>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</si>
  <si>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</si>
  <si>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</si>
  <si>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</si>
  <si>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</si>
  <si>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</si>
  <si>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</si>
  <si>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</si>
  <si>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</si>
  <si>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</si>
  <si>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</si>
  <si>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</si>
  <si>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</si>
  <si>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</si>
  <si>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</si>
  <si>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</si>
  <si>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</si>
  <si>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</si>
  <si>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</si>
  <si>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</si>
  <si>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</si>
  <si>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</si>
  <si>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</si>
  <si>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</si>
  <si>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</si>
  <si>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</si>
  <si>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</si>
  <si>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</si>
  <si>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</si>
  <si>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</si>
  <si>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</si>
  <si>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</si>
  <si>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</si>
  <si>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</si>
  <si>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</si>
  <si>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</si>
  <si>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</si>
  <si>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</si>
  <si>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</si>
  <si>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</si>
  <si>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</si>
  <si>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</si>
  <si>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</si>
  <si>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</si>
  <si>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</si>
  <si>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</si>
  <si>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</si>
  <si>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</si>
  <si>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</si>
  <si>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</si>
  <si>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</si>
  <si>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</si>
  <si>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</si>
  <si>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</si>
  <si>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</si>
  <si>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</si>
  <si>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</si>
  <si>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</si>
  <si>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</si>
  <si>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</si>
  <si>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</si>
  <si>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</si>
  <si>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</si>
  <si>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</si>
  <si>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</si>
  <si>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</si>
  <si>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</si>
  <si>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</si>
  <si>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</si>
  <si>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</si>
  <si>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</si>
  <si>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</si>
  <si>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</si>
  <si>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</si>
  <si>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</si>
  <si>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</si>
  <si>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</si>
  <si>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</si>
  <si>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</si>
  <si>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</si>
  <si>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</si>
  <si>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</si>
  <si>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</si>
  <si>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</si>
  <si>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</si>
  <si>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</si>
  <si>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</si>
  <si>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</si>
  <si>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</si>
  <si>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</si>
  <si>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</si>
  <si>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</si>
  <si>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</si>
  <si>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</si>
  <si>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</si>
  <si>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</si>
  <si>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</si>
  <si>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</si>
  <si>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</si>
  <si>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</si>
  <si>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</si>
  <si>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</si>
  <si>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</si>
  <si>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</si>
  <si>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</si>
  <si>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</si>
  <si>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</si>
  <si>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</si>
  <si>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</si>
  <si>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</si>
  <si>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</si>
  <si>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</si>
  <si>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</si>
  <si>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</si>
  <si>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</si>
  <si>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</si>
  <si>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</si>
  <si>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</si>
  <si>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</si>
  <si>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</si>
  <si>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</si>
  <si>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</si>
  <si>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</si>
  <si>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</si>
  <si>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</si>
  <si>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</si>
  <si>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</si>
  <si>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</si>
  <si>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</si>
  <si>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</si>
  <si>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</si>
  <si>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</si>
  <si>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</si>
  <si>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</si>
  <si>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</si>
  <si>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</si>
  <si>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</si>
  <si>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</si>
  <si>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</si>
  <si>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</si>
  <si>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</si>
  <si>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</si>
  <si>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</si>
  <si>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</si>
  <si>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</si>
  <si>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</si>
  <si>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</si>
  <si>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</si>
  <si>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</si>
  <si>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</si>
  <si>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</si>
  <si>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</si>
  <si>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</si>
  <si>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</si>
  <si>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</si>
  <si>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</si>
  <si>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</si>
  <si>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</si>
  <si>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</si>
  <si>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</si>
  <si>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</si>
  <si>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</si>
  <si>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</si>
  <si>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</si>
  <si>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</si>
  <si>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</si>
  <si>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</si>
  <si>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</si>
  <si>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</si>
  <si>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</si>
  <si>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</si>
  <si>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</si>
  <si>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</si>
  <si>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</si>
  <si>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</si>
  <si>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</si>
  <si>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</si>
  <si>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</si>
  <si>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</si>
  <si>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</si>
  <si>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</si>
  <si>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</si>
  <si>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</si>
  <si>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</si>
  <si>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</si>
  <si>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</si>
  <si>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</si>
  <si>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</si>
  <si>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</si>
  <si>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</si>
  <si>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</si>
  <si>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</si>
  <si>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</si>
  <si>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</si>
  <si>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</si>
  <si>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</si>
  <si>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</si>
  <si>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</si>
  <si>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</si>
  <si>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</si>
  <si>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</si>
  <si>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</si>
  <si>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</si>
  <si>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</si>
  <si>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</si>
  <si>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</si>
  <si>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</si>
  <si>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</si>
  <si>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</si>
  <si>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</si>
  <si>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</si>
  <si>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</si>
  <si>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</si>
  <si>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</si>
  <si>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</si>
  <si>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</si>
  <si>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</si>
  <si>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</si>
  <si>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</si>
  <si>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</si>
  <si>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</si>
  <si>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</si>
  <si>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</si>
  <si>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</si>
  <si>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</si>
  <si>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</si>
  <si>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</si>
  <si>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</si>
  <si>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</si>
  <si>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</si>
  <si>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</si>
  <si>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</si>
  <si>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</si>
  <si>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</si>
  <si>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</si>
  <si>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</si>
  <si>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</si>
  <si>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</si>
  <si>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</si>
  <si>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</si>
  <si>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</si>
  <si>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</si>
  <si>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</si>
  <si>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</si>
  <si>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</si>
  <si>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</si>
  <si>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</si>
  <si>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</si>
  <si>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</si>
  <si>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</si>
  <si>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</si>
  <si>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</si>
  <si>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</si>
  <si>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</si>
  <si>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</si>
  <si>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</si>
  <si>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</si>
  <si>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</si>
  <si>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</si>
  <si>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</si>
  <si>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</si>
  <si>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</si>
  <si>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</si>
  <si>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</si>
  <si>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</si>
  <si>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</si>
  <si>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</si>
  <si>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</si>
  <si>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</si>
  <si>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</si>
  <si>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</si>
  <si>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</si>
  <si>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</si>
  <si>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</si>
  <si>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</si>
  <si>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</si>
  <si>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</si>
  <si>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</si>
  <si>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</si>
  <si>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</si>
  <si>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</si>
  <si>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</si>
  <si>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</si>
  <si>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</si>
  <si>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</si>
  <si>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</si>
  <si>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</si>
  <si>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</si>
  <si>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</si>
  <si>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</si>
  <si>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</si>
  <si>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</si>
  <si>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</si>
  <si>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</si>
  <si>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</si>
  <si>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</si>
  <si>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</si>
  <si>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</si>
  <si>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</si>
  <si>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</si>
  <si>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</si>
  <si>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</si>
  <si>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</si>
  <si>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</si>
  <si>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</si>
  <si>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</si>
  <si>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</si>
  <si>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</si>
  <si>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</si>
  <si>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</si>
  <si>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</si>
  <si>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</si>
  <si>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</si>
  <si>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</si>
  <si>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</si>
  <si>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</si>
  <si>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</si>
  <si>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</si>
  <si>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</si>
  <si>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</si>
  <si>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</si>
  <si>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</si>
  <si>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</si>
  <si>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</si>
  <si>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</si>
  <si>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</si>
  <si>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</si>
  <si>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</si>
  <si>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</si>
  <si>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</si>
  <si>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</si>
  <si>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</si>
  <si>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</si>
  <si>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</si>
  <si>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</si>
  <si>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</si>
  <si>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</si>
  <si>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</si>
  <si>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</si>
  <si>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</si>
  <si>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</si>
  <si>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</si>
  <si>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</si>
  <si>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</si>
  <si>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</si>
  <si>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</si>
  <si>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</si>
  <si>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</si>
  <si>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</si>
  <si>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</si>
  <si>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</si>
  <si>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</si>
  <si>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</si>
  <si>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</si>
  <si>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</si>
  <si>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</si>
  <si>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</si>
  <si>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</si>
  <si>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</si>
  <si>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</si>
  <si>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</si>
  <si>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</si>
  <si>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</si>
  <si>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</si>
  <si>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</si>
  <si>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</si>
  <si>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</si>
  <si>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</si>
  <si>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</si>
  <si>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</si>
  <si>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</si>
  <si>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</si>
  <si>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</si>
  <si>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</si>
  <si>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</si>
  <si>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</si>
  <si>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</si>
  <si>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</si>
  <si>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</si>
  <si>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</si>
  <si>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</si>
  <si>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</si>
  <si>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</si>
  <si>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</si>
  <si>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</si>
  <si>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</si>
  <si>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</si>
  <si>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</si>
  <si>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</si>
  <si>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</si>
  <si>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</si>
  <si>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</si>
  <si>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</si>
  <si>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</si>
  <si>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</si>
  <si>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</si>
  <si>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</si>
  <si>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</si>
  <si>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</si>
  <si>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</si>
  <si>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</si>
  <si>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</si>
  <si>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</si>
  <si>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</si>
  <si>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</si>
  <si>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</si>
  <si>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</si>
  <si>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</si>
  <si>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</si>
  <si>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</si>
  <si>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</si>
  <si>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</si>
  <si>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</si>
  <si>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</si>
  <si>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</si>
  <si>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</si>
  <si>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</si>
  <si>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</si>
  <si>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</si>
  <si>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</si>
  <si>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</si>
  <si>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</si>
  <si>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</si>
  <si>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</si>
  <si>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</si>
  <si>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</si>
  <si>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</si>
  <si>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</si>
  <si>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</si>
  <si>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</si>
  <si>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</si>
  <si>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</si>
  <si>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</si>
  <si>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</si>
  <si>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</si>
  <si>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</si>
  <si>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</si>
  <si>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</si>
  <si>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</si>
  <si>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</si>
  <si>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</si>
  <si>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</si>
  <si>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</si>
  <si>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</si>
  <si>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</si>
  <si>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</si>
  <si>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</si>
  <si>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</si>
  <si>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</si>
  <si>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</si>
  <si>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</si>
  <si>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</si>
  <si>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</si>
  <si>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</si>
  <si>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</si>
  <si>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</si>
  <si>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</si>
  <si>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</si>
  <si>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</si>
  <si>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</si>
  <si>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</si>
  <si>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</si>
  <si>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</si>
  <si>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</si>
  <si>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</si>
  <si>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</si>
  <si>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</si>
  <si>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</si>
  <si>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</si>
  <si>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</si>
  <si>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</si>
  <si>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</si>
  <si>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</si>
  <si>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</si>
  <si>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</si>
  <si>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</si>
  <si>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</si>
  <si>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</si>
  <si>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</si>
  <si>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</si>
  <si>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</si>
  <si>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</si>
  <si>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</si>
  <si>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</si>
  <si>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</si>
  <si>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</si>
  <si>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</si>
  <si>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</si>
  <si>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</si>
  <si>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</si>
  <si>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</si>
  <si>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</si>
  <si>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</si>
  <si>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</si>
  <si>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</si>
  <si>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</si>
  <si>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</si>
  <si>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</si>
  <si>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</si>
  <si>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</si>
  <si>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</si>
  <si>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</si>
  <si>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</si>
  <si>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</si>
  <si>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</si>
  <si>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</si>
  <si>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</si>
  <si>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</si>
  <si>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</si>
  <si>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</si>
  <si>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</si>
  <si>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</si>
  <si>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</si>
  <si>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</si>
  <si>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</si>
  <si>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</si>
  <si>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</si>
  <si>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</si>
  <si>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</si>
  <si>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</si>
  <si>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</si>
  <si>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</si>
  <si>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</si>
  <si>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</si>
  <si>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</si>
  <si>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</si>
  <si>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</si>
  <si>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</si>
  <si>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</si>
  <si>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</si>
  <si>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</si>
  <si>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</si>
  <si>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</si>
  <si>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</si>
  <si>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</si>
  <si>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</si>
  <si>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</si>
  <si>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</si>
  <si>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</si>
  <si>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</si>
  <si>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</si>
  <si>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</si>
  <si>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</si>
  <si>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</si>
  <si>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</si>
  <si>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</si>
  <si>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</si>
  <si>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</si>
  <si>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</si>
  <si>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</si>
  <si>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</si>
  <si>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</si>
  <si>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</si>
  <si>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</si>
  <si>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</si>
  <si>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</si>
  <si>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</si>
  <si>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</si>
  <si>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</si>
  <si>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</si>
  <si>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</si>
  <si>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</si>
  <si>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</si>
  <si>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</si>
  <si>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</si>
  <si>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</si>
  <si>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</si>
  <si>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</si>
  <si>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</si>
  <si>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</si>
  <si>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</si>
  <si>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</si>
  <si>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</si>
  <si>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</si>
  <si>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</si>
  <si>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</si>
  <si>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</si>
  <si>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</si>
  <si>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</si>
  <si>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</si>
  <si>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</si>
  <si>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</si>
  <si>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</si>
  <si>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</si>
  <si>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</si>
  <si>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</si>
  <si>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</si>
  <si>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</si>
  <si>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</si>
  <si>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</si>
  <si>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</si>
  <si>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</si>
  <si>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</si>
  <si>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</si>
  <si>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</si>
  <si>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</si>
  <si>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</si>
  <si>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</si>
  <si>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</si>
  <si>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</si>
  <si>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</si>
  <si>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</si>
  <si>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</si>
  <si>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</si>
  <si>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</si>
  <si>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</si>
  <si>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</si>
  <si>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</si>
  <si>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</si>
  <si>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</si>
  <si>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</si>
  <si>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</si>
  <si>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</si>
  <si>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</si>
  <si>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</si>
  <si>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</si>
  <si>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</si>
  <si>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</si>
  <si>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</si>
  <si>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</si>
  <si>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</si>
  <si>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</si>
  <si>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</si>
  <si>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</si>
  <si>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</si>
  <si>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</si>
  <si>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</si>
  <si>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</si>
  <si>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</si>
  <si>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</si>
  <si>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</si>
  <si>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</si>
  <si>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</si>
  <si>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</si>
  <si>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</si>
  <si>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</si>
  <si>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</si>
  <si>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</si>
  <si>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</si>
  <si>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</si>
  <si>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</si>
  <si>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</si>
  <si>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</si>
  <si>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</si>
  <si>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</si>
  <si>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</si>
  <si>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</si>
  <si>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</si>
  <si>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</si>
  <si>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</si>
  <si>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</si>
  <si>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</si>
  <si>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</si>
  <si>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</si>
  <si>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</si>
  <si>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</si>
  <si>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</si>
  <si>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</si>
  <si>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</si>
  <si>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</si>
  <si>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</si>
  <si>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</si>
  <si>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</si>
  <si>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</si>
  <si>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</si>
  <si>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</si>
  <si>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</si>
  <si>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</si>
  <si>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</si>
  <si>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</si>
  <si>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</si>
  <si>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</si>
  <si>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</si>
  <si>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</si>
  <si>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</si>
  <si>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</si>
  <si>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</si>
  <si>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</si>
  <si>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</si>
  <si>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</si>
  <si>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</si>
  <si>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</si>
  <si>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</si>
  <si>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</si>
  <si>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</si>
  <si>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</si>
  <si>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</si>
  <si>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</si>
  <si>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</si>
  <si>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</si>
  <si>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</si>
  <si>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</si>
  <si>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</si>
  <si>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</si>
  <si>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</si>
  <si>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</si>
  <si>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</si>
  <si>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</si>
  <si>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</si>
  <si>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</si>
  <si>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</si>
  <si>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</si>
  <si>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</si>
  <si>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</si>
  <si>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</si>
  <si>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</si>
  <si>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</si>
  <si>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</si>
  <si>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</si>
  <si>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</si>
  <si>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</si>
  <si>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</si>
  <si>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</si>
  <si>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</si>
  <si>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</si>
  <si>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</si>
  <si>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</si>
  <si>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</si>
  <si>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</si>
  <si>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</si>
  <si>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</si>
  <si>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</si>
  <si>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</si>
  <si>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</si>
  <si>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</si>
  <si>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</si>
  <si>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</si>
  <si>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</si>
  <si>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</si>
  <si>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</si>
  <si>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</si>
  <si>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</si>
  <si>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</si>
  <si>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</si>
  <si>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</si>
  <si>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</si>
  <si>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</si>
  <si>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</si>
  <si>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</si>
  <si>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</si>
  <si>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</si>
  <si>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</si>
  <si>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</si>
  <si>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</si>
  <si>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</si>
  <si>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</si>
  <si>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</si>
  <si>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</si>
  <si>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</si>
  <si>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</si>
  <si>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</si>
  <si>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</si>
  <si>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</si>
  <si>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</si>
  <si>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</si>
  <si>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</si>
  <si>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</si>
  <si>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</si>
  <si>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</si>
  <si>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</si>
  <si>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</si>
  <si>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</si>
  <si>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</si>
  <si>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</si>
  <si>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</si>
  <si>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</si>
  <si>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</si>
  <si>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</si>
  <si>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</si>
  <si>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</si>
  <si>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</si>
  <si>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</si>
  <si>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</si>
  <si>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</si>
  <si>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</si>
  <si>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</si>
  <si>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</si>
  <si>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</si>
  <si>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</si>
  <si>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</si>
  <si>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</si>
  <si>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</si>
  <si>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</si>
  <si>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</si>
  <si>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</si>
  <si>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</si>
  <si>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</si>
  <si>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</si>
  <si>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</si>
  <si>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</si>
  <si>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</si>
  <si>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</si>
  <si>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</si>
  <si>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</si>
  <si>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</si>
  <si>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</si>
  <si>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</si>
  <si>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</si>
  <si>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</si>
  <si>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</si>
  <si>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</si>
  <si>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</si>
  <si>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</si>
  <si>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</si>
  <si>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</si>
  <si>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</si>
  <si>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</si>
  <si>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</si>
  <si>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</si>
  <si>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</si>
  <si>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</si>
  <si>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</si>
  <si>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</si>
  <si>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</si>
  <si>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</si>
  <si>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</si>
  <si>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</si>
  <si>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</si>
  <si>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</si>
  <si>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</si>
  <si>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</si>
  <si>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</si>
  <si>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</si>
  <si>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</si>
  <si>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</si>
  <si>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</si>
  <si>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</si>
  <si>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</si>
  <si>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</si>
  <si>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</si>
  <si>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</si>
  <si>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</si>
  <si>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</si>
  <si>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</si>
  <si>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</si>
  <si>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</si>
  <si>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</si>
  <si>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</si>
  <si>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</si>
  <si>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</si>
  <si>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</si>
  <si>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</si>
  <si>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</si>
  <si>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</si>
  <si>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</si>
  <si>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</si>
  <si>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</si>
  <si>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</si>
  <si>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</si>
  <si>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</si>
  <si>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</si>
  <si>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</si>
  <si>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</si>
  <si>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</si>
  <si>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</si>
  <si>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</si>
  <si>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</si>
  <si>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</si>
  <si>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</si>
  <si>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</si>
  <si>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</si>
  <si>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</si>
  <si>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</si>
  <si>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</si>
  <si>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</si>
  <si>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</si>
  <si>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</si>
  <si>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</si>
  <si>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</si>
  <si>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</si>
  <si>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</si>
  <si>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</si>
  <si>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</si>
  <si>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</si>
  <si>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</si>
  <si>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</si>
  <si>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</si>
  <si>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</si>
  <si>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</si>
  <si>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</si>
  <si>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</si>
  <si>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</si>
  <si>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</si>
  <si>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</si>
  <si>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</si>
  <si>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</si>
  <si>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</si>
  <si>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</si>
  <si>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</si>
  <si>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</si>
  <si>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</si>
  <si>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</si>
  <si>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</si>
  <si>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</si>
  <si>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</si>
  <si>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</si>
  <si>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</si>
  <si>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</si>
  <si>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</si>
  <si>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</si>
  <si>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</si>
  <si>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</si>
  <si>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</si>
  <si>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</si>
  <si>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</si>
  <si>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</si>
  <si>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</si>
  <si>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</si>
  <si>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</si>
  <si>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</si>
  <si>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</si>
  <si>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</si>
  <si>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</si>
  <si>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</si>
  <si>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</si>
  <si>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</si>
  <si>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</si>
  <si>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</si>
  <si>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</si>
  <si>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</si>
  <si>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</si>
  <si>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</si>
  <si>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</si>
  <si>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</si>
  <si>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</si>
  <si>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</si>
  <si>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</si>
  <si>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</si>
  <si>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</si>
  <si>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</si>
  <si>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</si>
  <si>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</si>
  <si>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</si>
  <si>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</si>
  <si>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</si>
  <si>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</si>
  <si>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</si>
  <si>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</si>
  <si>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</si>
  <si>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</si>
  <si>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</si>
  <si>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</si>
  <si>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</si>
  <si>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</si>
  <si>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</si>
  <si>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</si>
  <si>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</si>
  <si>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</si>
  <si>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</si>
  <si>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</si>
  <si>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</si>
  <si>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</si>
  <si>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</si>
  <si>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</si>
  <si>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</si>
  <si>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</si>
  <si>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</si>
  <si>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</si>
  <si>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</si>
  <si>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</si>
  <si>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</si>
  <si>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</si>
  <si>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</si>
  <si>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</si>
  <si>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</si>
  <si>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</si>
  <si>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</si>
  <si>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</si>
  <si>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</si>
  <si>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</si>
  <si>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</si>
  <si>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</si>
  <si>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</si>
  <si>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</si>
  <si>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</si>
  <si>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</si>
  <si>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</si>
  <si>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</si>
  <si>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</si>
  <si>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</si>
  <si>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</si>
  <si>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</si>
  <si>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</si>
  <si>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</si>
  <si>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</si>
  <si>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</si>
  <si>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</si>
  <si>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</si>
  <si>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</si>
  <si>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</si>
  <si>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</si>
  <si>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</si>
  <si>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</si>
  <si>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</si>
  <si>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</si>
  <si>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</si>
  <si>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</si>
  <si>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</si>
  <si>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</si>
  <si>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</si>
  <si>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</si>
  <si>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</si>
  <si>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</si>
  <si>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</si>
  <si>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</si>
  <si>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</si>
  <si>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</si>
  <si>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</si>
  <si>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</si>
  <si>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</si>
  <si>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</si>
  <si>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</si>
  <si>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</si>
  <si>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</si>
  <si>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</si>
  <si>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</si>
  <si>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</si>
  <si>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</si>
  <si>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</si>
  <si>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</si>
  <si>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</si>
  <si>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</si>
  <si>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</si>
  <si>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</si>
  <si>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</si>
  <si>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</si>
  <si>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</si>
  <si>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</si>
  <si>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</si>
  <si>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</si>
  <si>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</si>
  <si>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</si>
  <si>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</si>
  <si>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</si>
  <si>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</si>
  <si>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</si>
  <si>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</si>
  <si>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</si>
  <si>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</si>
  <si>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</si>
  <si>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</si>
  <si>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</si>
  <si>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</si>
  <si>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</si>
  <si>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</si>
  <si>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</si>
  <si>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</si>
  <si>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</si>
  <si>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</si>
  <si>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</si>
  <si>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</si>
  <si>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</si>
  <si>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</si>
  <si>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</si>
  <si>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</si>
  <si>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</si>
  <si>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</si>
  <si>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</si>
  <si>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</si>
  <si>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</si>
  <si>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</si>
  <si>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</si>
  <si>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</si>
  <si>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</si>
  <si>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</si>
  <si>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</si>
  <si>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</si>
  <si>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</si>
  <si>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</si>
  <si>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</si>
  <si>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</si>
  <si>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</si>
  <si>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</si>
  <si>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</si>
  <si>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</si>
  <si>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</si>
  <si>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</si>
  <si>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</si>
  <si>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</si>
  <si>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</si>
  <si>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</si>
  <si>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</si>
  <si>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</si>
  <si>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</si>
  <si>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</si>
  <si>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</si>
  <si>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</si>
  <si>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</si>
  <si>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</si>
  <si>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</si>
  <si>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</si>
  <si>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</si>
  <si>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</si>
  <si>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</si>
  <si>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</si>
  <si>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</si>
  <si>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</si>
  <si>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</si>
  <si>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</si>
  <si>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</si>
  <si>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</si>
  <si>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</si>
  <si>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</si>
  <si>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</si>
  <si>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</si>
  <si>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</si>
  <si>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</si>
  <si>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</si>
  <si>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</si>
  <si>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</si>
  <si>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</si>
  <si>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</si>
  <si>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</si>
  <si>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</si>
  <si>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</si>
  <si>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</si>
  <si>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</si>
  <si>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</si>
  <si>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</si>
  <si>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</si>
  <si>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</si>
  <si>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</si>
  <si>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</si>
  <si>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</si>
  <si>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</si>
  <si>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</si>
  <si>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</si>
  <si>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</si>
  <si>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</si>
  <si>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</si>
  <si>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</si>
  <si>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</si>
  <si>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</si>
  <si>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</si>
  <si>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</si>
  <si>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</si>
  <si>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</si>
  <si>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</si>
  <si>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</si>
  <si>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</si>
  <si>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</si>
  <si>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</si>
  <si>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</si>
  <si>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</si>
  <si>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</si>
  <si>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</si>
  <si>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</si>
  <si>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</si>
  <si>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</si>
  <si>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</si>
  <si>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</si>
  <si>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</si>
  <si>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</si>
  <si>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</si>
  <si>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</si>
  <si>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</si>
  <si>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</si>
  <si>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</si>
  <si>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</si>
  <si>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</si>
  <si>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</si>
  <si>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</si>
  <si>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</si>
  <si>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</si>
  <si>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</si>
  <si>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</si>
  <si>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</si>
  <si>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</si>
  <si>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</si>
  <si>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</si>
  <si>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</si>
  <si>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</si>
  <si>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</si>
  <si>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</si>
  <si>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</si>
  <si>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</si>
  <si>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</si>
  <si>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</si>
  <si>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</si>
  <si>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</si>
  <si>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</si>
  <si>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</si>
  <si>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</si>
  <si>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</si>
  <si>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</si>
  <si>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</si>
  <si>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</si>
  <si>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</si>
  <si>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</si>
  <si>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</si>
  <si>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</si>
  <si>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</si>
  <si>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</si>
  <si>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</si>
  <si>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</si>
  <si>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</si>
  <si>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</si>
  <si>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</si>
  <si>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</si>
  <si>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</si>
  <si>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</si>
  <si>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</si>
  <si>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</si>
  <si>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</si>
  <si>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</si>
  <si>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</si>
  <si>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</si>
  <si>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</si>
  <si>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</si>
  <si>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</si>
  <si>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</si>
  <si>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</si>
  <si>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</si>
  <si>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</si>
  <si>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</si>
  <si>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</si>
  <si>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</si>
  <si>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</si>
  <si>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</si>
  <si>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</si>
  <si>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</si>
  <si>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</si>
  <si>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</si>
  <si>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</si>
  <si>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</si>
  <si>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</si>
  <si>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</si>
  <si>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</si>
  <si>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</si>
  <si>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</si>
  <si>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</si>
  <si>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</si>
  <si>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</si>
  <si>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</si>
  <si>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</si>
  <si>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</si>
  <si>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</si>
  <si>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</si>
  <si>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</si>
  <si>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</si>
  <si>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</si>
  <si>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</si>
  <si>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</si>
  <si>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</si>
  <si>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</si>
  <si>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</si>
  <si>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</si>
  <si>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</si>
  <si>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</si>
  <si>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</si>
  <si>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</si>
  <si>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</si>
  <si>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</si>
  <si>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</si>
  <si>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</si>
  <si>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</si>
  <si>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</si>
  <si>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</si>
  <si>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</si>
  <si>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</si>
  <si>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</si>
  <si>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</si>
  <si>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</si>
  <si>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</si>
  <si>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</si>
  <si>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</si>
  <si>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</si>
  <si>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</si>
  <si>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</si>
  <si>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</si>
  <si>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</si>
  <si>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</si>
  <si>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</si>
  <si>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</si>
  <si>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</si>
  <si>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</si>
  <si>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</si>
  <si>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</si>
  <si>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</si>
  <si>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</si>
  <si>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</si>
  <si>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</si>
  <si>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</si>
  <si>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</si>
  <si>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</si>
  <si>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</si>
  <si>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</si>
  <si>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</si>
  <si>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</si>
  <si>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</si>
  <si>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</si>
  <si>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</si>
  <si>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</si>
  <si>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</si>
  <si>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</si>
  <si>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</si>
  <si>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</si>
  <si>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</si>
  <si>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</si>
  <si>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</si>
  <si>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</si>
  <si>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</si>
  <si>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</si>
  <si>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</si>
  <si>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</si>
  <si>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</si>
  <si>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</si>
  <si>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</si>
  <si>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</si>
  <si>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</si>
  <si>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</si>
  <si>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</si>
  <si>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</si>
  <si>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</si>
  <si>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</si>
  <si>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</si>
  <si>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</si>
  <si>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</si>
  <si>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</si>
  <si>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</si>
  <si>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</si>
  <si>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</si>
  <si>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</si>
  <si>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</si>
  <si>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</si>
  <si>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</si>
  <si>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</si>
  <si>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</si>
  <si>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</si>
  <si>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</si>
  <si>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</si>
  <si>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</si>
  <si>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</si>
  <si>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</si>
  <si>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</si>
  <si>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</si>
  <si>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</si>
  <si>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</si>
  <si>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</si>
  <si>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</si>
  <si>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</si>
  <si>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</si>
  <si>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</si>
  <si>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</si>
  <si>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</si>
  <si>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</si>
  <si>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</si>
  <si>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</si>
  <si>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</si>
  <si>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</si>
  <si>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</si>
  <si>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</si>
  <si>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</si>
  <si>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</si>
  <si>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</si>
  <si>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</si>
  <si>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</si>
  <si>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</si>
  <si>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</si>
  <si>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</si>
  <si>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</si>
  <si>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</si>
  <si>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</si>
  <si>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</si>
  <si>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</si>
  <si>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</si>
  <si>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</si>
  <si>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</si>
  <si>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</si>
  <si>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</si>
  <si>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</si>
  <si>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</si>
  <si>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</si>
  <si>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</si>
  <si>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</si>
  <si>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</si>
  <si>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</si>
  <si>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</si>
  <si>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</si>
  <si>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</si>
  <si>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</si>
  <si>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</si>
  <si>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</si>
  <si>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</si>
  <si>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</si>
  <si>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</si>
  <si>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</si>
  <si>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</si>
  <si>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</si>
  <si>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</si>
  <si>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</si>
  <si>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</si>
  <si>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</si>
  <si>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</si>
  <si>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</si>
  <si>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</si>
  <si>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</si>
  <si>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</si>
  <si>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</si>
  <si>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</si>
  <si>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</si>
  <si>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</si>
  <si>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</si>
  <si>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</si>
  <si>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</si>
  <si>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</si>
  <si>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</si>
  <si>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</si>
  <si>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</si>
  <si>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</si>
  <si>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</si>
  <si>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</si>
  <si>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</si>
  <si>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</si>
  <si>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</si>
  <si>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</si>
  <si>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</si>
  <si>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</si>
  <si>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</si>
  <si>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</si>
  <si>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</si>
  <si>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</si>
  <si>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</si>
  <si>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</si>
  <si>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</si>
  <si>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</si>
  <si>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</si>
  <si>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</si>
  <si>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</si>
  <si>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</si>
  <si>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</si>
  <si>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</si>
  <si>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</si>
  <si>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</si>
  <si>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</si>
  <si>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</si>
  <si>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</si>
  <si>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</si>
  <si>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</si>
  <si>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</si>
  <si>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</si>
  <si>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</si>
  <si>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</si>
  <si>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</si>
  <si>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</si>
  <si>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</si>
  <si>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</si>
  <si>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</si>
  <si>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</si>
  <si>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</si>
  <si>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</si>
  <si>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</si>
  <si>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</si>
  <si>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</si>
  <si>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</si>
  <si>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</si>
  <si>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</si>
  <si>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</si>
  <si>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</si>
  <si>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</si>
  <si>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</si>
  <si>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</si>
  <si>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</si>
  <si>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</si>
  <si>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</si>
  <si>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</si>
  <si>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</si>
  <si>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</si>
  <si>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</si>
  <si>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</si>
  <si>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</si>
  <si>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</si>
  <si>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</si>
  <si>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</si>
  <si>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</si>
  <si>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</si>
  <si>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</si>
  <si>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</si>
  <si>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</si>
  <si>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</si>
  <si>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</si>
  <si>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</si>
  <si>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</si>
  <si>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</si>
  <si>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</si>
  <si>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</si>
  <si>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</si>
  <si>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</si>
  <si>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</si>
  <si>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</si>
  <si>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</si>
  <si>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</si>
  <si>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</si>
  <si>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</si>
  <si>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</si>
  <si>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</si>
  <si>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</si>
  <si>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</si>
  <si>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</si>
  <si>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</si>
  <si>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</si>
  <si>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</si>
  <si>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</si>
  <si>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</si>
  <si>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</si>
  <si>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</si>
  <si>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</si>
  <si>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</si>
  <si>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</si>
  <si>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</si>
  <si>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</si>
  <si>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</si>
  <si>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</si>
  <si>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</si>
  <si>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</si>
  <si>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</si>
  <si>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</si>
  <si>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</si>
  <si>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</si>
  <si>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</si>
  <si>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</si>
  <si>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</si>
  <si>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</si>
  <si>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</si>
  <si>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</si>
  <si>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</si>
  <si>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</si>
  <si>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</si>
  <si>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</si>
  <si>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</si>
  <si>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</si>
  <si>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</si>
  <si>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</si>
  <si>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</si>
  <si>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</si>
  <si>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</si>
  <si>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</si>
  <si>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</si>
  <si>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</si>
  <si>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</si>
  <si>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</si>
  <si>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</si>
  <si>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</si>
  <si>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</si>
  <si>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</si>
  <si>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</si>
  <si>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</si>
  <si>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</si>
  <si>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</si>
  <si>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</si>
  <si>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</si>
  <si>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</si>
  <si>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</si>
  <si>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</si>
  <si>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</si>
  <si>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</si>
  <si>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</si>
  <si>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</si>
  <si>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</si>
  <si>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</si>
  <si>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</si>
  <si>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</si>
  <si>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</si>
  <si>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</si>
  <si>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</si>
  <si>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</si>
  <si>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</si>
  <si>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</si>
  <si>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</si>
  <si>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</si>
  <si>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</si>
  <si>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</si>
  <si>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</si>
  <si>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</si>
  <si>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</si>
  <si>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</si>
  <si>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</si>
  <si>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</si>
  <si>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</si>
  <si>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</si>
  <si>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</si>
  <si>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</si>
  <si>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</si>
  <si>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</si>
  <si>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</si>
  <si>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</si>
  <si>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</si>
  <si>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</si>
  <si>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</si>
  <si>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</si>
  <si>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</si>
  <si>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</si>
  <si>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</si>
  <si>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</si>
  <si>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</si>
  <si>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</si>
  <si>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</si>
  <si>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</si>
  <si>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</si>
  <si>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</si>
  <si>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</si>
  <si>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</si>
  <si>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</si>
  <si>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</si>
  <si>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</si>
  <si>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</si>
  <si>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</si>
  <si>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</si>
  <si>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</si>
  <si>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</si>
  <si>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</si>
  <si>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</si>
  <si>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</si>
  <si>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</si>
  <si>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</si>
  <si>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</si>
  <si>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</si>
  <si>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</si>
  <si>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</si>
  <si>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</si>
  <si>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</si>
  <si>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</si>
  <si>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</si>
  <si>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</si>
  <si>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</si>
  <si>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</si>
  <si>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</si>
  <si>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</si>
  <si>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</si>
  <si>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</si>
  <si>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</si>
  <si>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</si>
  <si>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</si>
  <si>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</si>
  <si>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</si>
  <si>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</si>
  <si>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</si>
  <si>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</si>
  <si>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</si>
  <si>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</si>
  <si>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</si>
  <si>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</si>
  <si>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</si>
  <si>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</si>
  <si>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</si>
  <si>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</si>
  <si>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</si>
  <si>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</si>
  <si>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</si>
  <si>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</si>
  <si>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</si>
  <si>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</si>
  <si>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</si>
  <si>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</si>
  <si>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</si>
  <si>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</si>
  <si>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</si>
  <si>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</si>
  <si>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</si>
  <si>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</si>
  <si>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</si>
  <si>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</si>
  <si>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</si>
  <si>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</si>
  <si>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</si>
  <si>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</si>
  <si>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</si>
  <si>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</si>
  <si>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</si>
  <si>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</si>
  <si>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</si>
  <si>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</si>
  <si>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</si>
  <si>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</si>
  <si>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</si>
  <si>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</si>
  <si>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</si>
  <si>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</si>
  <si>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</si>
  <si>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</si>
  <si>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</si>
  <si>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</si>
  <si>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</si>
  <si>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</si>
  <si>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</si>
  <si>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</si>
  <si>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</si>
  <si>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</si>
  <si>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</si>
  <si>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</si>
  <si>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</si>
  <si>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</si>
  <si>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</si>
  <si>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</si>
  <si>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</si>
  <si>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</si>
  <si>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</si>
  <si>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</si>
  <si>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</si>
  <si>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</si>
  <si>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</si>
  <si>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</si>
  <si>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</si>
  <si>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</si>
  <si>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</si>
  <si>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</si>
  <si>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</si>
  <si>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</si>
  <si>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</si>
  <si>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</si>
  <si>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</si>
  <si>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</si>
  <si>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</si>
  <si>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</si>
  <si>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</si>
  <si>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</si>
  <si>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</si>
  <si>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</si>
  <si>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</si>
  <si>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</si>
  <si>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</si>
  <si>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</si>
  <si>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</si>
  <si>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</si>
  <si>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</si>
  <si>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</si>
  <si>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</si>
  <si>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</si>
  <si>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</si>
  <si>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</si>
  <si>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</si>
  <si>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</si>
  <si>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</si>
  <si>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</si>
  <si>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</si>
  <si>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</si>
  <si>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</si>
  <si>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</si>
  <si>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</si>
  <si>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</si>
  <si>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</si>
  <si>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</si>
  <si>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</si>
  <si>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</si>
  <si>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</si>
  <si>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</si>
  <si>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</si>
  <si>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</si>
  <si>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</si>
  <si>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</si>
  <si>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</si>
  <si>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</si>
  <si>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</si>
  <si>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</si>
  <si>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</si>
  <si>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</si>
  <si>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</si>
  <si>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</si>
  <si>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</si>
  <si>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</si>
  <si>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</si>
  <si>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</si>
  <si>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</si>
  <si>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</si>
  <si>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</si>
  <si>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</si>
  <si>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</si>
  <si>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</si>
  <si>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</si>
  <si>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</si>
  <si>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</si>
  <si>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</si>
  <si>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</si>
  <si>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</si>
  <si>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</si>
  <si>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</si>
  <si>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</si>
  <si>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</si>
  <si>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</si>
  <si>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</si>
  <si>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</si>
  <si>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</si>
  <si>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</si>
  <si>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</si>
  <si>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</si>
  <si>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</si>
  <si>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</si>
  <si>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</si>
  <si>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</si>
  <si>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</si>
  <si>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</si>
  <si>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</si>
  <si>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</si>
  <si>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</si>
  <si>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</si>
  <si>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</si>
  <si>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</si>
  <si>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</si>
  <si>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</si>
  <si>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</si>
  <si>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</si>
  <si>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</si>
  <si>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</si>
  <si>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</si>
  <si>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</si>
  <si>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</si>
  <si>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</si>
  <si>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</si>
  <si>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</si>
  <si>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</si>
  <si>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</si>
  <si>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</si>
  <si>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</si>
  <si>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</si>
  <si>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</si>
  <si>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</si>
  <si>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</si>
  <si>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</si>
  <si>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</si>
  <si>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</si>
  <si>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</si>
  <si>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</si>
  <si>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</si>
  <si>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</si>
  <si>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</si>
  <si>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</si>
  <si>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</si>
  <si>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</si>
  <si>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</si>
  <si>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</si>
  <si>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</si>
  <si>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</si>
  <si>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</si>
  <si>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</si>
  <si>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</si>
  <si>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</si>
  <si>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</si>
  <si>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</si>
  <si>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</si>
  <si>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</si>
  <si>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</si>
  <si>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</si>
  <si>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</si>
  <si>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</si>
  <si>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</si>
  <si>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</si>
  <si>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</si>
  <si>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</si>
  <si>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</si>
  <si>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</si>
  <si>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</si>
  <si>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</si>
  <si>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</si>
  <si>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</si>
  <si>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</si>
  <si>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</si>
  <si>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</si>
  <si>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</si>
  <si>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</si>
  <si>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</si>
  <si>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</si>
  <si>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</si>
  <si>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</si>
  <si>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</si>
  <si>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</si>
  <si>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</si>
  <si>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</si>
  <si>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</si>
  <si>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</si>
  <si>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</si>
  <si>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</si>
  <si>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</si>
  <si>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</si>
  <si>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</si>
  <si>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</si>
  <si>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</si>
  <si>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</si>
  <si>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</si>
  <si>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</si>
  <si>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</si>
  <si>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</si>
  <si>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</si>
  <si>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</si>
  <si>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</si>
  <si>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</si>
  <si>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</si>
  <si>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</si>
  <si>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</si>
  <si>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</si>
  <si>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</si>
  <si>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</si>
  <si>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</si>
  <si>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</si>
  <si>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</si>
  <si>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</si>
  <si>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</si>
  <si>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</si>
  <si>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</si>
  <si>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</si>
  <si>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</si>
  <si>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</si>
  <si>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</si>
  <si>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</si>
  <si>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</si>
  <si>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</si>
  <si>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</si>
  <si>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</si>
  <si>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</si>
  <si>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</si>
  <si>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</si>
  <si>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</si>
  <si>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</si>
  <si>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</si>
  <si>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</si>
  <si>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</si>
  <si>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</si>
  <si>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</si>
  <si>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</si>
  <si>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</si>
  <si>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</si>
  <si>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</si>
  <si>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</si>
  <si>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</si>
  <si>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</si>
  <si>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</si>
  <si>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</si>
  <si>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</si>
  <si>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</si>
  <si>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</si>
  <si>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</si>
  <si>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</si>
  <si>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</si>
  <si>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</si>
  <si>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</si>
  <si>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</si>
  <si>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</si>
  <si>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</si>
  <si>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</si>
  <si>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</si>
  <si>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</si>
  <si>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</si>
  <si>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</si>
  <si>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</si>
  <si>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</si>
  <si>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</si>
  <si>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</si>
  <si>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</si>
  <si>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</si>
  <si>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</si>
  <si>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</si>
  <si>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</si>
  <si>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</si>
  <si>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</si>
  <si>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</si>
  <si>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</si>
  <si>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</si>
  <si>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</si>
  <si>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</si>
  <si>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</si>
  <si>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</si>
  <si>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</si>
  <si>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</si>
  <si>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</si>
  <si>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</si>
  <si>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</si>
  <si>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</si>
  <si>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</si>
  <si>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</si>
  <si>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</si>
  <si>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</si>
  <si>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</si>
  <si>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</si>
  <si>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</si>
  <si>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</si>
  <si>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</si>
  <si>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</si>
  <si>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</si>
  <si>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</si>
  <si>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</si>
  <si>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</si>
  <si>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</si>
  <si>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</si>
  <si>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</si>
  <si>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</si>
  <si>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</si>
  <si>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</si>
  <si>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</si>
  <si>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</si>
  <si>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</si>
  <si>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</si>
  <si>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</si>
  <si>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</si>
  <si>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</si>
  <si>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</si>
  <si>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</si>
  <si>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</si>
  <si>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</si>
  <si>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</si>
  <si>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</si>
  <si>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</si>
  <si>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</si>
  <si>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</si>
  <si>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</si>
  <si>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</si>
  <si>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</si>
  <si>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</si>
  <si>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</si>
  <si>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</si>
  <si>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</si>
  <si>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</si>
  <si>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</si>
  <si>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</si>
  <si>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</si>
  <si>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</si>
  <si>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</si>
  <si>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</si>
  <si>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</si>
  <si>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</si>
  <si>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</si>
  <si>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</si>
  <si>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</si>
  <si>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</si>
  <si>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</si>
  <si>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</si>
  <si>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</si>
  <si>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</si>
  <si>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</si>
  <si>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</si>
  <si>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</si>
  <si>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</si>
  <si>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</si>
  <si>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</si>
  <si>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</si>
  <si>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</si>
  <si>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</si>
  <si>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</si>
  <si>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</si>
  <si>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</si>
  <si>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</si>
  <si>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</si>
  <si>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</si>
  <si>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</si>
  <si>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</si>
  <si>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</si>
  <si>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</si>
  <si>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</si>
  <si>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</si>
  <si>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</si>
  <si>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</si>
  <si>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</si>
  <si>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</si>
  <si>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</si>
  <si>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</si>
  <si>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</si>
  <si>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</si>
  <si>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</si>
  <si>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</si>
  <si>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</si>
  <si>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</si>
  <si>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</si>
  <si>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</si>
  <si>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</si>
  <si>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</si>
  <si>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</si>
  <si>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</si>
  <si>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</si>
  <si>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</si>
  <si>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</si>
  <si>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</si>
  <si>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</si>
  <si>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</si>
  <si>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</si>
  <si>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</si>
  <si>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</si>
  <si>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</si>
  <si>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</si>
  <si>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</si>
  <si>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</si>
  <si>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</si>
  <si>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</si>
  <si>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</si>
  <si>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</si>
  <si>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</si>
  <si>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</si>
  <si>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</si>
  <si>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</si>
  <si>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</si>
  <si>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</si>
  <si>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</si>
  <si>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</si>
  <si>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</si>
  <si>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</si>
  <si>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</si>
  <si>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</si>
  <si>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</si>
  <si>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</si>
  <si>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</si>
  <si>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</si>
  <si>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</si>
  <si>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</si>
  <si>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</si>
  <si>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</si>
  <si>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</si>
  <si>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</si>
  <si>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</si>
  <si>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</si>
  <si>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</si>
  <si>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</si>
  <si>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</si>
  <si>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</si>
  <si>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</si>
  <si>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</si>
  <si>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</si>
  <si>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</si>
  <si>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</si>
  <si>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</si>
  <si>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</si>
  <si>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</si>
  <si>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</si>
  <si>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</si>
  <si>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</si>
  <si>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</si>
  <si>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</si>
  <si>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</si>
  <si>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</si>
  <si>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</si>
  <si>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</si>
  <si>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</si>
  <si>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</si>
  <si>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</si>
  <si>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</si>
  <si>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</si>
  <si>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</si>
  <si>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</si>
  <si>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</si>
  <si>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</si>
  <si>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</si>
  <si>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</si>
  <si>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</si>
  <si>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</si>
  <si>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</si>
  <si>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</si>
  <si>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</si>
  <si>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</si>
  <si>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</si>
  <si>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</si>
  <si>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</si>
  <si>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</si>
  <si>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</si>
  <si>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</si>
  <si>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</si>
  <si>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</si>
  <si>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</si>
  <si>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</si>
  <si>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</si>
  <si>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</si>
  <si>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</si>
  <si>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</si>
  <si>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</si>
  <si>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</si>
  <si>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</si>
  <si>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</si>
  <si>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</si>
  <si>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</si>
  <si>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</si>
  <si>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</si>
  <si>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</si>
  <si>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</si>
  <si>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</si>
  <si>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</si>
  <si>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</si>
  <si>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</si>
  <si>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</si>
  <si>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</si>
  <si>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</si>
  <si>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</si>
  <si>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</si>
  <si>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</si>
  <si>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</si>
  <si>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</si>
  <si>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</si>
  <si>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</si>
  <si>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</si>
  <si>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</si>
  <si>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</si>
  <si>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</si>
  <si>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</si>
  <si>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</si>
  <si>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</si>
  <si>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</si>
  <si>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</si>
  <si>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</si>
  <si>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</si>
  <si>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</si>
  <si>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</si>
  <si>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</si>
  <si>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</si>
  <si>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</si>
  <si>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</si>
  <si>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</si>
  <si>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</si>
  <si>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</si>
  <si>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</si>
  <si>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</si>
  <si>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</si>
  <si>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</si>
  <si>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</si>
  <si>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</si>
  <si>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</si>
  <si>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</si>
  <si>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</si>
  <si>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</si>
  <si>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</si>
  <si>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</si>
  <si>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</si>
  <si>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</si>
  <si>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</si>
  <si>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</si>
  <si>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</si>
  <si>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</si>
  <si>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</si>
  <si>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</si>
  <si>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</si>
  <si>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</si>
  <si>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</si>
  <si>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</si>
  <si>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</si>
  <si>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</si>
  <si>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</si>
  <si>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</si>
  <si>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</si>
  <si>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</si>
  <si>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</si>
  <si>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</si>
  <si>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</si>
  <si>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</si>
  <si>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</si>
  <si>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</si>
  <si>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</si>
  <si>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</si>
  <si>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</si>
  <si>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</si>
  <si>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</si>
  <si>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</si>
  <si>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</si>
  <si>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</si>
  <si>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</si>
  <si>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</si>
  <si>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</si>
  <si>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</si>
  <si>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</si>
  <si>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</si>
  <si>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</si>
  <si>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</si>
  <si>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</si>
  <si>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</si>
  <si>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</si>
  <si>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</si>
  <si>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</si>
  <si>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</si>
  <si>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</si>
  <si>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</si>
  <si>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</si>
  <si>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</si>
  <si>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</si>
  <si>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</si>
  <si>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</si>
  <si>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</si>
  <si>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</si>
  <si>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</si>
  <si>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</si>
  <si>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</si>
  <si>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</si>
  <si>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</si>
  <si>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</si>
  <si>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</si>
  <si>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</si>
  <si>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</si>
  <si>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</si>
  <si>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</si>
  <si>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</si>
  <si>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</si>
  <si>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</si>
  <si>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</si>
  <si>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</si>
  <si>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</si>
  <si>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</si>
  <si>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</si>
  <si>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</si>
  <si>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</si>
  <si>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</si>
  <si>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</si>
  <si>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</si>
  <si>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</si>
  <si>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</si>
  <si>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</si>
  <si>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</si>
  <si>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</si>
  <si>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</si>
  <si>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</si>
  <si>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</si>
  <si>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</si>
  <si>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</si>
  <si>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</si>
  <si>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</si>
  <si>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</si>
  <si>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</si>
  <si>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</si>
  <si>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</si>
  <si>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</si>
  <si>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</si>
  <si>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</si>
  <si>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</si>
  <si>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</si>
  <si>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</si>
  <si>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</si>
  <si>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</si>
  <si>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</si>
  <si>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</si>
  <si>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</si>
  <si>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</si>
  <si>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</si>
  <si>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</si>
  <si>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</si>
  <si>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</si>
  <si>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</si>
  <si>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</si>
  <si>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</si>
  <si>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</si>
  <si>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</si>
  <si>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</si>
  <si>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</si>
  <si>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</si>
  <si>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</si>
  <si>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</si>
  <si>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</si>
  <si>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</si>
  <si>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</si>
  <si>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</si>
  <si>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</si>
  <si>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</si>
  <si>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</si>
  <si>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</si>
  <si>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</si>
  <si>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</si>
  <si>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</si>
  <si>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</si>
  <si>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</si>
  <si>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</si>
  <si>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</si>
  <si>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</si>
  <si>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</si>
  <si>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</si>
  <si>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</si>
  <si>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</si>
  <si>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</si>
  <si>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</si>
  <si>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</si>
  <si>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</si>
  <si>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</si>
  <si>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</si>
  <si>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</si>
  <si>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</si>
  <si>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</si>
  <si>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</si>
  <si>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</si>
  <si>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</si>
  <si>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</si>
  <si>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</si>
  <si>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</si>
  <si>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</si>
  <si>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</si>
  <si>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</si>
  <si>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</si>
  <si>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</si>
  <si>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</si>
  <si>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</si>
  <si>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</si>
  <si>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</si>
  <si>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</si>
  <si>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</si>
  <si>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</si>
  <si>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</si>
  <si>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</si>
  <si>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</si>
  <si>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</si>
  <si>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</si>
  <si>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</si>
  <si>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</si>
  <si>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</si>
  <si>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</si>
  <si>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</si>
  <si>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</si>
  <si>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</si>
  <si>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</si>
  <si>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</si>
  <si>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</si>
  <si>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</si>
  <si>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</si>
  <si>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</si>
  <si>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</si>
  <si>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</si>
  <si>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</si>
  <si>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</si>
  <si>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</si>
  <si>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</si>
  <si>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</si>
  <si>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</si>
  <si>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</si>
  <si>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</si>
  <si>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</si>
  <si>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</si>
  <si>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</si>
  <si>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</si>
  <si>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</si>
  <si>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</si>
  <si>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</si>
  <si>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</si>
  <si>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</si>
  <si>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</si>
  <si>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</si>
  <si>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</si>
  <si>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</si>
  <si>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</si>
  <si>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</si>
  <si>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</si>
  <si>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</si>
  <si>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</si>
  <si>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</si>
  <si>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</si>
  <si>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</si>
  <si>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</si>
  <si>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</si>
  <si>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</si>
  <si>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</si>
  <si>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</si>
  <si>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</si>
  <si>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</si>
  <si>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</si>
  <si>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</si>
  <si>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</si>
  <si>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</si>
  <si>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</si>
  <si>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</si>
  <si>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</si>
  <si>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</si>
  <si>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</si>
  <si>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</si>
  <si>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</si>
  <si>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</si>
  <si>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</si>
  <si>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</si>
  <si>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</si>
  <si>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</si>
  <si>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</si>
  <si>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</si>
  <si>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</si>
  <si>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</si>
  <si>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</si>
  <si>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</si>
  <si>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</si>
  <si>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</si>
  <si>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</si>
  <si>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</si>
  <si>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</si>
  <si>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</si>
  <si>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</si>
  <si>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</si>
  <si>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</si>
  <si>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</si>
  <si>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</si>
  <si>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</si>
  <si>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</si>
  <si>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</si>
  <si>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</si>
  <si>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</si>
  <si>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</si>
  <si>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</si>
  <si>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</si>
  <si>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</si>
  <si>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</si>
  <si>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</si>
  <si>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</si>
  <si>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</si>
  <si>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</si>
  <si>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</si>
  <si>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</si>
  <si>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</si>
  <si>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</si>
  <si>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</si>
  <si>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</si>
  <si>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</si>
  <si>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</si>
  <si>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</si>
  <si>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</si>
  <si>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</si>
  <si>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</si>
  <si>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</si>
  <si>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</si>
  <si>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</si>
  <si>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</si>
  <si>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</si>
  <si>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</si>
  <si>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</si>
  <si>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</si>
  <si>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</si>
  <si>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</si>
  <si>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</si>
  <si>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</si>
  <si>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</si>
  <si>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</si>
  <si>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</si>
  <si>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</si>
  <si>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</si>
  <si>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</si>
  <si>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</si>
  <si>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</si>
  <si>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</si>
  <si>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</si>
  <si>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</si>
  <si>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</si>
  <si>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</si>
  <si>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</si>
  <si>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</si>
  <si>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</si>
  <si>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</si>
  <si>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</si>
  <si>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</si>
  <si>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</si>
  <si>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</si>
  <si>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</si>
  <si>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</si>
  <si>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</si>
  <si>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</si>
  <si>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</si>
  <si>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</si>
  <si>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</si>
  <si>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</si>
  <si>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</si>
  <si>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</si>
  <si>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</si>
  <si>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</si>
  <si>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</si>
  <si>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</si>
  <si>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</si>
  <si>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</si>
  <si>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</si>
  <si>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</si>
  <si>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</si>
  <si>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</si>
  <si>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</si>
  <si>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</si>
  <si>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</si>
  <si>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</si>
  <si>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</si>
  <si>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</si>
  <si>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</si>
  <si>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</si>
  <si>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</si>
  <si>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</si>
  <si>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</si>
  <si>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</si>
  <si>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</si>
  <si>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</si>
  <si>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</si>
  <si>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</si>
  <si>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</si>
  <si>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</si>
  <si>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</si>
  <si>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</si>
  <si>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</si>
  <si>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</si>
  <si>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</si>
  <si>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</si>
  <si>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</si>
  <si>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</si>
  <si>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</si>
  <si>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</si>
  <si>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</si>
  <si>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</si>
  <si>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</si>
  <si>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</si>
  <si>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</si>
  <si>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</si>
  <si>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</si>
  <si>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</si>
  <si>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</si>
  <si>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</si>
  <si>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</si>
  <si>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</si>
  <si>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</si>
  <si>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</si>
  <si>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</si>
  <si>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</si>
  <si>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</si>
  <si>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</si>
  <si>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</si>
  <si>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</si>
  <si>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</si>
  <si>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</si>
  <si>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</si>
  <si>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</si>
  <si>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</si>
  <si>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</si>
  <si>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</si>
  <si>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</si>
  <si>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</si>
  <si>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</si>
  <si>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</si>
  <si>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</si>
  <si>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</si>
  <si>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</si>
  <si>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</si>
  <si>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</si>
  <si>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</si>
  <si>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</si>
  <si>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</si>
  <si>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</si>
  <si>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</si>
  <si>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</si>
  <si>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</si>
  <si>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</si>
  <si>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</si>
  <si>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</si>
  <si>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</si>
  <si>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</si>
  <si>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</si>
  <si>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</si>
  <si>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</si>
  <si>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</si>
  <si>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</si>
  <si>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</si>
  <si>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</si>
  <si>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</si>
  <si>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</si>
  <si>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</si>
  <si>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</si>
  <si>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</si>
  <si>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</si>
  <si>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</si>
  <si>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</si>
  <si>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</si>
  <si>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</si>
  <si>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</si>
  <si>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</si>
  <si>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</si>
  <si>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</si>
  <si>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</si>
  <si>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</si>
  <si>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</si>
  <si>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</si>
  <si>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</si>
  <si>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</si>
  <si>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</si>
  <si>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</si>
  <si>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</si>
  <si>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</si>
  <si>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</si>
  <si>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</si>
  <si>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</si>
  <si>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</si>
  <si>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</si>
  <si>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</si>
  <si>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</si>
  <si>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</si>
  <si>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</si>
  <si>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</si>
  <si>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</si>
  <si>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</si>
  <si>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</si>
  <si>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</si>
  <si>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</si>
  <si>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</si>
  <si>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</si>
  <si>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</si>
  <si>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</si>
  <si>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</si>
  <si>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</si>
  <si>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</si>
  <si>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</si>
  <si>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</si>
  <si>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</si>
  <si>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</si>
  <si>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</si>
  <si>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</si>
  <si>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</si>
  <si>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</si>
  <si>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</si>
  <si>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</si>
  <si>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</si>
  <si>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</si>
  <si>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</si>
  <si>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</si>
  <si>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</si>
  <si>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</si>
  <si>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</si>
  <si>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</si>
  <si>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</si>
  <si>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</si>
  <si>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</si>
  <si>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</si>
  <si>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</si>
  <si>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</si>
  <si>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</si>
  <si>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</si>
  <si>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</si>
  <si>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</si>
  <si>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</si>
  <si>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</si>
  <si>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</si>
  <si>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</si>
  <si>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</si>
  <si>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</si>
  <si>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</si>
  <si>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</si>
  <si>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</si>
  <si>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</si>
  <si>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</si>
  <si>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</si>
  <si>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</si>
  <si>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</si>
  <si>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</si>
  <si>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</si>
  <si>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</si>
  <si>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</si>
  <si>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</si>
  <si>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</si>
  <si>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</si>
  <si>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</si>
  <si>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</si>
  <si>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</si>
  <si>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</si>
  <si>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</si>
  <si>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</si>
  <si>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</si>
  <si>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</si>
  <si>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</si>
  <si>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</si>
  <si>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</si>
  <si>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</si>
  <si>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</si>
  <si>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</si>
  <si>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</si>
  <si>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</si>
  <si>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</si>
  <si>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</si>
  <si>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</si>
  <si>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</si>
  <si>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</si>
  <si>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</si>
  <si>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</si>
  <si>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</si>
  <si>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</si>
  <si>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</si>
  <si>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</si>
  <si>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</si>
  <si>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</si>
  <si>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</si>
  <si>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</si>
  <si>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</si>
  <si>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</si>
  <si>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</si>
  <si>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</si>
  <si>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</si>
  <si>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</si>
  <si>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</si>
  <si>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</si>
  <si>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</si>
  <si>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</si>
  <si>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</si>
  <si>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</si>
  <si>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</si>
  <si>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</si>
  <si>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</si>
  <si>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</si>
  <si>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</si>
  <si>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</si>
  <si>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</si>
  <si>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</si>
  <si>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</si>
  <si>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</si>
  <si>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</si>
  <si>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</si>
  <si>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</si>
  <si>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</si>
  <si>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</si>
  <si>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</si>
  <si>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</si>
  <si>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</si>
  <si>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</si>
  <si>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</si>
  <si>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</si>
  <si>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</si>
  <si>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</si>
  <si>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</si>
  <si>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</si>
  <si>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</si>
  <si>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</si>
  <si>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</si>
  <si>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</si>
  <si>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</si>
  <si>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</si>
  <si>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</si>
  <si>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</si>
  <si>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</si>
  <si>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</si>
  <si>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</si>
  <si>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</si>
  <si>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</si>
  <si>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</si>
  <si>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</si>
  <si>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</si>
  <si>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</si>
  <si>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</si>
  <si>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</si>
  <si>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</si>
  <si>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</si>
  <si>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</si>
  <si>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</si>
  <si>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</si>
  <si>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</si>
  <si>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</si>
  <si>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</si>
  <si>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</si>
  <si>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</si>
  <si>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</si>
  <si>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</si>
  <si>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</si>
  <si>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</si>
  <si>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</si>
  <si>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</si>
  <si>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</si>
  <si>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</si>
  <si>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</si>
  <si>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</si>
  <si>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</si>
  <si>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</si>
  <si>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</si>
  <si>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</si>
  <si>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</si>
  <si>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</si>
  <si>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</si>
  <si>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</si>
  <si>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</si>
  <si>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</si>
  <si>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</si>
  <si>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</si>
  <si>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</si>
  <si>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</si>
  <si>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</si>
  <si>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</si>
  <si>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</si>
  <si>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</si>
  <si>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</si>
  <si>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</si>
  <si>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</si>
  <si>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</si>
  <si>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</si>
  <si>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</si>
  <si>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</si>
  <si>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</si>
  <si>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</si>
  <si>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</si>
  <si>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</si>
  <si>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</si>
  <si>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</si>
  <si>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</si>
  <si>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</si>
  <si>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</si>
  <si>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</si>
  <si>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</si>
  <si>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</si>
  <si>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</si>
  <si>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</si>
  <si>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</si>
  <si>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</si>
  <si>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</si>
  <si>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</si>
  <si>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</si>
  <si>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</si>
  <si>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</si>
  <si>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</si>
  <si>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</si>
  <si>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</si>
  <si>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</si>
  <si>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</si>
  <si>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</si>
  <si>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</si>
  <si>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</si>
  <si>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</si>
  <si>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</si>
  <si>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</si>
  <si>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</si>
  <si>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</si>
  <si>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</si>
  <si>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</si>
  <si>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</si>
  <si>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</si>
  <si>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</si>
  <si>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</si>
  <si>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</si>
  <si>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</si>
  <si>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</si>
  <si>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</si>
  <si>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</si>
  <si>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</si>
  <si>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</si>
  <si>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</si>
  <si>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</si>
  <si>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</si>
  <si>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</si>
  <si>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</si>
  <si>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</si>
  <si>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</si>
  <si>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</si>
  <si>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</si>
  <si>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</si>
  <si>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</si>
  <si>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</si>
  <si>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</si>
  <si>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</si>
  <si>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</si>
  <si>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</si>
  <si>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</si>
  <si>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</si>
  <si>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</si>
  <si>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</si>
  <si>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</si>
  <si>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</si>
  <si>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</si>
  <si>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</si>
  <si>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</si>
  <si>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</si>
  <si>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</si>
  <si>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</si>
  <si>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</si>
  <si>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</si>
  <si>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</si>
  <si>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</si>
  <si>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</si>
  <si>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</si>
  <si>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</si>
  <si>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</si>
  <si>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</si>
  <si>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</si>
  <si>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</si>
  <si>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</si>
  <si>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</si>
  <si>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</si>
  <si>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</si>
  <si>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</si>
  <si>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</si>
  <si>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</si>
  <si>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</si>
  <si>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</si>
  <si>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</si>
  <si>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</si>
  <si>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</si>
  <si>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</si>
  <si>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</si>
  <si>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</si>
  <si>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</si>
  <si>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</si>
  <si>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</si>
  <si>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</si>
  <si>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</si>
  <si>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</si>
  <si>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</si>
  <si>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</si>
  <si>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</si>
  <si>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</si>
  <si>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</si>
  <si>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</si>
  <si>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</si>
  <si>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</si>
  <si>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</si>
  <si>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</si>
  <si>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</si>
  <si>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</si>
  <si>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</si>
  <si>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</si>
  <si>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</si>
  <si>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</si>
  <si>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</si>
  <si>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</si>
  <si>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</si>
  <si>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</si>
  <si>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</si>
  <si>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</si>
  <si>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</si>
  <si>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</si>
  <si>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</si>
  <si>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</si>
  <si>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</si>
  <si>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</si>
  <si>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</si>
  <si>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</si>
  <si>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</si>
  <si>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</si>
  <si>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</si>
  <si>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</si>
  <si>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</si>
  <si>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</si>
  <si>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</si>
  <si>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</si>
  <si>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</si>
  <si>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</si>
  <si>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</si>
  <si>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</si>
  <si>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</si>
  <si>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</si>
  <si>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</si>
  <si>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</si>
  <si>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</si>
  <si>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</si>
  <si>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</si>
  <si>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</si>
  <si>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</si>
  <si>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</si>
  <si>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</si>
  <si>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</si>
  <si>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</si>
  <si>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</si>
  <si>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</si>
  <si>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</si>
  <si>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</si>
  <si>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</si>
  <si>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</si>
  <si>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</si>
  <si>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</si>
  <si>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</si>
  <si>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</si>
  <si>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</si>
  <si>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</si>
  <si>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</si>
  <si>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</si>
  <si>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</si>
  <si>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</si>
  <si>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</si>
  <si>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</si>
  <si>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</si>
  <si>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</si>
  <si>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</si>
  <si>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</si>
  <si>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</si>
  <si>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</si>
  <si>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</si>
  <si>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</si>
  <si>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</si>
  <si>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</si>
  <si>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</si>
  <si>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</si>
  <si>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</si>
  <si>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</si>
  <si>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</si>
  <si>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</si>
  <si>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</si>
  <si>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</si>
  <si>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</si>
  <si>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</si>
  <si>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</si>
  <si>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</si>
  <si>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</si>
  <si>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</si>
  <si>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</si>
  <si>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</si>
  <si>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</si>
  <si>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</si>
  <si>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</si>
  <si>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</si>
  <si>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</si>
  <si>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</si>
  <si>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</si>
  <si>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</si>
  <si>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</si>
  <si>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</si>
  <si>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</si>
  <si>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</si>
  <si>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</si>
  <si>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</si>
  <si>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</si>
  <si>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</si>
  <si>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</si>
  <si>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</si>
  <si>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</si>
  <si>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</si>
  <si>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</si>
  <si>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</si>
  <si>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</si>
  <si>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</si>
  <si>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</si>
  <si>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</si>
  <si>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</si>
  <si>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</si>
  <si>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</si>
  <si>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</si>
  <si>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</si>
  <si>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</si>
  <si>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</si>
  <si>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</si>
  <si>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</si>
  <si>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</si>
  <si>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</si>
  <si>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</si>
  <si>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</si>
  <si>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</si>
  <si>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</si>
  <si>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</si>
  <si>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</si>
  <si>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</si>
  <si>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</si>
  <si>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</si>
  <si>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</si>
  <si>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</si>
  <si>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</si>
  <si>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</si>
  <si>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</si>
  <si>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</si>
  <si>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</si>
  <si>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</si>
  <si>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</si>
  <si>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</si>
  <si>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</si>
  <si>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</si>
  <si>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</si>
  <si>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</si>
  <si>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</si>
  <si>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</si>
  <si>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</si>
  <si>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</si>
  <si>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</si>
  <si>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</si>
  <si>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</si>
  <si>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</si>
  <si>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</si>
  <si>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</si>
  <si>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</si>
  <si>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</si>
  <si>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</si>
  <si>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</si>
  <si>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</si>
  <si>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</si>
  <si>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</si>
  <si>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</si>
  <si>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</si>
  <si>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</si>
  <si>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</si>
  <si>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</si>
  <si>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</si>
  <si>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</si>
  <si>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</si>
  <si>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</si>
  <si>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</si>
  <si>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</si>
  <si>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</si>
  <si>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</si>
  <si>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</si>
  <si>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</si>
  <si>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</si>
  <si>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</si>
  <si>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</si>
  <si>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</si>
  <si>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</si>
  <si>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</si>
  <si>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</si>
  <si>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</si>
  <si>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</si>
  <si>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</si>
  <si>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</si>
  <si>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</si>
  <si>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</si>
  <si>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</si>
  <si>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</si>
  <si>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</si>
  <si>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</si>
  <si>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</si>
  <si>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</si>
  <si>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</si>
  <si>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</si>
  <si>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</si>
  <si>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</si>
  <si>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</si>
  <si>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</si>
  <si>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</si>
  <si>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</si>
  <si>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</si>
  <si>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</si>
  <si>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</si>
  <si>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</si>
  <si>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</si>
  <si>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</si>
  <si>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</si>
  <si>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</si>
  <si>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</si>
  <si>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</si>
  <si>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</si>
  <si>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</si>
  <si>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</si>
  <si>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</si>
  <si>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</si>
  <si>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</si>
  <si>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</si>
  <si>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</si>
  <si>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</si>
  <si>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</si>
  <si>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</si>
  <si>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</si>
  <si>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</si>
  <si>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</si>
  <si>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</si>
  <si>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</si>
  <si>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</si>
  <si>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</si>
  <si>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</si>
  <si>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</si>
  <si>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</si>
  <si>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</si>
  <si>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</si>
  <si>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</si>
  <si>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</si>
  <si>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</si>
  <si>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</si>
  <si>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</si>
  <si>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</si>
  <si>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</si>
  <si>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</si>
  <si>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</si>
  <si>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</si>
  <si>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</si>
  <si>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</si>
  <si>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</si>
  <si>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</si>
  <si>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</si>
  <si>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</si>
  <si>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</si>
  <si>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</si>
  <si>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</si>
  <si>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</si>
  <si>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</si>
  <si>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</si>
  <si>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</si>
  <si>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</si>
  <si>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</si>
  <si>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</si>
  <si>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</si>
  <si>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</si>
  <si>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</si>
  <si>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</si>
  <si>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</si>
  <si>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</si>
  <si>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</si>
  <si>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</si>
  <si>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</si>
  <si>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</si>
  <si>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</si>
  <si>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</si>
  <si>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</si>
  <si>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</si>
  <si>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</si>
  <si>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</si>
  <si>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</si>
  <si>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</si>
  <si>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</si>
  <si>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</si>
  <si>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</si>
  <si>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</si>
  <si>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</si>
  <si>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</si>
  <si>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</si>
  <si>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</si>
  <si>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</si>
  <si>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</si>
  <si>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</si>
  <si>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</si>
  <si>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</si>
  <si>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</si>
  <si>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</si>
  <si>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</si>
  <si>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</si>
  <si>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</si>
  <si>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</si>
  <si>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</si>
  <si>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</si>
  <si>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</si>
  <si>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</si>
  <si>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</si>
  <si>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</si>
  <si>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</si>
  <si>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</si>
  <si>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</si>
  <si>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</si>
  <si>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</si>
  <si>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</si>
  <si>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</si>
  <si>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</si>
  <si>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</si>
  <si>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</si>
  <si>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</si>
  <si>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</si>
  <si>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</si>
  <si>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</si>
  <si>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</si>
  <si>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</si>
  <si>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</si>
  <si>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</si>
  <si>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</si>
  <si>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</si>
  <si>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</si>
  <si>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</si>
  <si>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</si>
  <si>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</si>
  <si>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</si>
  <si>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</si>
  <si>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</si>
  <si>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</si>
  <si>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</si>
  <si>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</si>
  <si>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</si>
  <si>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</si>
  <si>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</si>
  <si>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</si>
  <si>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</si>
  <si>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</si>
  <si>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</si>
  <si>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</si>
  <si>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</si>
  <si>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</si>
  <si>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</si>
  <si>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</si>
  <si>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</si>
  <si>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</si>
  <si>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</si>
  <si>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</si>
  <si>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</si>
  <si>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</si>
  <si>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</si>
  <si>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</si>
  <si>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</si>
  <si>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</si>
  <si>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</si>
  <si>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</si>
  <si>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</si>
  <si>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</si>
  <si>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</si>
  <si>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</si>
  <si>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</si>
  <si>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</si>
  <si>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</si>
  <si>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</si>
  <si>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</si>
  <si>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</si>
  <si>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</si>
  <si>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</si>
  <si>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</si>
  <si>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</si>
  <si>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</si>
  <si>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</si>
  <si>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</si>
  <si>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</si>
  <si>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</si>
  <si>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</si>
  <si>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</si>
  <si>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</si>
  <si>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</si>
  <si>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</si>
  <si>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</si>
  <si>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</si>
  <si>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</si>
  <si>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</si>
  <si>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</si>
  <si>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</si>
  <si>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</si>
  <si>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</si>
  <si>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</si>
  <si>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</si>
  <si>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</si>
  <si>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</si>
  <si>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</si>
  <si>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</si>
  <si>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</si>
  <si>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</si>
  <si>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</si>
  <si>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</si>
  <si>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</si>
  <si>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</si>
  <si>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</si>
  <si>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</si>
  <si>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</si>
  <si>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</si>
  <si>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</si>
  <si>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</si>
  <si>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</si>
  <si>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</si>
  <si>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</si>
  <si>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</si>
  <si>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</si>
  <si>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</si>
  <si>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</si>
  <si>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</si>
  <si>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</si>
  <si>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</si>
  <si>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</si>
  <si>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</si>
  <si>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</si>
  <si>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</si>
  <si>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</si>
  <si>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</si>
  <si>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</si>
  <si>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</si>
  <si>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</si>
  <si>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</si>
  <si>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</si>
  <si>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</si>
  <si>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</si>
  <si>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</si>
  <si>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</si>
  <si>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</si>
  <si>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</si>
  <si>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</si>
  <si>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</si>
  <si>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</si>
  <si>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</si>
  <si>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</si>
  <si>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</si>
  <si>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</si>
  <si>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</si>
  <si>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</si>
  <si>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</si>
  <si>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</si>
  <si>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</si>
  <si>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</si>
  <si>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</si>
  <si>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</si>
  <si>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</si>
  <si>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</si>
  <si>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</si>
  <si>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</si>
  <si>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</si>
  <si>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</si>
  <si>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</si>
  <si>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</si>
  <si>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</si>
  <si>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</si>
  <si>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</si>
  <si>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</si>
  <si>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</si>
  <si>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</si>
  <si>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</si>
  <si>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</si>
  <si>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</si>
  <si>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</si>
  <si>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</si>
  <si>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</si>
  <si>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</si>
  <si>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</si>
  <si>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</si>
  <si>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</si>
  <si>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</si>
  <si>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</si>
  <si>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</si>
  <si>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</si>
  <si>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</si>
  <si>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</si>
  <si>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</si>
  <si>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</si>
  <si>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</si>
  <si>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</si>
  <si>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</si>
  <si>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</si>
  <si>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</si>
  <si>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</si>
  <si>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</si>
  <si>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</si>
  <si>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</si>
  <si>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</si>
  <si>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</si>
  <si>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</si>
  <si>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</si>
  <si>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</si>
  <si>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</si>
  <si>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</si>
  <si>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</si>
  <si>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</si>
  <si>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</si>
  <si>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</si>
  <si>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</si>
  <si>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</si>
  <si>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</si>
  <si>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</si>
  <si>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</si>
  <si>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</si>
  <si>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</si>
  <si>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</si>
  <si>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</si>
  <si>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</si>
  <si>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</si>
  <si>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</si>
  <si>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</si>
  <si>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</si>
  <si>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</si>
  <si>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</si>
  <si>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</si>
  <si>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</si>
  <si>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</si>
  <si>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</si>
  <si>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</si>
  <si>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</si>
  <si>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</si>
  <si>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</si>
  <si>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</si>
  <si>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</si>
  <si>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</si>
  <si>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</si>
  <si>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</si>
  <si>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</si>
  <si>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</si>
  <si>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</si>
  <si>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</si>
  <si>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</si>
  <si>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</si>
  <si>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</si>
  <si>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</si>
  <si>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</si>
  <si>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</si>
  <si>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</si>
  <si>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</si>
  <si>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</si>
  <si>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</si>
  <si>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</si>
  <si>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</si>
  <si>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</si>
  <si>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</si>
  <si>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</si>
  <si>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</si>
  <si>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</si>
  <si>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</si>
  <si>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</si>
  <si>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</si>
  <si>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</si>
  <si>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</si>
  <si>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</si>
  <si>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</si>
  <si>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</si>
  <si>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</si>
  <si>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</si>
  <si>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</si>
  <si>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</si>
  <si>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</si>
  <si>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</si>
  <si>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</si>
  <si>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</si>
  <si>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</si>
  <si>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</si>
  <si>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</si>
  <si>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</si>
  <si>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</si>
  <si>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</si>
  <si>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</si>
  <si>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</si>
  <si>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</si>
  <si>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</si>
  <si>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</si>
  <si>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</si>
  <si>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</si>
  <si>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</si>
  <si>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</si>
  <si>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</si>
  <si>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</si>
  <si>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</si>
  <si>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</si>
  <si>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</si>
  <si>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</si>
  <si>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</si>
  <si>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</si>
  <si>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</si>
  <si>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</si>
  <si>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</si>
  <si>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</si>
  <si>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</si>
  <si>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</si>
  <si>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</si>
  <si>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</si>
  <si>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</si>
  <si>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</si>
  <si>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</si>
  <si>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</si>
  <si>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</si>
  <si>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</si>
  <si>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</si>
  <si>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</si>
  <si>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</si>
  <si>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</si>
  <si>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</si>
  <si>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</si>
  <si>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</si>
  <si>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</si>
  <si>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</si>
  <si>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</si>
  <si>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</si>
  <si>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</si>
  <si>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</si>
  <si>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</si>
  <si>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</si>
  <si>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</si>
  <si>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</si>
  <si>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</si>
  <si>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</si>
  <si>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</si>
  <si>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</si>
  <si>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</si>
  <si>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</si>
  <si>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</si>
  <si>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</si>
  <si>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</si>
  <si>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</si>
  <si>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</si>
  <si>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</si>
  <si>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</si>
  <si>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</si>
  <si>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</si>
  <si>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</si>
  <si>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</si>
  <si>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</si>
  <si>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</si>
  <si>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</si>
  <si>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</si>
  <si>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</si>
  <si>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</si>
  <si>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</si>
  <si>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</si>
  <si>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</si>
  <si>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</si>
  <si>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</si>
  <si>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</si>
  <si>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</si>
  <si>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</si>
  <si>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</si>
  <si>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</si>
  <si>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</si>
  <si>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</si>
  <si>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</si>
  <si>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</si>
  <si>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</si>
  <si>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</si>
  <si>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</si>
  <si>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</si>
  <si>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</si>
  <si>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</si>
  <si>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</si>
  <si>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</si>
  <si>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</si>
  <si>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</si>
  <si>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</si>
  <si>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</si>
  <si>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</si>
  <si>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</si>
  <si>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</si>
  <si>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</si>
  <si>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</si>
  <si>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</si>
  <si>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</si>
  <si>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</si>
  <si>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</si>
  <si>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</si>
  <si>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</si>
  <si>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</si>
  <si>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</si>
  <si>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</si>
  <si>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</si>
  <si>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</si>
  <si>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</si>
  <si>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</si>
  <si>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</si>
  <si>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</si>
  <si>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</si>
  <si>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</si>
  <si>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</si>
  <si>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</si>
  <si>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</si>
  <si>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</si>
  <si>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</si>
  <si>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</si>
  <si>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</si>
  <si>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</si>
  <si>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</si>
  <si>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</si>
  <si>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</si>
  <si>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</si>
  <si>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</si>
  <si>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</si>
  <si>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</si>
  <si>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</si>
  <si>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</si>
  <si>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</si>
  <si>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</si>
  <si>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</si>
  <si>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</si>
  <si>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</si>
  <si>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</si>
  <si>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</si>
  <si>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</si>
  <si>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</si>
  <si>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</si>
  <si>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</si>
  <si>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</si>
  <si>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</si>
  <si>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</si>
  <si>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</si>
  <si>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</si>
  <si>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</si>
  <si>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</si>
  <si>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</si>
  <si>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</si>
  <si>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</si>
  <si>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</si>
  <si>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</si>
  <si>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</si>
  <si>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</si>
  <si>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</si>
  <si>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</si>
  <si>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</si>
  <si>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</si>
  <si>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</si>
  <si>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</si>
  <si>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</si>
  <si>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</si>
  <si>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</si>
  <si>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</si>
  <si>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</si>
  <si>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</si>
  <si>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</si>
  <si>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</si>
  <si>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</si>
  <si>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</si>
  <si>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</si>
  <si>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</si>
  <si>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</si>
  <si>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</si>
  <si>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</si>
  <si>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</si>
  <si>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</si>
  <si>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</si>
  <si>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</si>
  <si>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</si>
  <si>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</si>
  <si>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</si>
  <si>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</si>
  <si>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</si>
  <si>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</si>
  <si>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</si>
  <si>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</si>
  <si>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</si>
  <si>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</si>
  <si>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</si>
  <si>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</si>
  <si>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</si>
  <si>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</si>
  <si>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</si>
  <si>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</si>
  <si>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</si>
  <si>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</si>
  <si>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</si>
  <si>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</si>
  <si>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</si>
  <si>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</si>
  <si>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</si>
  <si>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</si>
  <si>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</si>
  <si>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</si>
  <si>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</si>
  <si>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</si>
  <si>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</si>
  <si>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</si>
  <si>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</si>
  <si>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</si>
  <si>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</si>
  <si>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</si>
  <si>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</si>
  <si>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</si>
  <si>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</si>
  <si>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</si>
  <si>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</si>
  <si>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</si>
  <si>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</si>
  <si>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</si>
  <si>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</si>
  <si>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</si>
  <si>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</si>
  <si>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</si>
  <si>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</si>
  <si>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</si>
  <si>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</si>
  <si>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</si>
  <si>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</si>
  <si>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</si>
  <si>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</si>
  <si>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</si>
  <si>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</si>
  <si>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</si>
  <si>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</si>
  <si>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</si>
  <si>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</si>
  <si>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</si>
  <si>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</si>
  <si>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</si>
  <si>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</si>
  <si>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</si>
  <si>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</si>
  <si>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</si>
  <si>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</si>
  <si>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</si>
  <si>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</si>
  <si>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</si>
  <si>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</si>
  <si>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</si>
  <si>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</si>
  <si>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</si>
  <si>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</si>
  <si>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</si>
  <si>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</si>
  <si>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</si>
  <si>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</si>
  <si>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</si>
  <si>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</si>
  <si>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</si>
  <si>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</si>
  <si>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</si>
  <si>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</si>
  <si>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</si>
  <si>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</si>
  <si>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</si>
  <si>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</si>
  <si>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</si>
  <si>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</si>
  <si>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</si>
  <si>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</si>
  <si>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</si>
  <si>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</si>
  <si>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</si>
  <si>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</si>
  <si>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</si>
  <si>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</si>
  <si>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</si>
  <si>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</si>
  <si>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</si>
  <si>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</si>
  <si>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</si>
  <si>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</si>
  <si>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</si>
  <si>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</si>
  <si>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</si>
  <si>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</si>
  <si>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</si>
  <si>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</si>
  <si>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</si>
  <si>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</si>
  <si>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</si>
  <si>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</si>
  <si>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</si>
  <si>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</si>
  <si>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</si>
  <si>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</si>
  <si>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</si>
  <si>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</si>
  <si>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</si>
  <si>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</si>
  <si>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</si>
  <si>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</si>
  <si>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</si>
  <si>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</si>
  <si>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</si>
  <si>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</si>
  <si>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</si>
  <si>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</si>
  <si>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</si>
  <si>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</si>
  <si>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</si>
  <si>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</si>
  <si>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</si>
  <si>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</si>
  <si>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</si>
  <si>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</si>
  <si>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</si>
  <si>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</si>
  <si>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</si>
  <si>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</si>
  <si>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</si>
  <si>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</si>
  <si>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</si>
  <si>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</si>
  <si>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</si>
  <si>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</si>
  <si>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</si>
  <si>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</si>
  <si>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</si>
  <si>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</si>
  <si>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</si>
  <si>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</si>
  <si>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</si>
  <si>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</si>
  <si>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</si>
  <si>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</si>
  <si>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</si>
  <si>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</si>
  <si>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</si>
  <si>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</si>
  <si>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</si>
  <si>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</si>
  <si>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</si>
  <si>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</si>
  <si>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</si>
  <si>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</si>
  <si>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</si>
  <si>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</si>
  <si>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</si>
  <si>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</si>
  <si>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</si>
  <si>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</si>
  <si>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</si>
  <si>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</si>
  <si>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</si>
  <si>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</si>
  <si>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</si>
  <si>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</si>
  <si>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</si>
  <si>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</si>
  <si>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</si>
  <si>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</si>
  <si>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</si>
  <si>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</si>
  <si>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</si>
  <si>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</si>
  <si>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</si>
  <si>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</si>
  <si>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</si>
  <si>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</si>
  <si>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</si>
  <si>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</si>
  <si>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</si>
  <si>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</si>
  <si>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</si>
  <si>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</si>
  <si>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</si>
  <si>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</si>
  <si>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</si>
  <si>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</si>
  <si>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</si>
  <si>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</si>
  <si>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</si>
  <si>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</si>
  <si>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</si>
  <si>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</si>
  <si>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</si>
  <si>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</si>
  <si>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</si>
  <si>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</si>
  <si>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</si>
  <si>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</si>
  <si>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</si>
  <si>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</si>
  <si>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</si>
  <si>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</si>
  <si>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</si>
  <si>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</si>
  <si>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</si>
  <si>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</si>
  <si>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</si>
  <si>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</si>
  <si>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</si>
  <si>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</si>
  <si>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</si>
  <si>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</si>
  <si>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</si>
  <si>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</si>
  <si>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</si>
  <si>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</si>
  <si>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</si>
  <si>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</si>
  <si>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</si>
  <si>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</si>
  <si>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</si>
  <si>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</si>
  <si>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</si>
  <si>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</si>
  <si>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</si>
  <si>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</si>
  <si>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</si>
  <si>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</si>
  <si>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</si>
  <si>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</si>
  <si>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</si>
  <si>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</si>
  <si>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</si>
  <si>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</si>
  <si>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</si>
  <si>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</si>
  <si>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</si>
  <si>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</si>
  <si>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</si>
  <si>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</si>
  <si>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</si>
  <si>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</si>
  <si>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</si>
  <si>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</si>
  <si>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</si>
  <si>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</si>
  <si>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</si>
  <si>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</si>
  <si>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</si>
  <si>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</si>
  <si>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</si>
  <si>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</si>
  <si>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</si>
  <si>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</si>
  <si>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</si>
  <si>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</si>
  <si>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</si>
  <si>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</si>
  <si>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</si>
  <si>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</si>
  <si>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</si>
  <si>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</si>
  <si>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</si>
  <si>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</si>
  <si>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</si>
  <si>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</si>
  <si>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</si>
  <si>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</si>
  <si>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</si>
  <si>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</si>
  <si>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</si>
  <si>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</si>
  <si>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</si>
  <si>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</si>
  <si>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</si>
  <si>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</si>
  <si>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</si>
  <si>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</si>
  <si>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</si>
  <si>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</si>
  <si>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</si>
  <si>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</si>
  <si>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</si>
  <si>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</si>
  <si>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</si>
  <si>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</si>
  <si>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</si>
  <si>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</si>
  <si>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</si>
  <si>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</si>
  <si>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</si>
  <si>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</si>
  <si>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</si>
  <si>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</si>
  <si>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</si>
  <si>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</si>
  <si>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</si>
  <si>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</si>
  <si>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</si>
  <si>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</si>
  <si>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</si>
  <si>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</si>
  <si>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</si>
  <si>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</si>
  <si>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</si>
  <si>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</si>
  <si>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</si>
  <si>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</si>
  <si>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</si>
  <si>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</si>
  <si>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</si>
  <si>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</si>
  <si>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</si>
  <si>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</si>
  <si>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</si>
  <si>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</si>
  <si>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</si>
  <si>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</si>
  <si>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</si>
  <si>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</si>
  <si>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</si>
  <si>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</si>
  <si>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</si>
  <si>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</si>
  <si>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</si>
  <si>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</si>
  <si>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</si>
  <si>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</si>
  <si>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</si>
  <si>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</si>
  <si>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</si>
  <si>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</si>
  <si>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</si>
  <si>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</si>
  <si>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</si>
  <si>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</si>
  <si>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</si>
  <si>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</si>
  <si>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</si>
  <si>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</si>
  <si>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</si>
  <si>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</si>
  <si>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</si>
  <si>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</si>
  <si>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</si>
  <si>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</si>
  <si>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</si>
  <si>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</si>
  <si>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</si>
  <si>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</si>
  <si>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</si>
  <si>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</si>
  <si>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</si>
  <si>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</si>
  <si>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</si>
  <si>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</si>
  <si>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</si>
  <si>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</si>
  <si>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</si>
  <si>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</si>
  <si>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</si>
  <si>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</si>
  <si>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</si>
  <si>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</si>
  <si>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</si>
  <si>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</si>
  <si>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</si>
  <si>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</si>
  <si>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</si>
  <si>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</si>
  <si>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</si>
  <si>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</si>
  <si>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</si>
  <si>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</si>
  <si>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</si>
  <si>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</si>
  <si>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</si>
  <si>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</si>
  <si>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</si>
  <si>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</si>
  <si>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</si>
  <si>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</si>
  <si>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</si>
  <si>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</si>
  <si>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</si>
  <si>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</si>
  <si>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</si>
  <si>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</si>
  <si>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</si>
  <si>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</si>
  <si>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</si>
  <si>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</si>
  <si>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</si>
  <si>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</si>
  <si>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</si>
  <si>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</si>
  <si>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</si>
  <si>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</si>
  <si>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</si>
  <si>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</si>
  <si>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</si>
  <si>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</si>
  <si>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</si>
  <si>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</si>
  <si>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</si>
  <si>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</si>
  <si>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</si>
  <si>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</si>
  <si>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</si>
  <si>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</si>
  <si>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</si>
  <si>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</si>
  <si>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</si>
  <si>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</si>
  <si>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</si>
  <si>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</si>
  <si>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</si>
  <si>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</si>
  <si>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</si>
  <si>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</si>
  <si>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</si>
  <si>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</si>
  <si>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</si>
  <si>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</si>
  <si>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</si>
  <si>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</si>
  <si>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</si>
  <si>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</si>
  <si>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</si>
  <si>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</si>
  <si>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</si>
  <si>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</si>
  <si>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</si>
  <si>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</si>
  <si>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</si>
  <si>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</si>
  <si>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</si>
  <si>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</si>
  <si>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</si>
  <si>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</si>
  <si>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</si>
  <si>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</si>
  <si>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</si>
  <si>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</si>
  <si>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</si>
  <si>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</si>
  <si>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</si>
  <si>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</si>
  <si>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</si>
  <si>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</si>
  <si>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</si>
  <si>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</si>
  <si>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</si>
  <si>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</si>
  <si>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</si>
  <si>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</si>
  <si>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</si>
  <si>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</si>
  <si>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</si>
  <si>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</si>
  <si>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</si>
  <si>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</si>
  <si>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</si>
  <si>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</si>
  <si>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</si>
  <si>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</si>
  <si>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</si>
  <si>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</si>
  <si>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</si>
  <si>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</si>
  <si>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</si>
  <si>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</si>
  <si>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</si>
  <si>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</si>
  <si>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</si>
  <si>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</si>
  <si>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</si>
  <si>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</si>
  <si>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</si>
  <si>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</si>
  <si>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</si>
  <si>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</si>
  <si>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</si>
  <si>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</si>
  <si>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</si>
  <si>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</si>
  <si>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</si>
  <si>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</si>
  <si>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</si>
  <si>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</si>
  <si>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</si>
  <si>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</si>
  <si>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</si>
  <si>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</si>
  <si>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</si>
  <si>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</si>
  <si>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</si>
  <si>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</si>
  <si>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</si>
  <si>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</si>
  <si>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</si>
  <si>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</si>
  <si>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</si>
  <si>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</si>
  <si>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</si>
  <si>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</si>
  <si>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</si>
  <si>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</si>
  <si>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</si>
  <si>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</si>
  <si>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</si>
  <si>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</si>
  <si>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</si>
  <si>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</si>
  <si>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</si>
  <si>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</si>
  <si>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</si>
  <si>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</si>
  <si>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</si>
  <si>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</si>
  <si>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</si>
  <si>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</si>
  <si>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</si>
  <si>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</si>
  <si>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</si>
  <si>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</si>
  <si>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</si>
  <si>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</si>
  <si>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</si>
  <si>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</si>
  <si>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</si>
  <si>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</si>
  <si>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</si>
  <si>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</si>
  <si>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</si>
  <si>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</si>
  <si>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</si>
  <si>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</si>
  <si>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</si>
  <si>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</si>
  <si>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</si>
  <si>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</si>
  <si>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</si>
  <si>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</si>
  <si>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</si>
  <si>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</si>
  <si>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</si>
  <si>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</si>
  <si>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</si>
  <si>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</si>
  <si>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</si>
  <si>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</si>
  <si>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</si>
  <si>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</si>
  <si>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</si>
  <si>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</si>
  <si>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</si>
  <si>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</si>
  <si>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</si>
  <si>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</si>
  <si>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</si>
  <si>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</si>
  <si>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</si>
  <si>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</si>
  <si>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</si>
  <si>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</si>
  <si>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</si>
  <si>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</si>
  <si>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</si>
  <si>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</si>
  <si>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</si>
  <si>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</si>
  <si>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</si>
  <si>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</si>
  <si>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</si>
  <si>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</si>
  <si>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</si>
  <si>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</si>
  <si>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</si>
  <si>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</si>
  <si>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</si>
  <si>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</si>
  <si>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</si>
  <si>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</si>
  <si>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</si>
  <si>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</si>
  <si>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</si>
  <si>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</si>
  <si>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</si>
  <si>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</si>
  <si>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</si>
  <si>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</si>
  <si>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</si>
  <si>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</si>
  <si>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</si>
  <si>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</si>
  <si>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</si>
  <si>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</si>
  <si>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</si>
  <si>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</si>
  <si>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</si>
  <si>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</si>
  <si>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</si>
  <si>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</si>
  <si>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</si>
  <si>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</si>
  <si>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</si>
  <si>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</si>
  <si>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</si>
  <si>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</si>
  <si>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</si>
  <si>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</si>
  <si>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</si>
  <si>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</si>
  <si>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</si>
  <si>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</si>
  <si>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</si>
  <si>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</si>
  <si>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</si>
  <si>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</si>
  <si>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</si>
  <si>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</si>
  <si>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</si>
  <si>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</si>
  <si>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</si>
  <si>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</si>
  <si>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</si>
  <si>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</si>
  <si>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</si>
  <si>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</si>
  <si>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</si>
  <si>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</si>
  <si>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</si>
  <si>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</si>
  <si>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</si>
  <si>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</si>
  <si>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</si>
  <si>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</si>
  <si>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</si>
  <si>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</si>
  <si>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</si>
  <si>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</si>
  <si>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</si>
  <si>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</si>
  <si>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</si>
  <si>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</si>
  <si>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</si>
  <si>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</si>
  <si>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</si>
  <si>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</si>
  <si>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</si>
  <si>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</si>
  <si>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</si>
  <si>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</si>
  <si>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</si>
  <si>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</si>
  <si>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</si>
  <si>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</si>
  <si>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</si>
  <si>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</si>
  <si>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</si>
  <si>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</si>
  <si>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</si>
  <si>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</si>
  <si>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</si>
  <si>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</si>
  <si>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</si>
  <si>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</si>
  <si>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</si>
  <si>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</si>
  <si>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</si>
  <si>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</si>
  <si>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</si>
  <si>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</si>
  <si>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</si>
  <si>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</si>
  <si>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</si>
  <si>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</si>
  <si>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</si>
  <si>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</si>
  <si>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</si>
  <si>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</si>
  <si>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</si>
  <si>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</si>
  <si>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</si>
  <si>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</si>
  <si>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</si>
  <si>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</si>
  <si>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</si>
  <si>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</si>
  <si>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</si>
  <si>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</si>
  <si>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</si>
  <si>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</si>
  <si>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</si>
  <si>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</si>
  <si>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</si>
  <si>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</si>
  <si>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</si>
  <si>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</si>
  <si>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</si>
  <si>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</si>
  <si>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</si>
  <si>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</si>
  <si>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</si>
  <si>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</si>
  <si>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</si>
  <si>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</si>
  <si>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</si>
  <si>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</si>
  <si>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</si>
  <si>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</si>
  <si>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</si>
  <si>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</si>
  <si>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</si>
  <si>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</si>
  <si>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</si>
  <si>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</si>
  <si>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</si>
  <si>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</si>
  <si>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</si>
  <si>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</si>
  <si>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</si>
  <si>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</si>
  <si>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</si>
  <si>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</si>
  <si>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</si>
  <si>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</si>
  <si>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</si>
  <si>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</si>
  <si>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</si>
  <si>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</si>
  <si>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</si>
  <si>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</si>
  <si>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</si>
  <si>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</si>
  <si>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</si>
  <si>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</si>
  <si>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</si>
  <si>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</si>
  <si>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</si>
  <si>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</si>
  <si>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</si>
  <si>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</si>
  <si>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</si>
  <si>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</si>
  <si>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</si>
  <si>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</si>
  <si>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</si>
  <si>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</si>
  <si>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</si>
  <si>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</si>
  <si>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</si>
  <si>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</si>
  <si>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</si>
  <si>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</si>
  <si>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</si>
  <si>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</si>
  <si>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</si>
  <si>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</si>
  <si>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</si>
  <si>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</si>
  <si>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</si>
  <si>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</si>
  <si>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</si>
  <si>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</si>
  <si>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</si>
  <si>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</si>
  <si>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</si>
  <si>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</si>
  <si>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</si>
  <si>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</si>
  <si>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</si>
  <si>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</si>
  <si>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</si>
  <si>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</si>
  <si>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</si>
  <si>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</si>
  <si>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</si>
  <si>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</si>
  <si>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</si>
  <si>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</si>
  <si>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</si>
  <si>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</si>
  <si>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</si>
  <si>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</si>
  <si>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</si>
  <si>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</si>
  <si>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</si>
  <si>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</si>
  <si>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</si>
  <si>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</si>
  <si>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</si>
  <si>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</si>
  <si>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</si>
  <si>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</si>
  <si>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</si>
  <si>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</si>
  <si>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</si>
  <si>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</si>
  <si>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</si>
  <si>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</si>
  <si>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</si>
  <si>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</si>
  <si>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</si>
  <si>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</si>
  <si>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</si>
  <si>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</si>
  <si>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</si>
  <si>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</si>
  <si>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</si>
  <si>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</si>
  <si>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</si>
  <si>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</si>
  <si>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</si>
  <si>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</si>
  <si>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</si>
  <si>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</si>
  <si>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</si>
  <si>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</si>
  <si>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</si>
  <si>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</si>
  <si>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</si>
  <si>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</si>
  <si>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</si>
  <si>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</si>
  <si>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</si>
  <si>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</si>
  <si>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</si>
  <si>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</si>
  <si>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</si>
  <si>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</si>
  <si>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</si>
  <si>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</si>
  <si>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</si>
  <si>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</si>
  <si>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</si>
  <si>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</si>
  <si>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</si>
  <si>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</si>
  <si>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</si>
  <si>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</si>
  <si>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</si>
  <si>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</si>
  <si>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</si>
  <si>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</si>
  <si>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</si>
  <si>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</si>
  <si>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</si>
  <si>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</si>
  <si>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</si>
  <si>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</si>
  <si>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</si>
  <si>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</si>
  <si>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</si>
  <si>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</si>
  <si>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</si>
  <si>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</si>
  <si>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</si>
  <si>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</si>
  <si>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</si>
  <si>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</si>
  <si>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</si>
  <si>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</si>
  <si>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</si>
  <si>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</si>
  <si>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</si>
  <si>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</si>
  <si>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</si>
  <si>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</si>
  <si>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</si>
  <si>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</si>
  <si>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</si>
  <si>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</si>
  <si>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</si>
  <si>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</si>
  <si>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</si>
  <si>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</si>
  <si>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</si>
  <si>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</si>
  <si>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</si>
  <si>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</si>
  <si>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</si>
  <si>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</si>
  <si>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</si>
  <si>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</si>
  <si>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</si>
  <si>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</si>
  <si>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</si>
  <si>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</si>
  <si>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</si>
  <si>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</si>
  <si>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</si>
  <si>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</si>
  <si>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</si>
  <si>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</si>
  <si>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</si>
  <si>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</si>
  <si>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</si>
  <si>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</si>
  <si>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</si>
  <si>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</si>
  <si>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</si>
  <si>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</si>
  <si>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</si>
  <si>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</si>
  <si>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</si>
  <si>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</si>
  <si>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</si>
  <si>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</si>
  <si>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</si>
  <si>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</si>
  <si>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</si>
  <si>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</si>
  <si>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</si>
  <si>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</si>
  <si>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</si>
  <si>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</si>
  <si>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</si>
  <si>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</si>
  <si>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</si>
  <si>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</si>
  <si>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</si>
  <si>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</si>
  <si>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</si>
  <si>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</si>
  <si>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</si>
  <si>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</si>
  <si>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</si>
  <si>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</si>
  <si>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</si>
  <si>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</si>
  <si>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</si>
  <si>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</si>
  <si>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</si>
  <si>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</si>
  <si>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</si>
  <si>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</si>
  <si>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</si>
  <si>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</si>
  <si>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</si>
  <si>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</si>
  <si>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</si>
  <si>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</si>
  <si>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</si>
  <si>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</si>
  <si>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</si>
  <si>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</si>
  <si>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</si>
  <si>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</si>
  <si>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</si>
  <si>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</si>
  <si>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</si>
  <si>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</si>
  <si>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</si>
  <si>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</si>
  <si>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</si>
  <si>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</si>
  <si>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</si>
  <si>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</si>
  <si>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</si>
  <si>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</si>
  <si>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</si>
  <si>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</si>
  <si>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</si>
  <si>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</si>
  <si>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</si>
  <si>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</si>
  <si>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</si>
  <si>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</si>
  <si>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</si>
  <si>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</si>
  <si>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</si>
  <si>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</si>
  <si>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</si>
  <si>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</si>
  <si>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</si>
  <si>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</si>
  <si>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</si>
  <si>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</si>
  <si>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</si>
  <si>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</si>
  <si>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</si>
  <si>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</si>
  <si>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</si>
  <si>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</si>
  <si>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</si>
  <si>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</si>
  <si>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</si>
  <si>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</si>
  <si>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</si>
  <si>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</si>
  <si>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</si>
  <si>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</si>
  <si>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</si>
  <si>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</si>
  <si>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</si>
  <si>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</si>
  <si>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</si>
  <si>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</si>
  <si>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</si>
  <si>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</si>
  <si>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</si>
  <si>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</si>
  <si>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</si>
  <si>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</si>
  <si>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</si>
  <si>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</si>
  <si>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</si>
  <si>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</si>
  <si>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</si>
  <si>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</si>
  <si>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</si>
  <si>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</si>
  <si>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</si>
  <si>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</si>
  <si>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</si>
  <si>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</si>
  <si>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</si>
  <si>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</si>
  <si>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</si>
  <si>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</si>
  <si>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</si>
  <si>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</si>
  <si>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</si>
  <si>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</si>
  <si>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</si>
  <si>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</si>
  <si>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</si>
  <si>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</si>
  <si>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</si>
  <si>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</si>
  <si>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</si>
  <si>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</si>
  <si>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</si>
  <si>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</si>
  <si>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</si>
  <si>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</si>
  <si>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</si>
  <si>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</si>
  <si>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</si>
  <si>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</si>
  <si>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</si>
  <si>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</si>
  <si>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</si>
  <si>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</si>
  <si>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</si>
  <si>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</si>
  <si>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</si>
  <si>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</si>
  <si>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</si>
  <si>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</si>
  <si>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</si>
  <si>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</si>
  <si>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</si>
  <si>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</si>
  <si>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</si>
  <si>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</si>
  <si>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</si>
  <si>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</si>
  <si>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</si>
  <si>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</si>
  <si>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</si>
  <si>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</si>
  <si>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</si>
  <si>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</si>
  <si>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</si>
  <si>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</si>
  <si>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</si>
  <si>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</si>
  <si>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</si>
  <si>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</si>
  <si>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</si>
  <si>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</si>
  <si>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</si>
  <si>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</si>
  <si>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</si>
  <si>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</si>
  <si>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</si>
  <si>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</si>
  <si>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</si>
  <si>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</si>
  <si>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</si>
  <si>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</si>
  <si>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</si>
  <si>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</si>
  <si>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</si>
  <si>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</si>
  <si>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</si>
  <si>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</si>
  <si>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</si>
  <si>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</si>
  <si>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</si>
  <si>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</si>
  <si>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</si>
  <si>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</si>
  <si>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</si>
  <si>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</si>
  <si>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</si>
  <si>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</si>
  <si>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</si>
  <si>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</si>
  <si>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</si>
  <si>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</si>
  <si>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</si>
  <si>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</si>
  <si>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</si>
  <si>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</si>
  <si>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</si>
  <si>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</si>
  <si>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</si>
  <si>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</si>
  <si>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</si>
  <si>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</si>
  <si>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</si>
  <si>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</si>
  <si>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</si>
  <si>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</si>
  <si>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</si>
  <si>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</si>
  <si>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</si>
  <si>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</si>
  <si>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</si>
  <si>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</si>
  <si>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</si>
  <si>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</si>
  <si>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</si>
  <si>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</si>
  <si>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</si>
  <si>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</si>
  <si>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</si>
  <si>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</si>
  <si>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</si>
  <si>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</si>
  <si>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</si>
  <si>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</si>
  <si>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</si>
  <si>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</si>
  <si>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</si>
  <si>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</si>
  <si>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</si>
  <si>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</si>
  <si>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</si>
  <si>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</si>
  <si>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</si>
  <si>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</si>
  <si>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</si>
  <si>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</si>
  <si>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</si>
  <si>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</si>
  <si>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</si>
  <si>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</si>
  <si>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</si>
  <si>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</si>
  <si>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</si>
  <si>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</si>
  <si>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</si>
  <si>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</si>
  <si>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</si>
  <si>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</si>
  <si>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</si>
  <si>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</si>
  <si>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</si>
  <si>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</si>
  <si>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</si>
  <si>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</si>
  <si>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</si>
  <si>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</si>
  <si>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</si>
  <si>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</si>
  <si>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</si>
  <si>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</si>
  <si>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</si>
  <si>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</si>
  <si>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</si>
  <si>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</si>
  <si>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</si>
  <si>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</si>
  <si>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</si>
  <si>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</si>
  <si>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</si>
  <si>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</si>
  <si>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</si>
  <si>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</si>
  <si>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</si>
  <si>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</si>
  <si>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</si>
  <si>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</si>
  <si>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</si>
  <si>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</si>
  <si>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</si>
  <si>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</si>
  <si>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</si>
  <si>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</si>
  <si>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</si>
  <si>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</si>
  <si>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</si>
  <si>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</si>
  <si>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</si>
  <si>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</si>
  <si>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</si>
  <si>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</si>
  <si>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</si>
  <si>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</si>
  <si>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</si>
  <si>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</si>
  <si>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</si>
  <si>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</si>
  <si>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</si>
  <si>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</si>
  <si>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</si>
  <si>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</si>
  <si>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</si>
  <si>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</si>
  <si>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</si>
  <si>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</si>
  <si>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</si>
  <si>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</si>
  <si>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</si>
  <si>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</si>
  <si>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</si>
  <si>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</si>
  <si>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</si>
  <si>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</si>
  <si>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</si>
  <si>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</si>
  <si>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</si>
  <si>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</si>
  <si>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</si>
  <si>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</si>
  <si>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</si>
  <si>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</si>
  <si>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</si>
  <si>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</si>
  <si>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</si>
  <si>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</si>
  <si>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</si>
  <si>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</si>
  <si>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</si>
  <si>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</si>
  <si>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</si>
  <si>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</si>
  <si>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</si>
  <si>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</si>
  <si>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</si>
  <si>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</si>
  <si>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</si>
  <si>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</si>
  <si>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</si>
  <si>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</si>
  <si>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</si>
  <si>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</si>
  <si>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</si>
  <si>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</si>
  <si>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</si>
  <si>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</si>
  <si>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</si>
  <si>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</si>
  <si>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</si>
  <si>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</si>
  <si>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</si>
  <si>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</si>
  <si>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</si>
  <si>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</si>
  <si>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</si>
  <si>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</si>
  <si>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</si>
  <si>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</si>
  <si>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</si>
  <si>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</si>
  <si>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</si>
  <si>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</si>
  <si>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</si>
  <si>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</si>
  <si>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</si>
  <si>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</si>
  <si>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</si>
  <si>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</si>
  <si>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</si>
  <si>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</si>
  <si>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</si>
  <si>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</si>
  <si>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</si>
  <si>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</si>
  <si>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</si>
  <si>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</si>
  <si>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</si>
  <si>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</si>
  <si>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</si>
  <si>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</si>
  <si>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</si>
  <si>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</si>
  <si>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</si>
  <si>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</si>
  <si>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</si>
  <si>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</si>
  <si>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</si>
  <si>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</si>
  <si>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</si>
  <si>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</si>
  <si>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</si>
  <si>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</si>
  <si>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</si>
  <si>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</si>
  <si>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</si>
  <si>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</si>
  <si>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</si>
  <si>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</si>
  <si>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</si>
  <si>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</si>
  <si>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</si>
  <si>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</si>
  <si>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</si>
  <si>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</si>
  <si>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</si>
  <si>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</si>
  <si>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</si>
  <si>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</si>
  <si>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</si>
  <si>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</si>
  <si>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</si>
  <si>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</si>
  <si>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</si>
  <si>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</si>
  <si>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</si>
  <si>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</si>
  <si>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</si>
  <si>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</si>
  <si>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</si>
  <si>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</si>
  <si>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</si>
  <si>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</si>
  <si>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</si>
  <si>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</si>
  <si>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</si>
  <si>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</si>
  <si>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</si>
  <si>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</si>
  <si>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</si>
  <si>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</si>
  <si>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</si>
  <si>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</si>
  <si>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</si>
  <si>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</si>
  <si>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</si>
  <si>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</si>
  <si>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</si>
  <si>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</si>
  <si>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</si>
  <si>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</si>
  <si>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</si>
  <si>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</si>
  <si>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</si>
  <si>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</si>
  <si>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</si>
  <si>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</si>
  <si>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</si>
  <si>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</si>
  <si>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</si>
  <si>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</si>
  <si>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</si>
  <si>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</si>
  <si>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</si>
  <si>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</si>
  <si>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</si>
  <si>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</si>
  <si>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</si>
  <si>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</si>
  <si>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</si>
  <si>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</si>
  <si>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</si>
  <si>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</si>
  <si>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</si>
  <si>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</si>
  <si>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</si>
  <si>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</si>
  <si>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</si>
  <si>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</si>
  <si>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</si>
  <si>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</si>
  <si>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</si>
  <si>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</si>
  <si>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</si>
  <si>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</si>
  <si>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</si>
  <si>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</si>
  <si>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</si>
  <si>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</si>
  <si>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</si>
  <si>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</si>
  <si>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</si>
  <si>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</si>
  <si>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</si>
  <si>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</si>
  <si>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</si>
  <si>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</si>
  <si>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</si>
  <si>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</si>
  <si>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</si>
  <si>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</si>
  <si>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</si>
  <si>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</si>
  <si>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</si>
  <si>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</si>
  <si>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</si>
  <si>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</si>
  <si>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</si>
  <si>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</si>
  <si>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</si>
  <si>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</si>
  <si>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</si>
  <si>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</si>
  <si>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</si>
  <si>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</si>
  <si>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</si>
  <si>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</si>
  <si>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</si>
  <si>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</si>
  <si>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</si>
  <si>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</si>
  <si>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</si>
  <si>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</si>
  <si>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</si>
  <si>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</si>
  <si>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</si>
  <si>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</si>
  <si>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</si>
  <si>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</si>
  <si>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</si>
  <si>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</si>
  <si>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</si>
  <si>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</si>
  <si>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</si>
  <si>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</si>
  <si>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</si>
  <si>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</si>
  <si>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</si>
  <si>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</si>
  <si>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</si>
  <si>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</si>
  <si>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</si>
  <si>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</si>
  <si>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</si>
  <si>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</si>
  <si>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</si>
  <si>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</si>
  <si>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</si>
  <si>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</si>
  <si>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</si>
  <si>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</si>
  <si>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</si>
  <si>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</si>
  <si>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</si>
  <si>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</si>
  <si>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</si>
  <si>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</si>
  <si>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</si>
  <si>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</si>
  <si>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</si>
  <si>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</si>
  <si>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</si>
  <si>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</si>
  <si>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</si>
  <si>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</si>
  <si>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</si>
  <si>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</si>
  <si>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</si>
  <si>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</si>
  <si>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</si>
  <si>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</si>
  <si>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</si>
  <si>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</si>
  <si>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</si>
  <si>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</si>
  <si>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</si>
  <si>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</si>
  <si>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</si>
  <si>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</si>
  <si>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</si>
  <si>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</si>
  <si>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</si>
  <si>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</si>
  <si>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</si>
  <si>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</si>
  <si>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</si>
  <si>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</si>
  <si>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</si>
  <si>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</si>
  <si>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</si>
  <si>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</si>
  <si>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</si>
  <si>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</si>
  <si>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</si>
  <si>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</si>
  <si>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</si>
  <si>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</si>
  <si>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</si>
  <si>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</si>
  <si>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</si>
  <si>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</si>
  <si>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</si>
  <si>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</si>
  <si>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</si>
  <si>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</si>
  <si>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</si>
  <si>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</si>
  <si>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</si>
  <si>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</si>
  <si>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</si>
  <si>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</si>
  <si>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</si>
  <si>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</si>
  <si>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</si>
  <si>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</si>
  <si>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</si>
  <si>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</si>
  <si>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</si>
  <si>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</si>
  <si>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</si>
  <si>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</si>
  <si>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</si>
  <si>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</si>
  <si>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</si>
  <si>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</si>
  <si>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</si>
  <si>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</si>
  <si>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</si>
  <si>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</si>
  <si>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</si>
  <si>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</si>
  <si>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</si>
  <si>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</si>
  <si>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</si>
  <si>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</si>
  <si>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</si>
  <si>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</si>
  <si>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</si>
  <si>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</si>
  <si>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</si>
  <si>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</si>
  <si>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</si>
  <si>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</si>
  <si>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</si>
  <si>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</si>
  <si>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</si>
  <si>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</si>
  <si>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</si>
  <si>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</si>
  <si>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</si>
  <si>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</si>
  <si>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</si>
  <si>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</si>
  <si>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</si>
  <si>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</si>
  <si>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</si>
  <si>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</si>
  <si>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</si>
  <si>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</si>
  <si>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</si>
  <si>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</si>
  <si>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</si>
  <si>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</si>
  <si>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</si>
  <si>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</si>
  <si>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</si>
  <si>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</si>
  <si>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</si>
  <si>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</si>
  <si>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</si>
  <si>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</si>
  <si>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</si>
  <si>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</si>
  <si>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</si>
  <si>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</si>
  <si>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</si>
  <si>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</si>
  <si>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</si>
  <si>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</si>
  <si>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</si>
  <si>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</si>
  <si>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</si>
  <si>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</si>
  <si>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</si>
  <si>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</si>
  <si>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</si>
  <si>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</si>
  <si>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</si>
  <si>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</si>
  <si>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</si>
  <si>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</si>
  <si>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</si>
  <si>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</si>
  <si>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</si>
  <si>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</si>
  <si>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</si>
  <si>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</si>
  <si>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</si>
  <si>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</si>
  <si>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</si>
  <si>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</si>
  <si>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</si>
  <si>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</si>
  <si>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</si>
  <si>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</si>
  <si>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</si>
  <si>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</si>
  <si>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</si>
  <si>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</si>
  <si>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</si>
  <si>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</si>
  <si>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</si>
  <si>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</si>
  <si>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</si>
  <si>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</si>
  <si>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</si>
  <si>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</si>
  <si>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</si>
  <si>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</si>
  <si>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</si>
  <si>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</si>
  <si>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</si>
  <si>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</si>
  <si>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</si>
  <si>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</si>
  <si>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</si>
  <si>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</si>
  <si>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</si>
  <si>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</si>
  <si>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</si>
  <si>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</si>
  <si>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</si>
  <si>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</si>
  <si>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</si>
  <si>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</si>
  <si>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</si>
  <si>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</si>
  <si>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</si>
  <si>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</si>
  <si>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</si>
  <si>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</si>
  <si>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</si>
  <si>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</si>
  <si>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</si>
  <si>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</si>
  <si>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</si>
  <si>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</si>
  <si>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</si>
  <si>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</si>
  <si>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</si>
  <si>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</si>
  <si>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</si>
  <si>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</si>
  <si>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</si>
  <si>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</si>
  <si>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</si>
  <si>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</si>
  <si>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</si>
  <si>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</si>
  <si>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</si>
  <si>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</si>
  <si>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</si>
  <si>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</si>
  <si>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</si>
  <si>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</si>
  <si>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</si>
  <si>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</si>
  <si>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</si>
  <si>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</si>
  <si>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</si>
  <si>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</si>
  <si>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</si>
  <si>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</si>
  <si>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</si>
  <si>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</si>
  <si>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</si>
  <si>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</si>
  <si>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</si>
  <si>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</si>
  <si>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</si>
  <si>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</si>
  <si>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</si>
  <si>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</si>
  <si>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</si>
  <si>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</si>
  <si>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</si>
  <si>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</si>
  <si>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</si>
  <si>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</si>
  <si>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</si>
  <si>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</si>
  <si>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</si>
  <si>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</si>
  <si>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</si>
  <si>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</si>
  <si>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</si>
  <si>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</si>
  <si>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</si>
  <si>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</si>
  <si>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</si>
  <si>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</si>
  <si>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</si>
  <si>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</si>
  <si>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</si>
  <si>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</si>
  <si>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</si>
  <si>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</si>
  <si>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</si>
  <si>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</si>
  <si>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</si>
  <si>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</si>
  <si>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</si>
  <si>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</si>
  <si>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</si>
  <si>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</si>
  <si>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</si>
  <si>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</si>
  <si>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</si>
  <si>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</si>
  <si>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</si>
  <si>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</si>
  <si>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</si>
  <si>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</si>
  <si>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</si>
  <si>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</si>
  <si>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</si>
  <si>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</si>
  <si>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</si>
  <si>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</si>
  <si>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</si>
  <si>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</si>
  <si>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</si>
  <si>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</si>
  <si>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</si>
  <si>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</si>
  <si>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</si>
  <si>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</si>
  <si>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</si>
  <si>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</si>
  <si>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</si>
  <si>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</si>
  <si>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</si>
  <si>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</si>
  <si>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</si>
  <si>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</si>
  <si>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</si>
  <si>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</si>
  <si>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</si>
  <si>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</si>
  <si>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</si>
  <si>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</si>
  <si>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</si>
  <si>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</si>
  <si>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</si>
  <si>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</si>
  <si>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</si>
  <si>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</si>
  <si>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</si>
  <si>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</si>
  <si>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</si>
  <si>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</si>
  <si>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</si>
  <si>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</si>
  <si>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</si>
  <si>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</si>
  <si>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</si>
  <si>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</si>
  <si>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</si>
  <si>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</si>
  <si>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</si>
  <si>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</si>
  <si>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</si>
  <si>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</si>
  <si>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</si>
  <si>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</si>
  <si>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</si>
  <si>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</si>
  <si>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</si>
  <si>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</si>
  <si>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</si>
  <si>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</si>
  <si>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</si>
  <si>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</si>
  <si>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</si>
  <si>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</si>
  <si>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</si>
  <si>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</si>
  <si>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</si>
  <si>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</si>
  <si>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</si>
  <si>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</si>
  <si>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</si>
  <si>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</si>
  <si>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</si>
  <si>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</si>
  <si>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</si>
  <si>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</si>
  <si>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</si>
  <si>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</si>
  <si>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</si>
  <si>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</si>
  <si>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</si>
  <si>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</si>
  <si>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</si>
  <si>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</si>
  <si>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</si>
  <si>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</si>
  <si>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</si>
  <si>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</si>
  <si>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</si>
  <si>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</si>
  <si>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</si>
  <si>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</si>
  <si>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</si>
  <si>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</si>
  <si>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</si>
  <si>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</si>
  <si>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</si>
  <si>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</si>
  <si>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</si>
  <si>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</si>
  <si>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</si>
  <si>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</si>
  <si>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</si>
  <si>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</si>
  <si>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</si>
  <si>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</si>
  <si>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</si>
  <si>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</si>
  <si>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</si>
  <si>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</si>
  <si>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</si>
  <si>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</si>
  <si>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</si>
  <si>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</si>
  <si>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</si>
  <si>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</si>
  <si>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</si>
  <si>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</si>
  <si>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</si>
  <si>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</si>
  <si>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</si>
  <si>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</si>
  <si>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</si>
  <si>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</si>
  <si>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</si>
  <si>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</si>
  <si>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</si>
  <si>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</si>
  <si>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</si>
  <si>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</si>
  <si>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</si>
  <si>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</si>
  <si>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</si>
  <si>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</si>
  <si>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</si>
  <si>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</si>
  <si>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</si>
  <si>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</si>
  <si>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</si>
  <si>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</si>
  <si>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</si>
  <si>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</si>
  <si>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</si>
  <si>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</si>
  <si>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</si>
  <si>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</si>
  <si>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</si>
  <si>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</si>
  <si>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</si>
  <si>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</si>
  <si>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</si>
  <si>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</si>
  <si>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</si>
  <si>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</si>
  <si>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</si>
  <si>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</si>
  <si>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</si>
  <si>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</si>
  <si>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</si>
  <si>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</si>
  <si>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</si>
  <si>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</si>
  <si>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</si>
  <si>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</si>
  <si>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</si>
  <si>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</si>
  <si>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</si>
  <si>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</si>
  <si>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</si>
  <si>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</si>
  <si>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</si>
  <si>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</si>
  <si>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</si>
  <si>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</si>
  <si>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</si>
  <si>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</si>
  <si>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</si>
  <si>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</si>
  <si>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</si>
  <si>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</si>
  <si>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</si>
  <si>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</si>
  <si>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</si>
  <si>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</si>
  <si>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</si>
  <si>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</si>
  <si>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</si>
  <si>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</si>
  <si>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</si>
  <si>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</si>
  <si>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</si>
  <si>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</si>
  <si>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</si>
  <si>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</si>
  <si>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</si>
  <si>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</si>
  <si>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</si>
  <si>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</si>
  <si>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</si>
  <si>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</si>
  <si>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</si>
  <si>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</si>
  <si>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</si>
  <si>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</si>
  <si>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</si>
  <si>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</si>
  <si>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</si>
  <si>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</si>
  <si>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</si>
  <si>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</si>
  <si>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</si>
  <si>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</si>
  <si>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</si>
  <si>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</si>
  <si>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</si>
  <si>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</si>
  <si>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</si>
  <si>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</si>
  <si>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</si>
  <si>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</si>
  <si>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</si>
  <si>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</si>
  <si>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</si>
  <si>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</si>
  <si>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</si>
  <si>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</si>
  <si>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</si>
  <si>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</si>
  <si>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</si>
  <si>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</si>
  <si>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</si>
  <si>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</si>
  <si>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</si>
  <si>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</si>
  <si>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</si>
  <si>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</si>
  <si>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</si>
  <si>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</si>
  <si>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</si>
  <si>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</si>
  <si>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</si>
  <si>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</si>
  <si>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</si>
  <si>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</si>
  <si>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</si>
  <si>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</si>
  <si>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</si>
  <si>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</si>
  <si>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</si>
  <si>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</si>
  <si>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</si>
  <si>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</si>
  <si>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</si>
  <si>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</si>
  <si>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</si>
  <si>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</si>
  <si>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</si>
  <si>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</si>
  <si>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</si>
  <si>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</si>
  <si>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</si>
  <si>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</si>
  <si>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</si>
  <si>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</si>
  <si>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</si>
  <si>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</si>
  <si>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</si>
  <si>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</si>
  <si>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</si>
  <si>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</si>
  <si>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</si>
  <si>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</si>
  <si>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</si>
  <si>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</si>
  <si>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</si>
  <si>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</si>
  <si>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</si>
  <si>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</si>
  <si>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</si>
  <si>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</si>
  <si>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</si>
  <si>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</si>
  <si>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</si>
  <si>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</si>
  <si>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</si>
  <si>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</si>
  <si>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</si>
  <si>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</si>
  <si>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</si>
  <si>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</si>
  <si>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</si>
  <si>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</si>
  <si>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</si>
  <si>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</si>
  <si>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</si>
  <si>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</si>
  <si>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</si>
  <si>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</si>
  <si>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</si>
  <si>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</si>
  <si>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</si>
  <si>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</si>
  <si>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</si>
  <si>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</si>
  <si>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</si>
  <si>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</si>
  <si>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</si>
  <si>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</si>
  <si>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</si>
  <si>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</si>
  <si>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</si>
  <si>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</si>
  <si>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</si>
  <si>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</si>
  <si>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</si>
  <si>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</si>
  <si>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</si>
  <si>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</si>
  <si>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</si>
  <si>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</si>
  <si>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</si>
  <si>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</si>
  <si>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</si>
  <si>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</si>
  <si>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</si>
  <si>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</si>
  <si>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</si>
  <si>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</si>
  <si>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</si>
  <si>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</si>
  <si>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</si>
  <si>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</si>
  <si>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</si>
  <si>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</si>
  <si>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</si>
  <si>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</si>
  <si>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</si>
  <si>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</si>
  <si>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</si>
  <si>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</si>
  <si>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</si>
  <si>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</si>
  <si>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</si>
  <si>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</si>
  <si>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</si>
  <si>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</si>
  <si>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</si>
  <si>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</si>
  <si>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</si>
  <si>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</si>
  <si>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</si>
  <si>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</si>
  <si>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</si>
  <si>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</si>
  <si>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</si>
  <si>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</si>
  <si>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</si>
  <si>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</si>
  <si>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</si>
  <si>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</si>
  <si>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</si>
  <si>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</si>
  <si>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</si>
  <si>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</si>
  <si>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</si>
  <si>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</si>
  <si>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</si>
  <si>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</si>
  <si>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</si>
  <si>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</si>
  <si>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</si>
  <si>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</si>
  <si>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</si>
  <si>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</si>
  <si>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</si>
  <si>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</si>
  <si>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</si>
  <si>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</si>
  <si>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</si>
  <si>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</si>
  <si>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</si>
  <si>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</si>
  <si>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</si>
  <si>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</si>
  <si>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</si>
  <si>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</si>
  <si>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</si>
  <si>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</si>
  <si>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</si>
  <si>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</si>
  <si>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</si>
  <si>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</si>
  <si>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</si>
  <si>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</si>
  <si>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</si>
  <si>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</si>
  <si>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</si>
  <si>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</si>
  <si>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</si>
  <si>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</si>
  <si>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</si>
  <si>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</si>
  <si>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</si>
  <si>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</si>
  <si>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</si>
  <si>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</si>
  <si>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</si>
  <si>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</si>
  <si>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</si>
  <si>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</si>
  <si>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</si>
  <si>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</si>
  <si>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</si>
  <si>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</si>
  <si>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</si>
  <si>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</si>
  <si>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</si>
  <si>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</si>
  <si>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</si>
  <si>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</si>
  <si>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</si>
  <si>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</si>
  <si>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</si>
  <si>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</si>
  <si>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</si>
  <si>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</si>
  <si>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</si>
  <si>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</si>
  <si>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</si>
  <si>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</si>
  <si>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</si>
  <si>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</si>
  <si>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</si>
  <si>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</si>
  <si>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</si>
  <si>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</si>
  <si>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</si>
  <si>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</si>
  <si>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</si>
  <si>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</si>
  <si>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</si>
  <si>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</si>
  <si>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</si>
  <si>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</si>
  <si>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</si>
  <si>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</si>
  <si>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</si>
  <si>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</si>
  <si>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</si>
  <si>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</si>
  <si>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</si>
  <si>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</si>
  <si>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</si>
  <si>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</si>
  <si>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</si>
  <si>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</si>
  <si>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</si>
  <si>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</si>
  <si>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</si>
  <si>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</si>
  <si>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</si>
  <si>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</si>
  <si>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</si>
  <si>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</si>
  <si>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</si>
  <si>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</si>
  <si>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</si>
  <si>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</si>
  <si>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</si>
  <si>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</si>
  <si>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</si>
  <si>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</si>
  <si>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</si>
  <si>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</si>
  <si>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</si>
  <si>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</si>
  <si>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</si>
  <si>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</si>
  <si>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</si>
  <si>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</si>
  <si>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</si>
  <si>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</si>
  <si>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</si>
  <si>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</si>
  <si>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</si>
  <si>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</si>
  <si>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</si>
  <si>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</si>
  <si>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</si>
  <si>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</si>
  <si>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</si>
  <si>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</si>
  <si>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</si>
  <si>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</si>
  <si>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</si>
  <si>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</si>
  <si>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</si>
  <si>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</si>
  <si>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</si>
  <si>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</si>
  <si>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</si>
  <si>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</si>
  <si>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</si>
  <si>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</si>
  <si>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</si>
  <si>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</si>
  <si>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</si>
  <si>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</si>
  <si>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</si>
  <si>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</si>
  <si>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</si>
  <si>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</si>
  <si>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</si>
  <si>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</si>
  <si>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</si>
  <si>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</si>
  <si>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</si>
  <si>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</si>
  <si>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</si>
  <si>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</si>
  <si>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</si>
  <si>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</si>
  <si>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</si>
  <si>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</si>
  <si>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</si>
  <si>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</si>
  <si>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</si>
  <si>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</si>
  <si>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</si>
  <si>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</si>
  <si>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</si>
  <si>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</si>
  <si>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</si>
  <si>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</si>
  <si>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</si>
  <si>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</si>
  <si>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</si>
  <si>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</si>
  <si>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</si>
  <si>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</si>
  <si>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</si>
  <si>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</si>
  <si>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</si>
  <si>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</si>
  <si>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</si>
  <si>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</si>
  <si>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</si>
  <si>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</si>
  <si>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</si>
  <si>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</si>
  <si>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</si>
  <si>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</si>
  <si>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</si>
  <si>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</si>
  <si>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</si>
  <si>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</si>
  <si>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</si>
  <si>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</si>
  <si>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</si>
  <si>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</si>
  <si>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</si>
  <si>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</si>
  <si>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</si>
  <si>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</si>
  <si>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</si>
  <si>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</si>
  <si>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</si>
  <si>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</si>
  <si>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</si>
  <si>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</si>
  <si>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</si>
  <si>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</si>
  <si>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</si>
  <si>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</si>
  <si>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</si>
  <si>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</si>
  <si>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</si>
  <si>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</si>
  <si>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</si>
  <si>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</si>
  <si>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</si>
  <si>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</si>
  <si>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</si>
  <si>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</si>
  <si>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</si>
  <si>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</si>
  <si>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</si>
  <si>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</si>
  <si>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</si>
  <si>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</si>
  <si>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</si>
  <si>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</si>
  <si>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</si>
  <si>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</si>
  <si>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</si>
  <si>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</si>
  <si>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</si>
  <si>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</si>
  <si>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</si>
  <si>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</si>
  <si>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</si>
  <si>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</si>
  <si>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</si>
  <si>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</si>
  <si>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</si>
  <si>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</si>
  <si>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</si>
  <si>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</si>
  <si>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</si>
  <si>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</si>
  <si>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</si>
  <si>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</si>
  <si>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</si>
  <si>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</si>
  <si>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</si>
  <si>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</si>
  <si>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</si>
  <si>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</si>
  <si>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</si>
  <si>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</si>
  <si>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</si>
  <si>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</si>
  <si>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</si>
  <si>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</si>
  <si>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</si>
  <si>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</si>
  <si>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</si>
  <si>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</si>
  <si>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</si>
  <si>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</si>
  <si>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</si>
  <si>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</si>
  <si>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</si>
  <si>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</si>
  <si>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</si>
  <si>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</si>
  <si>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</si>
  <si>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</si>
  <si>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</si>
  <si>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</si>
  <si>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</si>
  <si>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</si>
  <si>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</si>
  <si>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</si>
  <si>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</si>
  <si>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</si>
  <si>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</si>
  <si>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</si>
  <si>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</si>
  <si>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</si>
  <si>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</si>
  <si>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</si>
  <si>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</si>
  <si>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</si>
  <si>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</si>
  <si>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</si>
  <si>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</si>
  <si>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</si>
  <si>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</si>
  <si>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</si>
  <si>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</si>
  <si>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</si>
  <si>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</si>
  <si>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</si>
  <si>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</si>
  <si>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</si>
  <si>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</si>
  <si>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</si>
  <si>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</si>
  <si>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</si>
  <si>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</si>
  <si>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</si>
  <si>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</si>
  <si>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</si>
  <si>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</si>
  <si>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</si>
  <si>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</si>
  <si>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</si>
  <si>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</si>
  <si>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</si>
  <si>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</si>
  <si>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</si>
  <si>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</si>
  <si>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</si>
  <si>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</si>
  <si>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</si>
  <si>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</si>
  <si>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</si>
  <si>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</si>
  <si>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</si>
  <si>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</si>
  <si>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</si>
  <si>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</si>
  <si>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</si>
  <si>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</si>
  <si>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</si>
  <si>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</si>
  <si>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</si>
  <si>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</si>
  <si>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</si>
  <si>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</si>
  <si>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</si>
  <si>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</si>
  <si>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</si>
  <si>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</si>
  <si>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</si>
  <si>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</si>
  <si>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</si>
  <si>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</si>
  <si>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</si>
  <si>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</si>
  <si>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</si>
  <si>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</si>
  <si>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</si>
  <si>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</si>
  <si>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</si>
  <si>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</si>
  <si>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</si>
  <si>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</si>
  <si>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</si>
  <si>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</si>
  <si>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</si>
  <si>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</si>
  <si>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</si>
  <si>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</si>
  <si>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</si>
  <si>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</si>
  <si>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</si>
  <si>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</si>
  <si>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</si>
  <si>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</si>
  <si>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</si>
  <si>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</si>
  <si>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</si>
  <si>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</si>
  <si>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</si>
  <si>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</si>
  <si>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</si>
  <si>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</si>
  <si>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</si>
  <si>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</si>
  <si>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</si>
  <si>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</si>
  <si>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</si>
  <si>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</si>
  <si>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</si>
  <si>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</si>
  <si>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</si>
  <si>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</si>
  <si>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</si>
  <si>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</si>
  <si>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</si>
  <si>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</si>
  <si>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</si>
  <si>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</si>
  <si>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</si>
  <si>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</si>
  <si>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</si>
  <si>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</si>
  <si>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</si>
  <si>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</si>
  <si>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</si>
  <si>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</si>
  <si>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</si>
  <si>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</si>
  <si>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</si>
  <si>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</si>
  <si>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</si>
  <si>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</si>
  <si>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</si>
  <si>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</si>
  <si>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</si>
  <si>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</si>
  <si>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</si>
  <si>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</si>
  <si>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</si>
  <si>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</si>
  <si>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</si>
  <si>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</si>
  <si>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</si>
  <si>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</si>
  <si>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</si>
  <si>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</si>
  <si>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</si>
  <si>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</si>
  <si>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</si>
  <si>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</si>
  <si>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</si>
  <si>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</si>
  <si>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</si>
  <si>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</si>
  <si>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</si>
  <si>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</si>
  <si>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</si>
  <si>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</si>
  <si>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</si>
  <si>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</si>
  <si>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</si>
  <si>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</si>
  <si>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</si>
  <si>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</si>
  <si>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</si>
  <si>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</si>
  <si>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</si>
  <si>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</si>
  <si>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</si>
  <si>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</si>
  <si>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</si>
  <si>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</si>
  <si>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</si>
  <si>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</si>
  <si>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</si>
  <si>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</si>
  <si>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</si>
  <si>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</si>
  <si>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</si>
  <si>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</si>
  <si>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</si>
  <si>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</si>
  <si>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</si>
  <si>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</si>
  <si>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</si>
  <si>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</si>
  <si>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</si>
  <si>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</si>
  <si>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</si>
  <si>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</si>
  <si>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</si>
  <si>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</si>
  <si>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</si>
  <si>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</si>
  <si>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</si>
  <si>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</si>
  <si>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</si>
  <si>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</si>
  <si>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</si>
  <si>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</si>
  <si>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</si>
  <si>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</si>
  <si>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</si>
  <si>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</si>
  <si>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</si>
  <si>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</si>
  <si>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</si>
  <si>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</si>
  <si>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</si>
  <si>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</si>
  <si>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</si>
  <si>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</si>
  <si>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</si>
  <si>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</si>
  <si>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</si>
  <si>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</si>
  <si>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</si>
  <si>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</si>
  <si>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</si>
  <si>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</si>
  <si>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</si>
  <si>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</si>
  <si>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</si>
  <si>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</si>
  <si>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</si>
  <si>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</si>
  <si>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</si>
  <si>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</si>
  <si>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</si>
  <si>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</si>
  <si>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</si>
  <si>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</si>
  <si>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</si>
  <si>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</si>
  <si>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</si>
  <si>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</si>
  <si>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</si>
  <si>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</si>
  <si>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</si>
  <si>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</si>
  <si>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</si>
  <si>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</si>
  <si>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</si>
  <si>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</si>
  <si>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</si>
  <si>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</si>
  <si>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</si>
  <si>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</si>
  <si>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</si>
  <si>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</si>
  <si>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</si>
  <si>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</si>
  <si>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</si>
  <si>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</si>
  <si>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</si>
  <si>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</si>
  <si>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</si>
  <si>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</si>
  <si>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</si>
  <si>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</si>
  <si>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</si>
  <si>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</si>
  <si>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</si>
  <si>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</si>
  <si>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</si>
  <si>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</si>
  <si>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</si>
  <si>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</si>
  <si>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</si>
  <si>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</si>
  <si>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</si>
  <si>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</si>
  <si>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</si>
  <si>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</si>
  <si>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</si>
  <si>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</si>
  <si>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</si>
  <si>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</si>
  <si>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</si>
  <si>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</si>
  <si>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</si>
  <si>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</si>
  <si>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</si>
  <si>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</si>
  <si>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</si>
  <si>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</si>
  <si>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</si>
  <si>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</si>
  <si>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</si>
  <si>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</si>
  <si>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</si>
  <si>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</si>
  <si>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</si>
  <si>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</si>
  <si>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</si>
  <si>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</si>
  <si>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</si>
  <si>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</si>
  <si>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</si>
  <si>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</si>
  <si>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</si>
  <si>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</si>
  <si>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</si>
  <si>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</si>
  <si>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</si>
  <si>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</si>
  <si>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</si>
  <si>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</si>
  <si>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</si>
  <si>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</si>
  <si>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</si>
  <si>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</si>
  <si>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</si>
  <si>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</si>
  <si>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</si>
  <si>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</si>
  <si>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</si>
  <si>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</si>
  <si>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</si>
  <si>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</si>
  <si>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</si>
  <si>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</si>
  <si>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</si>
  <si>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</si>
  <si>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</si>
  <si>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</si>
  <si>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</si>
  <si>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</si>
  <si>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</si>
  <si>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</si>
  <si>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</si>
  <si>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</si>
  <si>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</si>
  <si>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</si>
  <si>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</si>
  <si>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</si>
  <si>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</si>
  <si>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</si>
  <si>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</si>
  <si>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</si>
  <si>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</si>
  <si>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</si>
  <si>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</si>
  <si>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</si>
  <si>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</si>
  <si>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</si>
  <si>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</si>
  <si>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</si>
  <si>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</si>
  <si>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</si>
  <si>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</si>
  <si>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</si>
  <si>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</si>
  <si>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</si>
  <si>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</si>
  <si>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</si>
  <si>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</si>
  <si>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</si>
  <si>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</si>
  <si>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</si>
  <si>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</si>
  <si>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</si>
  <si>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</si>
  <si>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</si>
  <si>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</si>
  <si>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</si>
  <si>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</si>
  <si>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</si>
  <si>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</si>
  <si>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</si>
  <si>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</si>
  <si>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</si>
  <si>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</si>
  <si>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</si>
  <si>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</si>
  <si>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</si>
  <si>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</si>
  <si>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</si>
  <si>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</si>
  <si>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</si>
  <si>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</si>
  <si>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</si>
  <si>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</si>
  <si>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</si>
  <si>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</si>
  <si>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</si>
  <si>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</si>
  <si>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</si>
  <si>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</si>
  <si>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</si>
  <si>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</si>
  <si>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</si>
  <si>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</si>
  <si>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</si>
  <si>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</si>
  <si>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</si>
  <si>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</si>
  <si>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</si>
  <si>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</si>
  <si>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</si>
  <si>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</si>
  <si>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</si>
  <si>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</si>
  <si>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</si>
  <si>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</si>
  <si>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</si>
  <si>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</si>
  <si>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</si>
  <si>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</si>
  <si>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</si>
  <si>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</si>
  <si>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</si>
  <si>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</si>
  <si>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</si>
  <si>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</si>
  <si>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</si>
  <si>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</si>
  <si>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</si>
  <si>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</si>
  <si>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</si>
  <si>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</si>
  <si>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</si>
  <si>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</si>
  <si>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</si>
  <si>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</si>
  <si>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</si>
  <si>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</si>
  <si>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</si>
  <si>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</si>
  <si>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</si>
  <si>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</si>
  <si>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</si>
  <si>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</si>
  <si>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</si>
  <si>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</si>
  <si>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</si>
  <si>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</si>
  <si>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</si>
  <si>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</si>
  <si>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</si>
  <si>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</si>
  <si>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</si>
  <si>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</si>
  <si>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</si>
  <si>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</si>
  <si>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</si>
  <si>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</si>
  <si>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</si>
  <si>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</si>
  <si>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</si>
  <si>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</si>
  <si>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</si>
  <si>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</si>
  <si>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</si>
  <si>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</si>
  <si>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</si>
  <si>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</si>
  <si>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</si>
  <si>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</si>
  <si>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</si>
  <si>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</si>
  <si>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</si>
  <si>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</si>
  <si>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</si>
  <si>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</si>
  <si>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</si>
  <si>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</si>
  <si>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</si>
  <si>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</si>
  <si>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</si>
  <si>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</si>
  <si>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</si>
  <si>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</si>
  <si>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</si>
  <si>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</si>
  <si>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</si>
  <si>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</si>
  <si>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</si>
  <si>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</si>
  <si>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</si>
  <si>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</si>
  <si>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</si>
  <si>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</si>
  <si>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</si>
  <si>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</si>
  <si>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</si>
  <si>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</si>
  <si>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</si>
  <si>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</si>
  <si>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</si>
  <si>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</si>
  <si>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</si>
  <si>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</si>
  <si>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</si>
  <si>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</si>
  <si>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</si>
  <si>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</si>
  <si>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</si>
  <si>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</si>
  <si>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</si>
  <si>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</si>
  <si>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</si>
  <si>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</si>
  <si>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</si>
  <si>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</si>
  <si>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</si>
  <si>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</si>
  <si>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</si>
  <si>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</si>
  <si>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</si>
  <si>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</si>
  <si>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</si>
  <si>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</si>
  <si>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</si>
  <si>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</si>
  <si>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</si>
  <si>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</si>
  <si>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</si>
  <si>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</si>
  <si>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</si>
  <si>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</si>
  <si>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</si>
  <si>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</si>
  <si>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</si>
  <si>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</si>
  <si>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</si>
  <si>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</si>
  <si>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</si>
  <si>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</si>
  <si>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</si>
  <si>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</si>
  <si>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</si>
  <si>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</si>
  <si>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</si>
  <si>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</si>
  <si>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</si>
  <si>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</si>
  <si>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</si>
  <si>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</si>
  <si>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</si>
  <si>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</si>
  <si>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</si>
  <si>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</si>
  <si>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</si>
  <si>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</si>
  <si>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</si>
  <si>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</si>
  <si>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</si>
  <si>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</si>
  <si>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</si>
  <si>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</si>
  <si>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</si>
  <si>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</si>
  <si>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</si>
  <si>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</si>
  <si>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</si>
  <si>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</si>
  <si>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</si>
  <si>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</si>
  <si>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</si>
  <si>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</si>
  <si>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</si>
  <si>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</si>
  <si>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</si>
  <si>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</si>
  <si>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</si>
  <si>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</si>
  <si>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</si>
  <si>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</si>
  <si>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</si>
  <si>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</si>
  <si>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</si>
  <si>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</si>
  <si>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</si>
  <si>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</si>
  <si>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</si>
  <si>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</si>
  <si>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</si>
  <si>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</si>
  <si>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</si>
  <si>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</si>
  <si>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</si>
  <si>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</si>
  <si>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</si>
  <si>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</si>
  <si>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</si>
  <si>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</si>
  <si>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</si>
  <si>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</si>
  <si>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</si>
  <si>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</si>
  <si>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</si>
  <si>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</si>
  <si>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</si>
  <si>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</si>
  <si>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</si>
  <si>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</si>
  <si>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</si>
  <si>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</si>
  <si>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</si>
  <si>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</si>
  <si>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</si>
  <si>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</si>
  <si>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</si>
  <si>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</si>
  <si>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</si>
  <si>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</si>
  <si>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</si>
  <si>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</si>
  <si>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</si>
  <si>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</si>
  <si>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</si>
  <si>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</si>
  <si>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</si>
  <si>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</si>
  <si>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</si>
  <si>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</si>
  <si>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</si>
  <si>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</si>
  <si>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</si>
  <si>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</si>
  <si>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</si>
  <si>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</si>
  <si>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</si>
  <si>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</si>
  <si>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</si>
  <si>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</si>
  <si>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</si>
  <si>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</si>
  <si>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</si>
  <si>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</si>
  <si>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</si>
  <si>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</si>
  <si>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</si>
  <si>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</si>
  <si>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</si>
  <si>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</si>
  <si>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</si>
  <si>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</si>
  <si>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</si>
  <si>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</si>
  <si>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</si>
  <si>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</si>
  <si>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</si>
  <si>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</si>
  <si>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</si>
  <si>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</si>
  <si>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</si>
  <si>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</si>
  <si>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</si>
  <si>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</si>
  <si>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</si>
  <si>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</si>
  <si>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</si>
  <si>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</si>
  <si>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</si>
  <si>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</si>
  <si>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</si>
  <si>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</si>
  <si>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</si>
  <si>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</si>
  <si>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</si>
  <si>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</si>
  <si>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</si>
  <si>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</si>
  <si>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</si>
  <si>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</si>
  <si>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</si>
  <si>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</si>
  <si>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</si>
  <si>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</si>
  <si>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</si>
  <si>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</si>
  <si>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</si>
  <si>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</si>
  <si>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</si>
  <si>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</si>
  <si>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</si>
  <si>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</si>
  <si>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</si>
  <si>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</si>
  <si>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</si>
  <si>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</si>
  <si>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</si>
  <si>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</si>
  <si>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</si>
  <si>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</si>
  <si>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</si>
  <si>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</si>
  <si>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</si>
  <si>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</si>
  <si>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</si>
  <si>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</si>
  <si>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</si>
  <si>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</si>
  <si>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</si>
  <si>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</si>
  <si>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</si>
  <si>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</si>
  <si>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</si>
  <si>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</si>
  <si>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</si>
  <si>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</si>
  <si>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</si>
  <si>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</si>
  <si>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</si>
  <si>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</si>
  <si>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</si>
  <si>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</si>
  <si>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</si>
  <si>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</si>
  <si>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</si>
  <si>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</si>
  <si>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</si>
  <si>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</si>
  <si>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</si>
  <si>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</si>
  <si>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</si>
  <si>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</si>
  <si>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</si>
  <si>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</si>
  <si>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</si>
  <si>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</si>
  <si>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</si>
  <si>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</si>
  <si>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</si>
  <si>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</si>
  <si>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</si>
  <si>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</si>
  <si>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</si>
  <si>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</si>
  <si>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</si>
  <si>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</si>
  <si>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</si>
  <si>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</si>
  <si>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</si>
  <si>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</si>
  <si>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</si>
  <si>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</si>
  <si>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</si>
  <si>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</si>
  <si>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</si>
  <si>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</si>
  <si>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</si>
  <si>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</si>
  <si>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</si>
  <si>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</si>
  <si>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</si>
  <si>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</si>
  <si>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</si>
  <si>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</si>
  <si>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</si>
  <si>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</si>
  <si>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</si>
  <si>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</si>
  <si>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</si>
  <si>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</si>
  <si>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</si>
  <si>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</si>
  <si>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</si>
  <si>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</si>
  <si>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</si>
  <si>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</si>
  <si>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</si>
  <si>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</si>
  <si>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</si>
  <si>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</si>
  <si>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</si>
  <si>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</si>
  <si>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</si>
  <si>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</si>
  <si>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</si>
  <si>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</si>
  <si>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</si>
  <si>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</si>
  <si>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</si>
  <si>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</si>
  <si>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</si>
  <si>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</si>
  <si>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</si>
  <si>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</si>
  <si>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</si>
  <si>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</si>
  <si>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</si>
  <si>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</si>
  <si>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</si>
  <si>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</si>
  <si>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</si>
  <si>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</si>
  <si>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</si>
  <si>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</si>
  <si>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</si>
  <si>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</si>
  <si>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</si>
  <si>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</si>
  <si>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</si>
  <si>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</si>
  <si>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</si>
  <si>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</si>
  <si>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</si>
  <si>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</si>
  <si>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</si>
  <si>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</si>
  <si>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</si>
  <si>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</si>
  <si>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</si>
  <si>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</si>
  <si>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</si>
  <si>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</si>
  <si>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</si>
  <si>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</si>
  <si>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</si>
  <si>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</si>
  <si>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</si>
  <si>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</si>
  <si>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</si>
  <si>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</si>
  <si>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</si>
  <si>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</si>
  <si>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</si>
  <si>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</si>
  <si>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</si>
  <si>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</si>
  <si>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</si>
  <si>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</si>
  <si>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</si>
  <si>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</si>
  <si>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</si>
  <si>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</si>
  <si>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</si>
  <si>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</si>
  <si>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</si>
  <si>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</si>
  <si>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</si>
  <si>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</si>
  <si>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</si>
  <si>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</si>
  <si>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</si>
  <si>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</si>
  <si>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</si>
  <si>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</si>
  <si>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</si>
  <si>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</si>
  <si>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</si>
  <si>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</si>
  <si>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</si>
  <si>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</si>
  <si>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</si>
  <si>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</si>
  <si>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</si>
  <si>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</si>
  <si>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</si>
  <si>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</si>
  <si>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</si>
  <si>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</si>
  <si>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</si>
  <si>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</si>
  <si>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</si>
  <si>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</si>
  <si>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</si>
  <si>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</si>
  <si>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</si>
  <si>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</si>
  <si>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</si>
  <si>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</si>
  <si>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</si>
  <si>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</si>
  <si>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</si>
  <si>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</si>
  <si>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</si>
  <si>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</si>
  <si>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</si>
  <si>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</si>
  <si>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</si>
  <si>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</si>
  <si>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</si>
  <si>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</si>
  <si>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</si>
  <si>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</si>
  <si>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</si>
  <si>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</si>
  <si>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</si>
  <si>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</si>
  <si>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</si>
  <si>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</si>
  <si>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</si>
  <si>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</si>
  <si>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</si>
  <si>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</si>
  <si>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</si>
  <si>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</si>
  <si>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</si>
  <si>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</si>
  <si>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</si>
  <si>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</si>
  <si>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</si>
  <si>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</si>
  <si>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</si>
  <si>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</si>
  <si>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</si>
  <si>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</si>
  <si>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</si>
  <si>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</si>
  <si>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</si>
  <si>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</si>
  <si>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</si>
  <si>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</si>
  <si>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</si>
  <si>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</si>
  <si>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</si>
  <si>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</si>
  <si>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</si>
  <si>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</si>
  <si>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</si>
  <si>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</si>
  <si>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</si>
  <si>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</si>
  <si>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</si>
  <si>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</si>
  <si>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</si>
  <si>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</si>
  <si>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</si>
  <si>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</si>
  <si>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</si>
  <si>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</si>
  <si>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</si>
  <si>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</si>
  <si>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</si>
  <si>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</si>
  <si>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</si>
  <si>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</si>
  <si>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</si>
  <si>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</si>
  <si>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</si>
  <si>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</si>
  <si>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</si>
  <si>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</si>
  <si>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</si>
  <si>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</si>
  <si>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</si>
  <si>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</si>
  <si>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</si>
  <si>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</si>
  <si>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</si>
  <si>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</si>
  <si>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</si>
  <si>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</si>
  <si>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</si>
  <si>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</si>
  <si>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</si>
  <si>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</si>
  <si>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</si>
  <si>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</si>
  <si>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</si>
  <si>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</si>
  <si>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</si>
  <si>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</si>
  <si>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</si>
  <si>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</si>
  <si>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</si>
  <si>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</si>
  <si>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</si>
  <si>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</si>
  <si>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</si>
  <si>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</si>
  <si>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</si>
  <si>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</si>
  <si>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</si>
  <si>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</si>
  <si>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</si>
  <si>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</si>
  <si>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</si>
  <si>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</si>
  <si>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</si>
  <si>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</si>
  <si>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</si>
  <si>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</si>
  <si>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</si>
  <si>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</si>
  <si>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</si>
  <si>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</si>
  <si>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</si>
  <si>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</si>
  <si>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</si>
  <si>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</si>
  <si>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</si>
  <si>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</si>
  <si>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</si>
  <si>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</si>
  <si>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</si>
  <si>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</si>
  <si>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</si>
  <si>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</si>
  <si>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</si>
  <si>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</si>
  <si>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</si>
  <si>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</si>
  <si>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</si>
  <si>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</si>
  <si>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</si>
  <si>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</si>
  <si>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</si>
  <si>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</si>
  <si>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</si>
  <si>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</si>
  <si>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</si>
  <si>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</si>
  <si>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</si>
  <si>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</si>
  <si>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</si>
  <si>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</si>
  <si>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</si>
  <si>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</si>
  <si>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</si>
  <si>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</si>
  <si>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</si>
  <si>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</si>
  <si>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</si>
  <si>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</si>
  <si>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</si>
  <si>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</si>
  <si>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</si>
  <si>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</si>
  <si>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</si>
  <si>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</si>
  <si>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</si>
  <si>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</si>
  <si>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</si>
  <si>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</si>
  <si>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</si>
  <si>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</si>
  <si>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</si>
  <si>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</si>
  <si>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</si>
  <si>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</si>
  <si>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</si>
  <si>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</si>
  <si>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</si>
  <si>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</si>
  <si>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</si>
  <si>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</si>
  <si>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</si>
  <si>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</si>
  <si>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</si>
  <si>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</si>
  <si>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</si>
  <si>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</si>
  <si>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</si>
  <si>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</si>
  <si>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</si>
  <si>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</si>
  <si>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</si>
  <si>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</si>
  <si>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</si>
  <si>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</si>
  <si>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</si>
  <si>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</si>
  <si>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</si>
  <si>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</si>
  <si>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</si>
  <si>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</si>
  <si>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</si>
  <si>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</si>
  <si>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</si>
  <si>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</si>
  <si>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</si>
  <si>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</si>
  <si>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</si>
  <si>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</si>
  <si>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</si>
  <si>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</si>
  <si>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</si>
  <si>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</si>
  <si>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</si>
  <si>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</si>
  <si>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</si>
  <si>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</si>
  <si>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</si>
  <si>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</si>
  <si>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</si>
  <si>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</si>
  <si>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</si>
  <si>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</si>
  <si>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</si>
  <si>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</si>
  <si>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</si>
  <si>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</si>
  <si>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</si>
  <si>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</si>
  <si>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</si>
  <si>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</si>
  <si>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</si>
  <si>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</si>
  <si>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</si>
  <si>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</si>
  <si>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</si>
  <si>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</si>
  <si>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</si>
  <si>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</si>
  <si>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</si>
  <si>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</si>
  <si>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</si>
  <si>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</si>
  <si>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</si>
  <si>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</si>
  <si>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</si>
  <si>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</si>
  <si>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</si>
  <si>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</si>
  <si>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</si>
  <si>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</si>
  <si>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</si>
  <si>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</si>
  <si>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</si>
  <si>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</si>
  <si>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</si>
  <si>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</si>
  <si>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</si>
  <si>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</si>
  <si>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</si>
  <si>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</si>
  <si>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</si>
  <si>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</si>
  <si>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</si>
  <si>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</si>
  <si>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</si>
  <si>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</si>
  <si>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</si>
  <si>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</si>
  <si>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</si>
  <si>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</si>
  <si>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</si>
  <si>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</si>
  <si>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</si>
  <si>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</si>
  <si>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</si>
  <si>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</si>
  <si>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</si>
  <si>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</si>
  <si>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</si>
  <si>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</si>
  <si>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</si>
  <si>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</si>
  <si>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</si>
  <si>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</si>
  <si>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</si>
  <si>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</si>
  <si>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</si>
  <si>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</si>
  <si>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</si>
  <si>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</si>
  <si>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</si>
  <si>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</si>
  <si>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</si>
  <si>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</si>
  <si>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</si>
  <si>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</si>
  <si>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</si>
  <si>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</si>
  <si>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</si>
  <si>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</si>
  <si>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</si>
  <si>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</si>
  <si>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</si>
  <si>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</si>
  <si>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</si>
  <si>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</si>
  <si>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</si>
  <si>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</si>
  <si>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</si>
  <si>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</si>
  <si>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</si>
  <si>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</si>
  <si>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</si>
  <si>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</si>
  <si>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</si>
  <si>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</si>
  <si>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</si>
  <si>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</si>
  <si>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</si>
  <si>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</si>
  <si>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</si>
  <si>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</si>
  <si>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</si>
  <si>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</si>
  <si>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</si>
  <si>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</si>
  <si>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</si>
  <si>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</si>
  <si>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</si>
  <si>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</si>
  <si>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</si>
  <si>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</si>
  <si>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</si>
  <si>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</si>
  <si>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</si>
  <si>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</si>
  <si>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</si>
  <si>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</si>
  <si>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</si>
  <si>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</si>
  <si>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</si>
  <si>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</si>
  <si>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</si>
  <si>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</si>
  <si>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</si>
  <si>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</si>
  <si>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</si>
  <si>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</si>
  <si>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</si>
  <si>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</si>
  <si>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</si>
  <si>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</si>
  <si>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</si>
  <si>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</si>
  <si>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</si>
  <si>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</si>
  <si>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</si>
  <si>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</si>
  <si>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</si>
  <si>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</si>
  <si>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</si>
  <si>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</si>
  <si>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</si>
  <si>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</si>
  <si>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</si>
  <si>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</si>
  <si>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</si>
  <si>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</si>
  <si>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</si>
  <si>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</si>
  <si>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</si>
  <si>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</si>
  <si>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</si>
  <si>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</si>
  <si>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</si>
  <si>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</si>
  <si>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</si>
  <si>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</si>
  <si>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</si>
  <si>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</si>
  <si>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</si>
  <si>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</si>
  <si>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</si>
  <si>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</si>
  <si>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</si>
  <si>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</si>
  <si>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</si>
  <si>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</si>
  <si>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</si>
  <si>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</si>
  <si>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</si>
  <si>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</si>
  <si>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</si>
  <si>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</si>
  <si>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</si>
  <si>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</si>
  <si>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</si>
  <si>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</si>
  <si>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</si>
  <si>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</si>
  <si>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</si>
  <si>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</si>
  <si>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</si>
  <si>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</si>
  <si>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</si>
  <si>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</si>
  <si>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</si>
  <si>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</si>
  <si>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</si>
  <si>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</si>
  <si>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</si>
  <si>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</si>
  <si>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</si>
  <si>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</si>
  <si>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</si>
  <si>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</si>
  <si>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</si>
  <si>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</si>
  <si>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</si>
  <si>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</si>
  <si>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</si>
  <si>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</si>
  <si>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</si>
  <si>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</si>
  <si>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</si>
  <si>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</si>
  <si>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</si>
  <si>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</si>
  <si>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</si>
  <si>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</si>
  <si>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</si>
  <si>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</si>
  <si>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</si>
  <si>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</si>
  <si>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</si>
  <si>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</si>
  <si>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</si>
  <si>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</si>
  <si>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</si>
  <si>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</si>
  <si>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</si>
  <si>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</si>
  <si>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</si>
  <si>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</si>
  <si>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</si>
  <si>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</si>
  <si>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</si>
  <si>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</si>
  <si>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</si>
  <si>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</si>
  <si>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</si>
  <si>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</si>
  <si>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</si>
  <si>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</si>
  <si>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</si>
  <si>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</si>
  <si>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</si>
  <si>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</si>
  <si>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</si>
  <si>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</si>
  <si>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</si>
  <si>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</si>
  <si>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</si>
  <si>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</si>
  <si>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</si>
  <si>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</si>
  <si>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</si>
  <si>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</si>
  <si>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</si>
  <si>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</si>
  <si>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</si>
  <si>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</si>
  <si>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</si>
  <si>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</si>
  <si>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</si>
  <si>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</si>
  <si>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</si>
  <si>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</si>
  <si>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</si>
  <si>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</si>
  <si>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</si>
  <si>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</si>
  <si>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</si>
  <si>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</si>
  <si>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</si>
  <si>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</si>
  <si>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</si>
  <si>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</si>
  <si>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</si>
  <si>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</si>
  <si>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</si>
  <si>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</si>
  <si>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</si>
  <si>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</si>
  <si>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</si>
  <si>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</si>
  <si>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</si>
  <si>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</si>
  <si>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</si>
  <si>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</si>
  <si>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</si>
  <si>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</si>
  <si>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</si>
  <si>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</si>
  <si>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</si>
  <si>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</si>
  <si>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</si>
  <si>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</si>
  <si>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</si>
  <si>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</si>
  <si>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</si>
  <si>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</si>
  <si>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</si>
  <si>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</si>
  <si>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</si>
  <si>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</si>
  <si>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</si>
  <si>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</si>
  <si>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</si>
  <si>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</si>
  <si>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</si>
  <si>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</si>
  <si>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</si>
  <si>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</si>
  <si>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</si>
  <si>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</si>
  <si>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</si>
  <si>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</si>
  <si>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</si>
  <si>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</si>
  <si>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</si>
  <si>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</si>
  <si>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</si>
  <si>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</si>
  <si>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</si>
  <si>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</si>
  <si>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</si>
  <si>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</si>
  <si>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</si>
  <si>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</si>
  <si>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</si>
  <si>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Percent Funded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</si>
  <si>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</si>
  <si>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</si>
  <si>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</si>
  <si>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</si>
  <si>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</si>
  <si>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</si>
  <si>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</si>
  <si>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</si>
  <si>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</si>
  <si>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</si>
  <si>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</si>
  <si>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</si>
  <si>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</si>
  <si>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</si>
  <si>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</si>
  <si>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</si>
  <si>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</si>
  <si>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</si>
  <si>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</si>
  <si>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</si>
  <si>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</si>
  <si>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</si>
  <si>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</si>
  <si>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</si>
  <si>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</si>
  <si>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</si>
  <si>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</si>
  <si>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</si>
  <si>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</si>
  <si>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</si>
  <si>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</si>
  <si>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</si>
  <si>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</si>
  <si>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</si>
  <si>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</si>
  <si>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</si>
  <si>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</si>
  <si>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</si>
  <si>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</si>
  <si>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</si>
  <si>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</si>
  <si>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</si>
  <si>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</si>
  <si>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Row Labels</t>
  </si>
  <si>
    <t>Grand Total</t>
  </si>
  <si>
    <t>Count of state</t>
  </si>
  <si>
    <t>Column Labels</t>
  </si>
  <si>
    <t>(All)</t>
  </si>
  <si>
    <t>Count of name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</si>
  <si>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</si>
  <si>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</si>
  <si>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</si>
  <si>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</si>
  <si>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</si>
  <si>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</si>
  <si>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</si>
  <si>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</si>
  <si>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</si>
  <si>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</si>
  <si>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</si>
  <si>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</si>
  <si>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</si>
  <si>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</si>
  <si>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</si>
  <si>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</si>
  <si>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</si>
  <si>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</si>
  <si>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</si>
  <si>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</si>
  <si>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</si>
  <si>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</si>
  <si>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</si>
  <si>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</si>
  <si>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</si>
  <si>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</si>
  <si>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</si>
  <si>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</si>
  <si>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</si>
  <si>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</si>
  <si>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</si>
  <si>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</si>
  <si>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</t>
  </si>
  <si>
    <t>Percentage Fail</t>
  </si>
  <si>
    <t>Percentage Cancelled</t>
  </si>
  <si>
    <t>Campaign Status</t>
  </si>
  <si>
    <t>Successful</t>
  </si>
  <si>
    <t>Failed</t>
  </si>
  <si>
    <t>Canceled</t>
  </si>
  <si>
    <t>Mean</t>
  </si>
  <si>
    <t>Variance</t>
  </si>
  <si>
    <t>Std Dev</t>
  </si>
  <si>
    <t>Median</t>
  </si>
  <si>
    <t>Minimum</t>
  </si>
  <si>
    <t>Maximun</t>
  </si>
  <si>
    <t>* The median provides a more meaningful data with the number provided.</t>
  </si>
  <si>
    <t>** The data show us that there was more success campaigs versus those campaigns that failed.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</si>
</sst>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9" fontId="0" fillId="0" borderId="0" xfId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9" fontId="1" fillId="0" borderId="0" xfId="0" applyNumberFormat="1" applyFont="1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DG HW.xlsx]Category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B-42C2-9357-34A89523FF97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B-42C2-9357-34A89523FF97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B-42C2-9357-34A89523FF97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EB-42C2-9357-34A89523F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0790640"/>
        <c:axId val="280105616"/>
      </c:barChart>
      <c:catAx>
        <c:axId val="28079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05616"/>
        <c:crosses val="autoZero"/>
        <c:auto val="1"/>
        <c:lblAlgn val="ctr"/>
        <c:lblOffset val="100"/>
        <c:noMultiLvlLbl val="0"/>
      </c:catAx>
      <c:valAx>
        <c:axId val="28010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9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DG HW.xlsx]SubCategory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A-4B74-835E-0422BF4AD1DC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A-4B74-835E-0422BF4AD1DC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A-4B74-835E-0422BF4AD1DC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7A-4B74-835E-0422BF4AD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32240"/>
        <c:axId val="501935152"/>
      </c:barChart>
      <c:catAx>
        <c:axId val="5019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5152"/>
        <c:crosses val="autoZero"/>
        <c:auto val="1"/>
        <c:lblAlgn val="ctr"/>
        <c:lblOffset val="100"/>
        <c:noMultiLvlLbl val="0"/>
      </c:catAx>
      <c:valAx>
        <c:axId val="5019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DG HW.xlsx]Success Rate 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Year'!$B$5:$B$6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Year'!$B$7:$B$19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ED-43D7-8C38-CEDC94AE2ABF}"/>
            </c:ext>
          </c:extLst>
        </c:ser>
        <c:ser>
          <c:idx val="1"/>
          <c:order val="1"/>
          <c:tx>
            <c:strRef>
              <c:f>'Success Rate by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Year'!$C$7:$C$19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ED-43D7-8C38-CEDC94AE2ABF}"/>
            </c:ext>
          </c:extLst>
        </c:ser>
        <c:ser>
          <c:idx val="2"/>
          <c:order val="2"/>
          <c:tx>
            <c:strRef>
              <c:f>'Success Rate by Year'!$D$5:$D$6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Year'!$D$7:$D$19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ED-43D7-8C38-CEDC94AE2ABF}"/>
            </c:ext>
          </c:extLst>
        </c:ser>
        <c:ser>
          <c:idx val="3"/>
          <c:order val="3"/>
          <c:tx>
            <c:strRef>
              <c:f>'Success Rate by Year'!$E$5:$E$6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Year'!$E$7:$E$19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ED-43D7-8C38-CEDC94AE2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779584"/>
        <c:axId val="336780000"/>
      </c:lineChart>
      <c:catAx>
        <c:axId val="33677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80000"/>
        <c:crosses val="autoZero"/>
        <c:auto val="1"/>
        <c:lblAlgn val="ctr"/>
        <c:lblOffset val="100"/>
        <c:noMultiLvlLbl val="0"/>
      </c:catAx>
      <c:valAx>
        <c:axId val="3367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C-4269-A4CC-40AEF0C7E5F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C-4269-A4CC-40AEF0C7E5F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5C-4269-A4CC-40AEF0C7E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016096"/>
        <c:axId val="376000704"/>
      </c:lineChart>
      <c:catAx>
        <c:axId val="3760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00704"/>
        <c:crosses val="autoZero"/>
        <c:auto val="1"/>
        <c:lblAlgn val="ctr"/>
        <c:lblOffset val="100"/>
        <c:noMultiLvlLbl val="0"/>
      </c:catAx>
      <c:valAx>
        <c:axId val="3760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185736</xdr:rowOff>
    </xdr:from>
    <xdr:to>
      <xdr:col>17</xdr:col>
      <xdr:colOff>228599</xdr:colOff>
      <xdr:row>20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A8AE9-6F98-4A43-B173-487EB6158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3</xdr:row>
      <xdr:rowOff>109537</xdr:rowOff>
    </xdr:from>
    <xdr:to>
      <xdr:col>17</xdr:col>
      <xdr:colOff>85725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85BA9-4E69-43FE-B16D-044A6CE3D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4</xdr:row>
      <xdr:rowOff>23811</xdr:rowOff>
    </xdr:from>
    <xdr:to>
      <xdr:col>19</xdr:col>
      <xdr:colOff>590550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351FF-E4FA-4899-9FDF-778CA3D69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14</xdr:row>
      <xdr:rowOff>4762</xdr:rowOff>
    </xdr:from>
    <xdr:to>
      <xdr:col>7</xdr:col>
      <xdr:colOff>1352549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EAAB6-8401-435E-B6E2-FDE2B28E4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rza" refreshedDate="44542.780860879633" createdVersion="7" refreshedVersion="7" minRefreshableVersion="3" recordCount="4114" xr:uid="{5709BD6D-518E-44D8-9D4A-706594DC0CA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rza" refreshedDate="44542.81922824074" createdVersion="7" refreshedVersion="7" minRefreshableVersion="3" recordCount="4114" xr:uid="{18AC4E61-A0B1-4D5F-B9A5-7AF002475B2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1"/>
    <s v="tabletop games"/>
    <x v="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2"/>
    <s v="rock"/>
    <x v="2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4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"/>
    <s v="plays"/>
    <x v="5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1"/>
    <s v="tabletop games"/>
    <x v="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1"/>
    <s v="tabletop games"/>
    <x v="9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1"/>
    <s v="tabletop games"/>
    <x v="1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1"/>
    <s v="tabletop games"/>
    <x v="1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2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1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14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5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1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1"/>
    <s v="tabletop games"/>
    <x v="18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1"/>
    <s v="tabletop games"/>
    <x v="1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"/>
    <s v="pop"/>
    <x v="2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1"/>
    <s v="tabletop games"/>
    <x v="21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1"/>
    <s v="tabletop games"/>
    <x v="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1"/>
    <s v="tabletop games"/>
    <x v="24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25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26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1"/>
    <s v="tabletop games"/>
    <x v="2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8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1"/>
    <s v="tabletop games"/>
    <x v="2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3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1"/>
    <s v="tabletop games"/>
    <x v="3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1"/>
    <s v="tabletop games"/>
    <x v="33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1"/>
    <s v="tabletop games"/>
    <x v="34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35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37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3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1"/>
    <s v="tabletop games"/>
    <x v="4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4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42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4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1"/>
    <s v="tabletop games"/>
    <x v="44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1"/>
    <s v="tabletop games"/>
    <x v="4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6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47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48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1"/>
    <s v="tabletop games"/>
    <x v="52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53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54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5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56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1"/>
    <s v="tabletop games"/>
    <x v="57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1"/>
    <s v="tabletop games"/>
    <x v="58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1"/>
    <s v="tabletop games"/>
    <x v="59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6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1"/>
    <s v="tabletop games"/>
    <x v="6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62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63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64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1"/>
    <s v="tabletop games"/>
    <x v="65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2"/>
    <s v="rock"/>
    <x v="66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1"/>
    <s v="tabletop games"/>
    <x v="6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8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69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1"/>
    <s v="tabletop games"/>
    <x v="7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7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72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7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1"/>
    <s v="tabletop games"/>
    <x v="74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"/>
    <s v="spaces"/>
    <x v="75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1"/>
    <s v="tabletop games"/>
    <x v="7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78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8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8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1"/>
    <s v="tabletop games"/>
    <x v="83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1"/>
    <s v="tabletop games"/>
    <x v="8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85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1"/>
    <s v="tabletop games"/>
    <x v="8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7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88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89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9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9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93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94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1"/>
    <s v="tabletop games"/>
    <x v="95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96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1"/>
    <s v="tabletop games"/>
    <x v="97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98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99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10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101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102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03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1"/>
    <s v="tabletop games"/>
    <x v="104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"/>
    <s v="spaces"/>
    <x v="106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"/>
    <s v="rock"/>
    <x v="107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8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0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"/>
    <s v="plays"/>
    <x v="111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"/>
    <s v="plays"/>
    <x v="11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1"/>
    <s v="tabletop games"/>
    <x v="113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"/>
    <s v="plays"/>
    <x v="114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1"/>
    <s v="tabletop games"/>
    <x v="115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6"/>
    <s v="photobooks"/>
    <x v="117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1"/>
    <s v="tabletop games"/>
    <x v="118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119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"/>
    <s v="spaces"/>
    <x v="12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12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12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"/>
    <s v="plays"/>
    <x v="12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124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125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2"/>
    <s v="rock"/>
    <x v="126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28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29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3"/>
    <s v="plays"/>
    <x v="13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"/>
    <s v="spaces"/>
    <x v="132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3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134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"/>
    <s v="plays"/>
    <x v="135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1"/>
    <s v="tabletop games"/>
    <x v="136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137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2"/>
    <s v="rock"/>
    <x v="1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39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14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142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6"/>
    <s v="photobooks"/>
    <x v="1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45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"/>
    <s v="plays"/>
    <x v="146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1"/>
    <s v="tabletop games"/>
    <x v="147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"/>
    <s v="plays"/>
    <x v="148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9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1"/>
    <s v="tabletop games"/>
    <x v="15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151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1"/>
    <s v="tabletop games"/>
    <x v="152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3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154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155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6"/>
    <s v="photobooks"/>
    <x v="156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157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158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1"/>
    <s v="tabletop games"/>
    <x v="15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2"/>
    <s v="rock"/>
    <x v="16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1"/>
    <s v="tabletop games"/>
    <x v="161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1"/>
    <s v="tabletop games"/>
    <x v="162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6"/>
    <s v="photobooks"/>
    <x v="16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164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2"/>
    <s v="metal"/>
    <x v="16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66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2"/>
    <s v="rock"/>
    <x v="16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spaces"/>
    <x v="168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169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2"/>
    <s v="rock"/>
    <x v="17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17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172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6"/>
    <s v="photobooks"/>
    <x v="17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17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175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77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178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"/>
    <s v="indie rock"/>
    <x v="179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6"/>
    <s v="photobooks"/>
    <x v="18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181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2"/>
    <s v="rock"/>
    <x v="182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"/>
    <s v="plays"/>
    <x v="183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8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"/>
    <s v="rock"/>
    <x v="185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18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18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8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"/>
    <s v="spaces"/>
    <x v="189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9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1"/>
    <s v="tabletop games"/>
    <x v="19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3"/>
    <s v="plays"/>
    <x v="193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94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195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3"/>
    <s v="plays"/>
    <x v="19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5"/>
    <s v="nonfiction"/>
    <x v="197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98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199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0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2"/>
    <s v="rock"/>
    <x v="201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"/>
    <s v="spaces"/>
    <x v="202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3"/>
    <s v="plays"/>
    <x v="205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206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207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208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"/>
    <s v="plays"/>
    <x v="211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1"/>
    <s v="tabletop games"/>
    <x v="212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"/>
    <s v="plays"/>
    <x v="213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1"/>
    <s v="tabletop games"/>
    <x v="214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21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2"/>
    <s v="rock"/>
    <x v="216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21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2"/>
    <s v="metal"/>
    <x v="218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3"/>
    <s v="plays"/>
    <x v="21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2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6"/>
    <s v="photobooks"/>
    <x v="221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3"/>
    <s v="plays"/>
    <x v="222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224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"/>
    <s v="spaces"/>
    <x v="225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2"/>
    <s v="rock"/>
    <x v="226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227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2"/>
    <s v="rock"/>
    <x v="228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29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2"/>
    <s v="rock"/>
    <x v="2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23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"/>
    <s v="plays"/>
    <x v="232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3"/>
    <s v="plays"/>
    <x v="233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235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36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23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39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4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2"/>
    <s v="rock"/>
    <x v="241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42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2"/>
    <s v="rock"/>
    <x v="243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2"/>
    <s v="rock"/>
    <x v="24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2"/>
    <s v="indie rock"/>
    <x v="24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6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2"/>
    <s v="rock"/>
    <x v="247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248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"/>
    <s v="plays"/>
    <x v="249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"/>
    <s v="plays"/>
    <x v="25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25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"/>
    <s v="pop"/>
    <x v="252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6"/>
    <s v="photobooks"/>
    <x v="253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254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5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2"/>
    <s v="rock"/>
    <x v="256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2"/>
    <s v="rock"/>
    <x v="257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6"/>
    <s v="photobooks"/>
    <x v="259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26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2"/>
    <s v="rock"/>
    <x v="26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262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263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264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2"/>
    <s v="electronic music"/>
    <x v="26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266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267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2"/>
    <s v="metal"/>
    <x v="268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270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3"/>
    <s v="plays"/>
    <x v="27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27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27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"/>
    <s v="spaces"/>
    <x v="274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2"/>
    <s v="rock"/>
    <x v="276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"/>
    <s v="plays"/>
    <x v="27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28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indie rock"/>
    <x v="281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3"/>
    <s v="plays"/>
    <x v="282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"/>
    <s v="plays"/>
    <x v="283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3"/>
    <s v="plays"/>
    <x v="284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2"/>
    <s v="rock"/>
    <x v="285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"/>
    <s v="rock"/>
    <x v="286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1"/>
    <s v="tabletop games"/>
    <x v="287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288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"/>
    <s v="plays"/>
    <x v="289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"/>
    <s v="plays"/>
    <x v="29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291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292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3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29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96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2"/>
    <s v="rock"/>
    <x v="297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2"/>
    <s v="rock"/>
    <x v="298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3"/>
    <s v="plays"/>
    <x v="299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0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1"/>
    <s v="tabletop games"/>
    <x v="301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2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3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6"/>
    <s v="photobooks"/>
    <x v="304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2"/>
    <s v="rock"/>
    <x v="305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306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308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"/>
    <s v="spaces"/>
    <x v="31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313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"/>
    <s v="plays"/>
    <x v="31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"/>
    <s v="plays"/>
    <x v="31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"/>
    <s v="plays"/>
    <x v="317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3"/>
    <s v="plays"/>
    <x v="318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3"/>
    <s v="plays"/>
    <x v="319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"/>
    <s v="pop"/>
    <x v="3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321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322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323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24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2"/>
    <s v="rock"/>
    <x v="325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326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27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328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6"/>
    <s v="photobooks"/>
    <x v="329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"/>
    <s v="spaces"/>
    <x v="33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"/>
    <s v="plays"/>
    <x v="332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3"/>
    <s v="plays"/>
    <x v="333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"/>
    <s v="plays"/>
    <x v="334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335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2"/>
    <s v="rock"/>
    <x v="33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1"/>
    <s v="tabletop games"/>
    <x v="337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338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33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"/>
    <s v="plays"/>
    <x v="34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34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3"/>
    <s v="plays"/>
    <x v="34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"/>
    <s v="plays"/>
    <x v="343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34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3"/>
    <s v="plays"/>
    <x v="346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2"/>
    <s v="rock"/>
    <x v="347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"/>
    <s v="plays"/>
    <x v="349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1"/>
    <s v="tabletop games"/>
    <x v="35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351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"/>
    <s v="spaces"/>
    <x v="352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53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354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2"/>
    <s v="rock"/>
    <x v="355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356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2"/>
    <s v="rock"/>
    <x v="357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358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2"/>
    <s v="rock"/>
    <x v="359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"/>
    <s v="spaces"/>
    <x v="36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361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362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indie rock"/>
    <x v="363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6"/>
    <s v="photobooks"/>
    <x v="364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365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36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"/>
    <s v="plays"/>
    <x v="367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3"/>
    <s v="plays"/>
    <x v="369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1"/>
    <s v="tabletop games"/>
    <x v="37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3"/>
    <s v="plays"/>
    <x v="37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"/>
    <s v="plays"/>
    <x v="372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2"/>
    <s v="rock"/>
    <x v="373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37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375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2"/>
    <s v="rock"/>
    <x v="37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"/>
    <s v="pop"/>
    <x v="378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379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"/>
    <s v="plays"/>
    <x v="38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38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2"/>
    <s v="rock"/>
    <x v="383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384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"/>
    <s v="plays"/>
    <x v="385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3"/>
    <s v="plays"/>
    <x v="386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387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8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389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"/>
    <s v="plays"/>
    <x v="39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39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1"/>
    <s v="tabletop games"/>
    <x v="393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395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2"/>
    <s v="indie rock"/>
    <x v="396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"/>
    <s v="spaces"/>
    <x v="397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398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399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40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401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"/>
    <s v="plays"/>
    <x v="402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404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2"/>
    <s v="rock"/>
    <x v="40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3"/>
    <s v="plays"/>
    <x v="406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2"/>
    <s v="rock"/>
    <x v="407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408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409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2"/>
    <s v="rock"/>
    <x v="41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411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412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"/>
    <s v="plays"/>
    <x v="413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2"/>
    <s v="metal"/>
    <x v="414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6"/>
    <s v="photobooks"/>
    <x v="41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"/>
    <s v="plays"/>
    <x v="416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2"/>
    <s v="rock"/>
    <x v="41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2"/>
    <s v="rock"/>
    <x v="418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419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2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42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3"/>
    <s v="plays"/>
    <x v="422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1"/>
    <s v="tabletop games"/>
    <x v="423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2"/>
    <s v="rock"/>
    <x v="424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spaces"/>
    <x v="425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1"/>
    <s v="tabletop games"/>
    <x v="426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"/>
    <s v="plays"/>
    <x v="427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42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3"/>
    <s v="plays"/>
    <x v="429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43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"/>
    <s v="plays"/>
    <x v="43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"/>
    <s v="plays"/>
    <x v="432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1"/>
    <s v="tabletop games"/>
    <x v="43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"/>
    <s v="plays"/>
    <x v="43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1"/>
    <s v="tabletop games"/>
    <x v="43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"/>
    <s v="plays"/>
    <x v="436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438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2"/>
    <s v="rock"/>
    <x v="439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44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"/>
    <s v="plays"/>
    <x v="44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2"/>
    <s v="rock"/>
    <x v="442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2"/>
    <s v="rock"/>
    <x v="443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44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"/>
    <s v="musical"/>
    <x v="445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447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8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"/>
    <s v="plays"/>
    <x v="44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45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"/>
    <s v="rock"/>
    <x v="451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"/>
    <s v="plays"/>
    <x v="453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5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455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2"/>
    <s v="rock"/>
    <x v="456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457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458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459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46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2"/>
    <s v="indie rock"/>
    <x v="46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462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463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6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1"/>
    <s v="tabletop games"/>
    <x v="466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467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2"/>
    <s v="rock"/>
    <x v="468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"/>
    <s v="spaces"/>
    <x v="469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"/>
    <s v="spaces"/>
    <x v="47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1"/>
    <s v="tabletop games"/>
    <x v="47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"/>
    <s v="plays"/>
    <x v="47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47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"/>
    <s v="rock"/>
    <x v="474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"/>
    <s v="musical"/>
    <x v="475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47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2"/>
    <s v="rock"/>
    <x v="477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478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3"/>
    <s v="plays"/>
    <x v="479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48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2"/>
    <s v="rock"/>
    <x v="481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2"/>
    <s v="rock"/>
    <x v="48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483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484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485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2"/>
    <s v="rock"/>
    <x v="486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487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488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indie rock"/>
    <x v="489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3"/>
    <s v="plays"/>
    <x v="49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2"/>
    <s v="rock"/>
    <x v="491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49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493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"/>
    <s v="plays"/>
    <x v="494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2"/>
    <s v="metal"/>
    <x v="495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"/>
    <s v="plays"/>
    <x v="496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499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"/>
    <s v="spaces"/>
    <x v="50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3"/>
    <s v="plays"/>
    <x v="50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"/>
    <s v="musical"/>
    <x v="502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"/>
    <s v="pop"/>
    <x v="503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2"/>
    <s v="rock"/>
    <x v="50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2"/>
    <s v="rock"/>
    <x v="50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"/>
    <s v="plays"/>
    <x v="506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5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3"/>
    <s v="plays"/>
    <x v="508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509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51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51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3"/>
    <s v="plays"/>
    <x v="512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"/>
    <s v="pop"/>
    <x v="513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51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15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3"/>
    <s v="plays"/>
    <x v="517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"/>
    <s v="plays"/>
    <x v="518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1"/>
    <s v="tabletop games"/>
    <x v="519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52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521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"/>
    <s v="plays"/>
    <x v="52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"/>
    <s v="plays"/>
    <x v="523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524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"/>
    <s v="plays"/>
    <x v="526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5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"/>
    <s v="pop"/>
    <x v="528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"/>
    <s v="plays"/>
    <x v="529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530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"/>
    <s v="plays"/>
    <x v="53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"/>
    <s v="plays"/>
    <x v="532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53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"/>
    <s v="rock"/>
    <x v="535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"/>
    <s v="rock"/>
    <x v="536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"/>
    <s v="plays"/>
    <x v="537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3"/>
    <s v="plays"/>
    <x v="538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539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3"/>
    <s v="plays"/>
    <x v="54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"/>
    <s v="plays"/>
    <x v="541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"/>
    <s v="plays"/>
    <x v="542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"/>
    <s v="plays"/>
    <x v="54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2"/>
    <s v="rock"/>
    <x v="54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2"/>
    <s v="rock"/>
    <x v="545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"/>
    <s v="plays"/>
    <x v="546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"/>
    <s v="pop"/>
    <x v="548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1"/>
    <s v="tabletop games"/>
    <x v="54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2"/>
    <s v="rock"/>
    <x v="55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553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554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indie rock"/>
    <x v="555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55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2"/>
    <s v="rock"/>
    <x v="557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558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559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"/>
    <s v="plays"/>
    <x v="56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561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"/>
    <s v="plays"/>
    <x v="562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563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"/>
    <s v="indie rock"/>
    <x v="564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"/>
    <s v="plays"/>
    <x v="566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567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568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indie rock"/>
    <x v="56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6"/>
    <s v="photobooks"/>
    <x v="57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6"/>
    <s v="photobooks"/>
    <x v="57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2"/>
    <s v="rock"/>
    <x v="573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574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2"/>
    <s v="rock"/>
    <x v="575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"/>
    <s v="plays"/>
    <x v="576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577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1"/>
    <s v="tabletop games"/>
    <x v="578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2"/>
    <s v="rock"/>
    <x v="579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58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2"/>
    <s v="rock"/>
    <x v="581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2"/>
    <s v="indie rock"/>
    <x v="582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2"/>
    <s v="indie rock"/>
    <x v="583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584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58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586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"/>
    <s v="plays"/>
    <x v="587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2"/>
    <s v="rock"/>
    <x v="588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3"/>
    <s v="plays"/>
    <x v="589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59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59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2"/>
    <s v="rock"/>
    <x v="592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593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"/>
    <s v="musical"/>
    <x v="594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3"/>
    <s v="plays"/>
    <x v="595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2"/>
    <s v="rock"/>
    <x v="596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"/>
    <s v="plays"/>
    <x v="598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3"/>
    <s v="plays"/>
    <x v="59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1"/>
    <s v="tabletop games"/>
    <x v="60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60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"/>
    <s v="spaces"/>
    <x v="602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"/>
    <s v="musical"/>
    <x v="603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604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605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"/>
    <s v="pop"/>
    <x v="606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2"/>
    <s v="rock"/>
    <x v="607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608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609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"/>
    <s v="plays"/>
    <x v="61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612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2"/>
    <s v="rock"/>
    <x v="6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6"/>
    <s v="photobooks"/>
    <x v="614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615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"/>
    <s v="spaces"/>
    <x v="61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61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spaces"/>
    <x v="619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"/>
    <s v="plays"/>
    <x v="62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62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"/>
    <s v="plays"/>
    <x v="622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623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"/>
    <s v="plays"/>
    <x v="624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2"/>
    <s v="rock"/>
    <x v="625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6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"/>
    <s v="musical"/>
    <x v="627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628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62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63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"/>
    <s v="plays"/>
    <x v="631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632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2"/>
    <s v="metal"/>
    <x v="6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3"/>
    <s v="plays"/>
    <x v="634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635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3"/>
    <s v="plays"/>
    <x v="637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3"/>
    <s v="plays"/>
    <x v="638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63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64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3"/>
    <s v="plays"/>
    <x v="641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"/>
    <s v="plays"/>
    <x v="642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3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"/>
    <s v="plays"/>
    <x v="644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5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"/>
    <s v="plays"/>
    <x v="646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648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"/>
    <s v="musical"/>
    <x v="649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2"/>
    <s v="indie rock"/>
    <x v="65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3"/>
    <s v="plays"/>
    <x v="65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"/>
    <s v="plays"/>
    <x v="652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6"/>
    <s v="photobooks"/>
    <x v="653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655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"/>
    <s v="spaces"/>
    <x v="656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"/>
    <s v="musical"/>
    <x v="657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3"/>
    <s v="plays"/>
    <x v="65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659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"/>
    <s v="plays"/>
    <x v="66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661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3"/>
    <s v="plays"/>
    <x v="662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66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664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"/>
    <s v="pop"/>
    <x v="66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3"/>
    <s v="plays"/>
    <x v="666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1"/>
    <s v="tabletop games"/>
    <x v="667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68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669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"/>
    <s v="indie rock"/>
    <x v="67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"/>
    <s v="musical"/>
    <x v="67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"/>
    <s v="spaces"/>
    <x v="672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"/>
    <s v="plays"/>
    <x v="673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"/>
    <s v="plays"/>
    <x v="674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"/>
    <s v="plays"/>
    <x v="675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3"/>
    <s v="plays"/>
    <x v="676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3"/>
    <s v="plays"/>
    <x v="677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3"/>
    <s v="plays"/>
    <x v="678"/>
    <m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3"/>
    <s v="plays"/>
    <x v="679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68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"/>
    <s v="plays"/>
    <x v="681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68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3"/>
    <s v="plays"/>
    <x v="683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68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68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"/>
    <s v="plays"/>
    <x v="68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"/>
    <s v="plays"/>
    <x v="687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"/>
    <s v="plays"/>
    <x v="689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2"/>
    <s v="rock"/>
    <x v="69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3"/>
    <s v="plays"/>
    <x v="691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692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"/>
    <s v="spaces"/>
    <x v="693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694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3"/>
    <s v="plays"/>
    <x v="69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"/>
    <s v="plays"/>
    <x v="69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697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indie rock"/>
    <x v="698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99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2"/>
    <s v="rock"/>
    <x v="70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701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702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"/>
    <s v="pop"/>
    <x v="703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704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70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"/>
    <s v="spaces"/>
    <x v="70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3"/>
    <s v="plays"/>
    <x v="707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2"/>
    <s v="rock"/>
    <x v="708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"/>
    <s v="plays"/>
    <x v="709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3"/>
    <s v="plays"/>
    <x v="71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3"/>
    <s v="plays"/>
    <x v="71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3"/>
    <s v="plays"/>
    <x v="712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713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2"/>
    <s v="rock"/>
    <x v="71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716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717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2"/>
    <s v="rock"/>
    <x v="718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719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3"/>
    <s v="plays"/>
    <x v="72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"/>
    <s v="plays"/>
    <x v="721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722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72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1"/>
    <s v="tabletop games"/>
    <x v="724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725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"/>
    <s v="plays"/>
    <x v="72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"/>
    <s v="plays"/>
    <x v="727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"/>
    <s v="plays"/>
    <x v="72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72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730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3"/>
    <s v="plays"/>
    <x v="731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733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73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2"/>
    <s v="rock"/>
    <x v="735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73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737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2"/>
    <s v="rock"/>
    <x v="738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"/>
    <s v="pop"/>
    <x v="739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2"/>
    <s v="rock"/>
    <x v="74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2"/>
    <s v="rock"/>
    <x v="741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743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744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2"/>
    <s v="rock"/>
    <x v="74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747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74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3"/>
    <s v="plays"/>
    <x v="74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75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"/>
    <s v="indie rock"/>
    <x v="752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3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755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3"/>
    <s v="plays"/>
    <x v="75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3"/>
    <s v="plays"/>
    <x v="757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"/>
    <s v="pop"/>
    <x v="758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3"/>
    <s v="plays"/>
    <x v="759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"/>
    <s v="plays"/>
    <x v="760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3"/>
    <s v="plays"/>
    <x v="7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2"/>
    <s v="rock"/>
    <x v="763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2"/>
    <s v="rock"/>
    <x v="764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5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3"/>
    <s v="plays"/>
    <x v="767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indie rock"/>
    <x v="768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769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77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"/>
    <s v="spaces"/>
    <x v="77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772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7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2"/>
    <s v="rock"/>
    <x v="774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3"/>
    <s v="plays"/>
    <x v="775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776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777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778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3"/>
    <s v="plays"/>
    <x v="779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78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2"/>
    <s v="rock"/>
    <x v="782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3"/>
    <s v="plays"/>
    <x v="783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78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86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787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788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789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79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791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"/>
    <s v="pop"/>
    <x v="792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793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"/>
    <s v="plays"/>
    <x v="794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2"/>
    <s v="rock"/>
    <x v="795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2"/>
    <s v="rock"/>
    <x v="796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97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2"/>
    <s v="rock"/>
    <x v="798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"/>
    <s v="plays"/>
    <x v="79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80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2"/>
    <s v="metal"/>
    <x v="801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3"/>
    <s v="plays"/>
    <x v="802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"/>
    <s v="plays"/>
    <x v="803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2"/>
    <s v="rock"/>
    <x v="804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3"/>
    <s v="plays"/>
    <x v="805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3"/>
    <s v="plays"/>
    <x v="806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"/>
    <s v="plays"/>
    <x v="807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"/>
    <s v="spaces"/>
    <x v="808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3"/>
    <s v="plays"/>
    <x v="809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"/>
    <s v="rock"/>
    <x v="81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2"/>
    <s v="indie rock"/>
    <x v="8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2"/>
    <s v="rock"/>
    <x v="812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3"/>
    <s v="plays"/>
    <x v="813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"/>
    <s v="spaces"/>
    <x v="814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2"/>
    <s v="rock"/>
    <x v="815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3"/>
    <s v="plays"/>
    <x v="81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3"/>
    <s v="plays"/>
    <x v="817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3"/>
    <s v="plays"/>
    <x v="818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819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82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2"/>
    <s v="rock"/>
    <x v="821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indie rock"/>
    <x v="8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3"/>
    <s v="plays"/>
    <x v="823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825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827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3"/>
    <s v="plays"/>
    <x v="82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"/>
    <s v="spaces"/>
    <x v="82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83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83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2"/>
    <s v="metal"/>
    <x v="832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2"/>
    <s v="indie rock"/>
    <x v="83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2"/>
    <s v="metal"/>
    <x v="834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83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836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1"/>
    <s v="tabletop games"/>
    <x v="837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2"/>
    <s v="rock"/>
    <x v="838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3"/>
    <s v="plays"/>
    <x v="839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3"/>
    <s v="plays"/>
    <x v="84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841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84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spaces"/>
    <x v="84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845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846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847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8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84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5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5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3"/>
    <s v="plays"/>
    <x v="85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"/>
    <s v="plays"/>
    <x v="853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"/>
    <s v="plays"/>
    <x v="854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"/>
    <s v="musical"/>
    <x v="855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6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spaces"/>
    <x v="857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"/>
    <s v="rock"/>
    <x v="858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"/>
    <s v="pop"/>
    <x v="859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2"/>
    <s v="metal"/>
    <x v="86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6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"/>
    <s v="spaces"/>
    <x v="862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3"/>
    <s v="plays"/>
    <x v="863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"/>
    <s v="plays"/>
    <x v="864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1"/>
    <s v="tabletop games"/>
    <x v="865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3"/>
    <s v="plays"/>
    <x v="866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"/>
    <s v="plays"/>
    <x v="86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1"/>
    <s v="tabletop games"/>
    <x v="868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3"/>
    <s v="plays"/>
    <x v="869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"/>
    <s v="pop"/>
    <x v="87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"/>
    <s v="plays"/>
    <x v="87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"/>
    <s v="plays"/>
    <x v="872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873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3"/>
    <s v="plays"/>
    <x v="874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2"/>
    <s v="rock"/>
    <x v="87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3"/>
    <s v="plays"/>
    <x v="876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877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2"/>
    <s v="rock"/>
    <x v="878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"/>
    <s v="plays"/>
    <x v="879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2"/>
    <s v="rock"/>
    <x v="88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3"/>
    <s v="plays"/>
    <x v="88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"/>
    <s v="plays"/>
    <x v="882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"/>
    <s v="plays"/>
    <x v="884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"/>
    <s v="spaces"/>
    <x v="885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3"/>
    <s v="plays"/>
    <x v="886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3"/>
    <s v="plays"/>
    <x v="887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"/>
    <s v="plays"/>
    <x v="89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2"/>
    <s v="rock"/>
    <x v="89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892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893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894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895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2"/>
    <s v="indie rock"/>
    <x v="896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3"/>
    <s v="plays"/>
    <x v="897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898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899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"/>
    <s v="pop"/>
    <x v="90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"/>
    <s v="plays"/>
    <x v="90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2"/>
    <s v="rock"/>
    <x v="902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"/>
    <s v="plays"/>
    <x v="903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"/>
    <s v="plays"/>
    <x v="904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3"/>
    <s v="plays"/>
    <x v="905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906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2"/>
    <s v="metal"/>
    <x v="907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spaces"/>
    <x v="909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91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2"/>
    <s v="rock"/>
    <x v="911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2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2"/>
    <s v="rock"/>
    <x v="913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914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91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3"/>
    <s v="plays"/>
    <x v="916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"/>
    <s v="plays"/>
    <x v="91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918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"/>
    <s v="plays"/>
    <x v="91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"/>
    <s v="pop"/>
    <x v="92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"/>
    <s v="plays"/>
    <x v="921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2"/>
    <s v="rock"/>
    <x v="923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924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"/>
    <s v="spaces"/>
    <x v="925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92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2"/>
    <s v="rock"/>
    <x v="928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2"/>
    <s v="rock"/>
    <x v="929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2"/>
    <s v="rock"/>
    <x v="93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931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3"/>
    <s v="plays"/>
    <x v="932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"/>
    <s v="plays"/>
    <x v="933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"/>
    <s v="plays"/>
    <x v="934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3"/>
    <s v="plays"/>
    <x v="9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3"/>
    <s v="plays"/>
    <x v="937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"/>
    <s v="musical"/>
    <x v="938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2"/>
    <s v="rock"/>
    <x v="939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3"/>
    <s v="plays"/>
    <x v="94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3"/>
    <s v="plays"/>
    <x v="941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2"/>
    <s v="rock"/>
    <x v="942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943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944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spaces"/>
    <x v="945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94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"/>
    <s v="plays"/>
    <x v="947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3"/>
    <s v="plays"/>
    <x v="948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95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2"/>
    <s v="indie rock"/>
    <x v="9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952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"/>
    <s v="plays"/>
    <x v="953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"/>
    <s v="plays"/>
    <x v="954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2"/>
    <s v="rock"/>
    <x v="955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"/>
    <s v="plays"/>
    <x v="95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"/>
    <s v="spaces"/>
    <x v="958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"/>
    <s v="plays"/>
    <x v="959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96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961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96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3"/>
    <s v="plays"/>
    <x v="963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2"/>
    <s v="rock"/>
    <x v="964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965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2"/>
    <s v="rock"/>
    <x v="96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96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3"/>
    <s v="plays"/>
    <x v="968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indie rock"/>
    <x v="969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1"/>
    <s v="tabletop games"/>
    <x v="97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97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972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3"/>
    <s v="plays"/>
    <x v="97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3"/>
    <s v="plays"/>
    <x v="974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975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976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"/>
    <s v="pop"/>
    <x v="977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"/>
    <s v="plays"/>
    <x v="978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"/>
    <s v="plays"/>
    <x v="979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3"/>
    <s v="plays"/>
    <x v="98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2"/>
    <s v="rock"/>
    <x v="981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982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983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984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6"/>
    <s v="photobooks"/>
    <x v="985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3"/>
    <s v="plays"/>
    <x v="98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"/>
    <s v="plays"/>
    <x v="987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"/>
    <s v="musical"/>
    <x v="988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989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99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99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2"/>
    <s v="rock"/>
    <x v="992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"/>
    <s v="plays"/>
    <x v="993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2"/>
    <s v="rock"/>
    <x v="99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3"/>
    <s v="plays"/>
    <x v="996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6"/>
    <s v="photobooks"/>
    <x v="997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998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3"/>
    <s v="plays"/>
    <x v="9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1001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indie rock"/>
    <x v="1003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3"/>
    <s v="plays"/>
    <x v="1004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3"/>
    <s v="plays"/>
    <x v="1005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"/>
    <s v="plays"/>
    <x v="1006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1007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indie rock"/>
    <x v="1009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3"/>
    <s v="plays"/>
    <x v="101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"/>
    <s v="plays"/>
    <x v="101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2"/>
    <s v="rock"/>
    <x v="1014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"/>
    <s v="plays"/>
    <x v="1015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2"/>
    <s v="rock"/>
    <x v="1017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"/>
    <s v="plays"/>
    <x v="1018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2"/>
    <s v="rock"/>
    <x v="1019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1020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3"/>
    <s v="plays"/>
    <x v="1021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"/>
    <s v="plays"/>
    <x v="1023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"/>
    <s v="plays"/>
    <x v="1024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"/>
    <s v="plays"/>
    <x v="1025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3"/>
    <s v="plays"/>
    <x v="1026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"/>
    <s v="plays"/>
    <x v="1027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2"/>
    <s v="rock"/>
    <x v="1028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1"/>
    <s v="tabletop games"/>
    <x v="1029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032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2"/>
    <s v="rock"/>
    <x v="1033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1034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035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3"/>
    <s v="plays"/>
    <x v="1036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2"/>
    <s v="rock"/>
    <x v="1037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3"/>
    <s v="plays"/>
    <x v="1038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3"/>
    <s v="plays"/>
    <x v="1039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04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3"/>
    <s v="plays"/>
    <x v="1041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042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"/>
    <s v="plays"/>
    <x v="104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"/>
    <s v="musical"/>
    <x v="1045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"/>
    <s v="plays"/>
    <x v="104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"/>
    <s v="plays"/>
    <x v="1047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2"/>
    <s v="indie rock"/>
    <x v="104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1049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3"/>
    <s v="plays"/>
    <x v="105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3"/>
    <s v="plays"/>
    <x v="1051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2"/>
    <s v="indie rock"/>
    <x v="1052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"/>
    <s v="spaces"/>
    <x v="1053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054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1055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05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1057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2"/>
    <s v="rock"/>
    <x v="105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"/>
    <s v="plays"/>
    <x v="1059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"/>
    <s v="musical"/>
    <x v="106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06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"/>
    <s v="pop"/>
    <x v="1062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063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"/>
    <s v="plays"/>
    <x v="106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1066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106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"/>
    <s v="plays"/>
    <x v="1068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"/>
    <s v="plays"/>
    <x v="1069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"/>
    <s v="spaces"/>
    <x v="107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"/>
    <s v="pop"/>
    <x v="1071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"/>
    <s v="indie rock"/>
    <x v="1072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3"/>
    <s v="plays"/>
    <x v="1073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3"/>
    <s v="plays"/>
    <x v="1074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1"/>
    <s v="tabletop games"/>
    <x v="1075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076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"/>
    <s v="spaces"/>
    <x v="1078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3"/>
    <s v="plays"/>
    <x v="1079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3"/>
    <s v="plays"/>
    <x v="108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081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"/>
    <s v="plays"/>
    <x v="1083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"/>
    <s v="spaces"/>
    <x v="1085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6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2"/>
    <s v="rock"/>
    <x v="1087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3"/>
    <s v="plays"/>
    <x v="1088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3"/>
    <s v="plays"/>
    <x v="1089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109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1091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"/>
    <s v="plays"/>
    <x v="1092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3"/>
    <s v="plays"/>
    <x v="1093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094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"/>
    <s v="plays"/>
    <x v="1095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"/>
    <s v="plays"/>
    <x v="1096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097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3"/>
    <s v="plays"/>
    <x v="1098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099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2"/>
    <s v="rock"/>
    <x v="110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102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2"/>
    <s v="rock"/>
    <x v="1103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1107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"/>
    <s v="plays"/>
    <x v="1108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109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111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"/>
    <s v="pop"/>
    <x v="1111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2"/>
    <s v="rock"/>
    <x v="1112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2"/>
    <s v="rock"/>
    <x v="111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3"/>
    <s v="plays"/>
    <x v="11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1116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111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1118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6"/>
    <s v="photobooks"/>
    <x v="1119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"/>
    <s v="classical music"/>
    <x v="1122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"/>
    <s v="plays"/>
    <x v="1123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"/>
    <s v="plays"/>
    <x v="11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indie rock"/>
    <x v="1125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"/>
    <s v="plays"/>
    <x v="1126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127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2"/>
    <s v="indie rock"/>
    <x v="1128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1129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"/>
    <s v="plays"/>
    <x v="113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"/>
    <s v="plays"/>
    <x v="1132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3"/>
    <s v="plays"/>
    <x v="1133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"/>
    <s v="musical"/>
    <x v="1134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1135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2"/>
    <s v="rock"/>
    <x v="1136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"/>
    <s v="plays"/>
    <x v="1137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1138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"/>
    <s v="pop"/>
    <x v="1139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2"/>
    <s v="rock"/>
    <x v="114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114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3"/>
    <s v="plays"/>
    <x v="1142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1143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3"/>
    <s v="plays"/>
    <x v="1144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1145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1146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2"/>
    <s v="rock"/>
    <x v="1147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1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2"/>
    <s v="rock"/>
    <x v="1149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indie rock"/>
    <x v="115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15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1152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3"/>
    <s v="plays"/>
    <x v="1153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15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"/>
    <s v="plays"/>
    <x v="1155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115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3"/>
    <s v="plays"/>
    <x v="1157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1158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3"/>
    <s v="plays"/>
    <x v="1159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"/>
    <s v="spaces"/>
    <x v="116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1161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1162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2"/>
    <s v="rock"/>
    <x v="1163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"/>
    <s v="spaces"/>
    <x v="116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1167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"/>
    <s v="musical"/>
    <x v="1168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2"/>
    <s v="rock"/>
    <x v="1169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"/>
    <s v="pop"/>
    <x v="117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3"/>
    <s v="plays"/>
    <x v="11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"/>
    <s v="musical"/>
    <x v="1172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17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3"/>
    <s v="plays"/>
    <x v="1177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3"/>
    <s v="plays"/>
    <x v="1178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"/>
    <s v="plays"/>
    <x v="118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8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"/>
    <s v="plays"/>
    <x v="118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"/>
    <s v="spaces"/>
    <x v="1183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3"/>
    <s v="plays"/>
    <x v="1184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2"/>
    <s v="rock"/>
    <x v="118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118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3"/>
    <s v="plays"/>
    <x v="118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"/>
    <s v="plays"/>
    <x v="1188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"/>
    <s v="plays"/>
    <x v="1189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3"/>
    <s v="plays"/>
    <x v="119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"/>
    <s v="plays"/>
    <x v="1192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3"/>
    <s v="plays"/>
    <x v="1193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194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"/>
    <s v="plays"/>
    <x v="1195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"/>
    <s v="plays"/>
    <x v="1196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"/>
    <s v="plays"/>
    <x v="11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2"/>
    <s v="rock"/>
    <x v="119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"/>
    <s v="spaces"/>
    <x v="1199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1"/>
    <s v="tabletop games"/>
    <x v="12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"/>
    <s v="musical"/>
    <x v="120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3"/>
    <s v="plays"/>
    <x v="120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3"/>
    <s v="plays"/>
    <x v="120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3"/>
    <s v="plays"/>
    <x v="120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2"/>
    <s v="electronic music"/>
    <x v="120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3"/>
    <s v="plays"/>
    <x v="1207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"/>
    <s v="plays"/>
    <x v="1208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3"/>
    <s v="plays"/>
    <x v="1209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"/>
    <s v="plays"/>
    <x v="121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"/>
    <s v="pop"/>
    <x v="121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212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"/>
    <s v="plays"/>
    <x v="1213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2"/>
    <s v="rock"/>
    <x v="1214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1215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3"/>
    <s v="plays"/>
    <x v="121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indie rock"/>
    <x v="1217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121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"/>
    <s v="spaces"/>
    <x v="121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"/>
    <s v="plays"/>
    <x v="122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3"/>
    <s v="plays"/>
    <x v="1221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"/>
    <s v="plays"/>
    <x v="1222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"/>
    <s v="plays"/>
    <x v="1223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2"/>
    <s v="rock"/>
    <x v="122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1226"/>
    <m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2"/>
    <s v="faith"/>
    <x v="1227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2"/>
    <s v="rock"/>
    <x v="1228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1229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3"/>
    <s v="plays"/>
    <x v="123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123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"/>
    <s v="plays"/>
    <x v="1232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3"/>
    <s v="plays"/>
    <x v="1233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"/>
    <s v="plays"/>
    <x v="1234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"/>
    <s v="plays"/>
    <x v="1235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2"/>
    <s v="rock"/>
    <x v="123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2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spaces"/>
    <x v="1239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"/>
    <s v="plays"/>
    <x v="124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"/>
    <s v="plays"/>
    <x v="1242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"/>
    <s v="spaces"/>
    <x v="1243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2"/>
    <s v="rock"/>
    <x v="1244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1245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2"/>
    <s v="rock"/>
    <x v="1246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"/>
    <s v="spaces"/>
    <x v="1247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"/>
    <s v="plays"/>
    <x v="1248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3"/>
    <s v="plays"/>
    <x v="124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indie rock"/>
    <x v="125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125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2"/>
    <s v="rock"/>
    <x v="12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3"/>
    <s v="plays"/>
    <x v="1254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55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3"/>
    <s v="plays"/>
    <x v="1256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3"/>
    <s v="plays"/>
    <x v="1257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"/>
    <s v="plays"/>
    <x v="1258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"/>
    <s v="musical"/>
    <x v="126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"/>
    <s v="spaces"/>
    <x v="126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3"/>
    <s v="plays"/>
    <x v="126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3"/>
    <s v="plays"/>
    <x v="1263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1"/>
    <s v="tabletop games"/>
    <x v="1265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"/>
    <s v="plays"/>
    <x v="1266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268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indie rock"/>
    <x v="1269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1270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3"/>
    <s v="plays"/>
    <x v="1271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127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3"/>
    <s v="plays"/>
    <x v="1273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3"/>
    <s v="plays"/>
    <x v="1274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2"/>
    <s v="rock"/>
    <x v="1275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2"/>
    <s v="rock"/>
    <x v="1276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1277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3"/>
    <s v="plays"/>
    <x v="1278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3"/>
    <s v="plays"/>
    <x v="1279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"/>
    <s v="musical"/>
    <x v="1280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"/>
    <s v="plays"/>
    <x v="1281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1"/>
    <s v="tabletop games"/>
    <x v="1282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5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6"/>
    <s v="photobooks"/>
    <x v="1286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87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"/>
    <s v="musical"/>
    <x v="1288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89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9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"/>
    <s v="plays"/>
    <x v="1292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293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294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6"/>
    <s v="photobooks"/>
    <x v="1296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97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1299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"/>
    <s v="plays"/>
    <x v="130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2"/>
    <s v="rock"/>
    <x v="1301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3"/>
    <s v="plays"/>
    <x v="1302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3"/>
    <s v="plays"/>
    <x v="1303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1304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3"/>
    <s v="plays"/>
    <x v="1305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130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3"/>
    <s v="plays"/>
    <x v="1307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"/>
    <s v="spaces"/>
    <x v="1308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3"/>
    <s v="plays"/>
    <x v="1309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131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3"/>
    <s v="plays"/>
    <x v="1311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1313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4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"/>
    <s v="musical"/>
    <x v="13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1316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3"/>
    <s v="plays"/>
    <x v="1317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319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3"/>
    <s v="plays"/>
    <x v="132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"/>
    <s v="plays"/>
    <x v="132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1322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2"/>
    <s v="rock"/>
    <x v="1323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324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3"/>
    <s v="plays"/>
    <x v="1325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326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"/>
    <s v="spaces"/>
    <x v="1327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"/>
    <s v="plays"/>
    <x v="1328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33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1331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32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333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2"/>
    <s v="rock"/>
    <x v="1334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3"/>
    <s v="plays"/>
    <x v="133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3"/>
    <s v="plays"/>
    <x v="1336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2"/>
    <s v="rock"/>
    <x v="1337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1338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1339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2"/>
    <s v="rock"/>
    <x v="134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"/>
    <s v="rock"/>
    <x v="1342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34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3"/>
    <s v="plays"/>
    <x v="1344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1345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"/>
    <s v="musical"/>
    <x v="1346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13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1"/>
    <s v="tabletop games"/>
    <x v="1348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"/>
    <s v="plays"/>
    <x v="134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"/>
    <s v="rock"/>
    <x v="135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2"/>
    <s v="rock"/>
    <x v="135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3"/>
    <s v="plays"/>
    <x v="1352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2"/>
    <s v="rock"/>
    <x v="1353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135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135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1356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2"/>
    <s v="rock"/>
    <x v="135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2"/>
    <s v="rock"/>
    <x v="1358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359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3"/>
    <s v="plays"/>
    <x v="136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3"/>
    <s v="plays"/>
    <x v="136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1362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136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"/>
    <s v="plays"/>
    <x v="136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3"/>
    <s v="plays"/>
    <x v="1366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136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368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1369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137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"/>
    <s v="musical"/>
    <x v="1373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1374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"/>
    <s v="spaces"/>
    <x v="1375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"/>
    <s v="plays"/>
    <x v="1377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378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1379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138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"/>
    <s v="spaces"/>
    <x v="1381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1382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1385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1386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38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"/>
    <s v="plays"/>
    <x v="1389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"/>
    <s v="plays"/>
    <x v="139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139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3"/>
    <s v="plays"/>
    <x v="139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2"/>
    <s v="indie rock"/>
    <x v="1393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"/>
    <s v="classical music"/>
    <x v="139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395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6"/>
    <s v="photobooks"/>
    <x v="1396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1397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139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3"/>
    <s v="plays"/>
    <x v="1399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"/>
    <s v="plays"/>
    <x v="140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402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3"/>
    <s v="plays"/>
    <x v="1403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"/>
    <s v="plays"/>
    <x v="1404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"/>
    <s v="plays"/>
    <x v="1405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"/>
    <s v="plays"/>
    <x v="140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140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40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3"/>
    <s v="plays"/>
    <x v="1409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"/>
    <s v="musical"/>
    <x v="141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"/>
    <s v="rock"/>
    <x v="1411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"/>
    <s v="plays"/>
    <x v="141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"/>
    <s v="plays"/>
    <x v="1413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2"/>
    <s v="rock"/>
    <x v="141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"/>
    <s v="plays"/>
    <x v="1415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2"/>
    <s v="rock"/>
    <x v="1416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3"/>
    <s v="plays"/>
    <x v="1417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"/>
    <s v="plays"/>
    <x v="1418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1419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42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1421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6"/>
    <s v="photobooks"/>
    <x v="1422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2"/>
    <s v="rock"/>
    <x v="1423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"/>
    <s v="musical"/>
    <x v="1424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3"/>
    <s v="plays"/>
    <x v="1425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3"/>
    <s v="plays"/>
    <x v="1426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"/>
    <s v="spaces"/>
    <x v="1427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"/>
    <s v="plays"/>
    <x v="1428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"/>
    <s v="plays"/>
    <x v="1429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143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"/>
    <s v="plays"/>
    <x v="1432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"/>
    <s v="plays"/>
    <x v="1433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434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"/>
    <s v="plays"/>
    <x v="1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"/>
    <s v="plays"/>
    <x v="143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3"/>
    <s v="plays"/>
    <x v="1437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"/>
    <s v="spaces"/>
    <x v="143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"/>
    <s v="plays"/>
    <x v="1439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1"/>
    <s v="tabletop games"/>
    <x v="144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144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1"/>
    <s v="tabletop games"/>
    <x v="144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"/>
    <s v="plays"/>
    <x v="144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444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44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"/>
    <s v="plays"/>
    <x v="144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447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448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2"/>
    <s v="indie rock"/>
    <x v="14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452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4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454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"/>
    <s v="plays"/>
    <x v="14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456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1457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"/>
    <s v="spaces"/>
    <x v="145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3"/>
    <s v="plays"/>
    <x v="1459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"/>
    <s v="plays"/>
    <x v="146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461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3"/>
    <s v="plays"/>
    <x v="1462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6"/>
    <s v="photobooks"/>
    <x v="1463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3"/>
    <s v="plays"/>
    <x v="1464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3"/>
    <s v="plays"/>
    <x v="1465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3"/>
    <s v="plays"/>
    <x v="1467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2"/>
    <s v="rock"/>
    <x v="1468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3"/>
    <s v="plays"/>
    <x v="1469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2"/>
    <s v="rock"/>
    <x v="147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plays"/>
    <x v="147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"/>
    <s v="plays"/>
    <x v="147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474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3"/>
    <s v="plays"/>
    <x v="1475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3"/>
    <s v="plays"/>
    <x v="1476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47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"/>
    <s v="plays"/>
    <x v="1478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79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2"/>
    <s v="rock"/>
    <x v="148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3"/>
    <s v="plays"/>
    <x v="148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"/>
    <s v="musical"/>
    <x v="148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1483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"/>
    <s v="rock"/>
    <x v="1484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2"/>
    <s v="rock"/>
    <x v="148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2"/>
    <s v="rock"/>
    <x v="1486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"/>
    <s v="musical"/>
    <x v="1487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1488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2"/>
    <s v="rock"/>
    <x v="1489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9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2"/>
    <s v="rock"/>
    <x v="149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2"/>
    <s v="rock"/>
    <x v="1492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2"/>
    <s v="rock"/>
    <x v="149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94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"/>
    <s v="plays"/>
    <x v="1495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496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7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2"/>
    <s v="metal"/>
    <x v="149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"/>
    <s v="spaces"/>
    <x v="1499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150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15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"/>
    <s v="pop"/>
    <x v="1502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"/>
    <s v="plays"/>
    <x v="1503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"/>
    <s v="plays"/>
    <x v="1504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15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indie rock"/>
    <x v="150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3"/>
    <s v="plays"/>
    <x v="150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3"/>
    <s v="plays"/>
    <x v="151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"/>
    <s v="plays"/>
    <x v="151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"/>
    <s v="plays"/>
    <x v="15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"/>
    <s v="pop"/>
    <x v="1515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151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1517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3"/>
    <s v="plays"/>
    <x v="1519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2"/>
    <s v="metal"/>
    <x v="152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3"/>
    <s v="plays"/>
    <x v="152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"/>
    <s v="plays"/>
    <x v="1522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"/>
    <s v="plays"/>
    <x v="1523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3"/>
    <s v="plays"/>
    <x v="1524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3"/>
    <s v="plays"/>
    <x v="1525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152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152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"/>
    <s v="plays"/>
    <x v="1528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529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"/>
    <s v="plays"/>
    <x v="153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53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"/>
    <s v="plays"/>
    <x v="1532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3"/>
    <s v="plays"/>
    <x v="153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"/>
    <s v="plays"/>
    <x v="1534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"/>
    <s v="plays"/>
    <x v="1535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"/>
    <s v="spaces"/>
    <x v="1536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1537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1"/>
    <s v="tabletop games"/>
    <x v="153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2"/>
    <s v="rock"/>
    <x v="1539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154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2"/>
    <s v="rock"/>
    <x v="154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"/>
    <s v="plays"/>
    <x v="1542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"/>
    <s v="plays"/>
    <x v="1543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2"/>
    <s v="rock"/>
    <x v="1544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3"/>
    <s v="plays"/>
    <x v="1545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1546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2"/>
    <s v="rock"/>
    <x v="1547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"/>
    <s v="plays"/>
    <x v="1548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"/>
    <s v="plays"/>
    <x v="1549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3"/>
    <s v="plays"/>
    <x v="155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2"/>
    <s v="metal"/>
    <x v="155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"/>
    <s v="plays"/>
    <x v="155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553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3"/>
    <s v="plays"/>
    <x v="1554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1555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2"/>
    <s v="rock"/>
    <x v="155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2"/>
    <s v="rock"/>
    <x v="1558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3"/>
    <s v="plays"/>
    <x v="1559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156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56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"/>
    <s v="plays"/>
    <x v="1562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563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56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1566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1567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2"/>
    <s v="rock"/>
    <x v="1568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69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57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157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1572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2"/>
    <s v="rock"/>
    <x v="1573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2"/>
    <s v="rock"/>
    <x v="1574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75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6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2"/>
    <s v="rock"/>
    <x v="157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indie rock"/>
    <x v="1578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indie rock"/>
    <x v="157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3"/>
    <s v="plays"/>
    <x v="158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8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"/>
    <s v="plays"/>
    <x v="1582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83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84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"/>
    <s v="plays"/>
    <x v="15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86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"/>
    <s v="musical"/>
    <x v="1587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1589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"/>
    <s v="plays"/>
    <x v="1593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2"/>
    <s v="rock"/>
    <x v="1594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596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2"/>
    <s v="rock"/>
    <x v="1597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2"/>
    <s v="rock"/>
    <x v="1598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2"/>
    <s v="indie rock"/>
    <x v="1599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3"/>
    <s v="plays"/>
    <x v="160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2"/>
    <s v="rock"/>
    <x v="1601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1602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1603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3"/>
    <s v="plays"/>
    <x v="1604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05"/>
    <m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3"/>
    <s v="spaces"/>
    <x v="1606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"/>
    <s v="plays"/>
    <x v="1607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"/>
    <s v="spaces"/>
    <x v="1608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2"/>
    <s v="rock"/>
    <x v="161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2"/>
    <s v="rock"/>
    <x v="1611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"/>
    <s v="plays"/>
    <x v="1612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spaces"/>
    <x v="1614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"/>
    <s v="plays"/>
    <x v="1615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6"/>
    <s v="photobooks"/>
    <x v="1616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1617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"/>
    <s v="plays"/>
    <x v="1618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2"/>
    <s v="rock"/>
    <x v="161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2"/>
    <s v="indie rock"/>
    <x v="162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"/>
    <s v="musical"/>
    <x v="162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2"/>
    <s v="rock"/>
    <x v="1622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"/>
    <s v="plays"/>
    <x v="1623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3"/>
    <s v="plays"/>
    <x v="1624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"/>
    <s v="plays"/>
    <x v="1625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3"/>
    <s v="plays"/>
    <x v="162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"/>
    <s v="plays"/>
    <x v="1627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1628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"/>
    <s v="plays"/>
    <x v="1629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2"/>
    <s v="metal"/>
    <x v="163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163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"/>
    <s v="plays"/>
    <x v="163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163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3"/>
    <s v="plays"/>
    <x v="1634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3"/>
    <s v="plays"/>
    <x v="1635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"/>
    <s v="plays"/>
    <x v="1636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1637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1638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"/>
    <s v="musical"/>
    <x v="1639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64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2"/>
    <s v="rock"/>
    <x v="1641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642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1643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3"/>
    <s v="plays"/>
    <x v="1644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1645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"/>
    <s v="spaces"/>
    <x v="1646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2"/>
    <s v="indie rock"/>
    <x v="164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"/>
    <s v="plays"/>
    <x v="1649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2"/>
    <s v="indie rock"/>
    <x v="165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"/>
    <s v="musical"/>
    <x v="1651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"/>
    <s v="spaces"/>
    <x v="1652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"/>
    <s v="plays"/>
    <x v="1653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65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3"/>
    <s v="plays"/>
    <x v="1655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65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"/>
    <s v="plays"/>
    <x v="166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"/>
    <s v="spaces"/>
    <x v="1661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3"/>
    <s v="plays"/>
    <x v="1662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1663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2"/>
    <s v="rock"/>
    <x v="1664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"/>
    <s v="spaces"/>
    <x v="1665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"/>
    <s v="plays"/>
    <x v="1666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"/>
    <s v="plays"/>
    <x v="1667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"/>
    <s v="plays"/>
    <x v="1668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"/>
    <s v="plays"/>
    <x v="1669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67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"/>
    <s v="plays"/>
    <x v="1671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2"/>
    <s v="rock"/>
    <x v="1672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"/>
    <s v="plays"/>
    <x v="167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674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3"/>
    <s v="plays"/>
    <x v="1675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"/>
    <s v="plays"/>
    <x v="1677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167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679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"/>
    <s v="musical"/>
    <x v="168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"/>
    <s v="plays"/>
    <x v="1682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683"/>
    <m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2"/>
    <s v="faith"/>
    <x v="168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"/>
    <s v="plays"/>
    <x v="1686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6"/>
    <s v="photobooks"/>
    <x v="1687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1688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3"/>
    <s v="plays"/>
    <x v="1689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2"/>
    <s v="rock"/>
    <x v="169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169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"/>
    <s v="musical"/>
    <x v="1692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3"/>
    <s v="plays"/>
    <x v="1693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"/>
    <s v="plays"/>
    <x v="1694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169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2"/>
    <s v="rock"/>
    <x v="1697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"/>
    <s v="plays"/>
    <x v="1699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"/>
    <s v="plays"/>
    <x v="170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"/>
    <s v="musical"/>
    <x v="1702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"/>
    <s v="plays"/>
    <x v="1703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3"/>
    <s v="plays"/>
    <x v="1704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"/>
    <s v="pop"/>
    <x v="1705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"/>
    <s v="pop"/>
    <x v="1706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2"/>
    <s v="rock"/>
    <x v="170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170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"/>
    <s v="spaces"/>
    <x v="1709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171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"/>
    <s v="pop"/>
    <x v="1711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1"/>
    <s v="tabletop games"/>
    <x v="1712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indie rock"/>
    <x v="1713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"/>
    <s v="plays"/>
    <x v="1714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"/>
    <s v="plays"/>
    <x v="1715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171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717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2"/>
    <s v="rock"/>
    <x v="1718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"/>
    <s v="plays"/>
    <x v="171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"/>
    <s v="plays"/>
    <x v="172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"/>
    <s v="pop"/>
    <x v="172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1722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3"/>
    <s v="plays"/>
    <x v="172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2"/>
    <s v="rock"/>
    <x v="1724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1725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3"/>
    <s v="plays"/>
    <x v="172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3"/>
    <s v="plays"/>
    <x v="172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"/>
    <s v="plays"/>
    <x v="1728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72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73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1731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1732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"/>
    <s v="musical"/>
    <x v="173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1734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"/>
    <s v="plays"/>
    <x v="1735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736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3"/>
    <s v="plays"/>
    <x v="1737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3"/>
    <s v="plays"/>
    <x v="1738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3"/>
    <s v="plays"/>
    <x v="1739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2"/>
    <s v="rock"/>
    <x v="174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"/>
    <s v="plays"/>
    <x v="1742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"/>
    <s v="plays"/>
    <x v="1743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"/>
    <s v="plays"/>
    <x v="1744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"/>
    <s v="musical"/>
    <x v="1745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3"/>
    <s v="plays"/>
    <x v="1746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747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74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174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"/>
    <s v="plays"/>
    <x v="175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751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752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753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3"/>
    <s v="plays"/>
    <x v="1754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55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spaces"/>
    <x v="1756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"/>
    <s v="plays"/>
    <x v="1757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3"/>
    <s v="plays"/>
    <x v="1758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175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760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"/>
    <s v="plays"/>
    <x v="1761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3"/>
    <s v="plays"/>
    <x v="1762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"/>
    <s v="plays"/>
    <x v="1764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1765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2"/>
    <s v="rock"/>
    <x v="1766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3"/>
    <s v="plays"/>
    <x v="1767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768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3"/>
    <s v="plays"/>
    <x v="1769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3"/>
    <s v="plays"/>
    <x v="1770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3"/>
    <s v="plays"/>
    <x v="1771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772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774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"/>
    <s v="musical"/>
    <x v="1775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"/>
    <s v="spaces"/>
    <x v="177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3"/>
    <s v="plays"/>
    <x v="1777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"/>
    <s v="plays"/>
    <x v="177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"/>
    <s v="plays"/>
    <x v="1779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"/>
    <s v="plays"/>
    <x v="178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3"/>
    <s v="plays"/>
    <x v="1782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78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4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3"/>
    <s v="plays"/>
    <x v="178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6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"/>
    <s v="plays"/>
    <x v="1787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3"/>
    <s v="plays"/>
    <x v="1788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789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3"/>
    <s v="plays"/>
    <x v="179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79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1792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793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"/>
    <s v="plays"/>
    <x v="1794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795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2"/>
    <s v="rock"/>
    <x v="1796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797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"/>
    <s v="plays"/>
    <x v="1798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99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3"/>
    <s v="plays"/>
    <x v="180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3"/>
    <s v="plays"/>
    <x v="1801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"/>
    <s v="plays"/>
    <x v="1803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"/>
    <s v="plays"/>
    <x v="1804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"/>
    <s v="plays"/>
    <x v="1805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2"/>
    <s v="rock"/>
    <x v="180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2"/>
    <s v="rock"/>
    <x v="1807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2"/>
    <s v="rock"/>
    <x v="1808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"/>
    <s v="plays"/>
    <x v="1809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2"/>
    <s v="rock"/>
    <x v="181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"/>
    <s v="musical"/>
    <x v="181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3"/>
    <s v="plays"/>
    <x v="1812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2"/>
    <s v="rock"/>
    <x v="1814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181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816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2"/>
    <s v="rock"/>
    <x v="1817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818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3"/>
    <s v="plays"/>
    <x v="1819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3"/>
    <s v="plays"/>
    <x v="1820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"/>
    <s v="plays"/>
    <x v="1821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3"/>
    <s v="plays"/>
    <x v="1822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2"/>
    <s v="rock"/>
    <x v="1823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"/>
    <s v="spaces"/>
    <x v="1824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182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826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827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3"/>
    <s v="plays"/>
    <x v="1828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3"/>
    <s v="plays"/>
    <x v="182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"/>
    <s v="plays"/>
    <x v="183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832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2"/>
    <s v="rock"/>
    <x v="1833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"/>
    <s v="plays"/>
    <x v="1834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"/>
    <s v="plays"/>
    <x v="1835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2"/>
    <s v="rock"/>
    <x v="183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"/>
    <s v="plays"/>
    <x v="1837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2"/>
    <s v="rock"/>
    <x v="1839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184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3"/>
    <s v="plays"/>
    <x v="184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3"/>
    <s v="plays"/>
    <x v="184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"/>
    <s v="plays"/>
    <x v="1843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2"/>
    <s v="rock"/>
    <x v="1845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184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3"/>
    <s v="plays"/>
    <x v="184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3"/>
    <s v="plays"/>
    <x v="1849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3"/>
    <s v="plays"/>
    <x v="185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2"/>
    <s v="faith"/>
    <x v="185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"/>
    <s v="plays"/>
    <x v="1852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853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"/>
    <s v="pop"/>
    <x v="18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2"/>
    <s v="rock"/>
    <x v="1855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3"/>
    <s v="plays"/>
    <x v="1856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3"/>
    <s v="plays"/>
    <x v="1857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3"/>
    <s v="plays"/>
    <x v="1858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"/>
    <s v="plays"/>
    <x v="186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1861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"/>
    <s v="musical"/>
    <x v="1862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3"/>
    <s v="plays"/>
    <x v="1863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1864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2"/>
    <s v="rock"/>
    <x v="1865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"/>
    <s v="plays"/>
    <x v="1866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2"/>
    <s v="rock"/>
    <x v="1868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"/>
    <s v="plays"/>
    <x v="187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"/>
    <s v="plays"/>
    <x v="1871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2"/>
    <s v="metal"/>
    <x v="187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6"/>
    <s v="photobooks"/>
    <x v="1873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"/>
    <s v="indie rock"/>
    <x v="1875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876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1877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878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"/>
    <s v="plays"/>
    <x v="1879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2"/>
    <s v="rock"/>
    <x v="188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2"/>
    <s v="rock"/>
    <x v="1881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2"/>
    <s v="rock"/>
    <x v="1882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2"/>
    <s v="rock"/>
    <x v="1883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3"/>
    <s v="plays"/>
    <x v="1884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3"/>
    <s v="plays"/>
    <x v="1885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3"/>
    <s v="plays"/>
    <x v="1886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1887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3"/>
    <s v="plays"/>
    <x v="1889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89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891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3"/>
    <s v="plays"/>
    <x v="1892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89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894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2"/>
    <s v="rock"/>
    <x v="189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3"/>
    <s v="plays"/>
    <x v="189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"/>
    <s v="spaces"/>
    <x v="1899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"/>
    <s v="spaces"/>
    <x v="190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"/>
    <s v="plays"/>
    <x v="190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3"/>
    <s v="plays"/>
    <x v="1902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903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"/>
    <s v="plays"/>
    <x v="190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"/>
    <s v="musical"/>
    <x v="1906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6"/>
    <s v="photobooks"/>
    <x v="190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3"/>
    <s v="plays"/>
    <x v="190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2"/>
    <s v="rock"/>
    <x v="190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191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3"/>
    <s v="plays"/>
    <x v="191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191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1913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"/>
    <s v="musical"/>
    <x v="1914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1916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2"/>
    <s v="rock"/>
    <x v="1917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918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3"/>
    <s v="plays"/>
    <x v="1919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2"/>
    <s v="rock"/>
    <x v="192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"/>
    <s v="plays"/>
    <x v="1921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"/>
    <s v="plays"/>
    <x v="1922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"/>
    <s v="plays"/>
    <x v="192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"/>
    <s v="plays"/>
    <x v="1924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"/>
    <s v="plays"/>
    <x v="1925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"/>
    <s v="plays"/>
    <x v="1926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"/>
    <s v="plays"/>
    <x v="192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"/>
    <s v="plays"/>
    <x v="192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"/>
    <s v="plays"/>
    <x v="1929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93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2"/>
    <s v="rock"/>
    <x v="1931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2"/>
    <s v="rock"/>
    <x v="1932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"/>
    <s v="musical"/>
    <x v="193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93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1936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"/>
    <s v="musical"/>
    <x v="1937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"/>
    <s v="plays"/>
    <x v="1938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93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"/>
    <s v="spaces"/>
    <x v="194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3"/>
    <s v="plays"/>
    <x v="1941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1942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3"/>
    <s v="plays"/>
    <x v="194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"/>
    <s v="rock"/>
    <x v="194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3"/>
    <s v="plays"/>
    <x v="194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1946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947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3"/>
    <s v="plays"/>
    <x v="194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3"/>
    <s v="plays"/>
    <x v="1949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195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3"/>
    <s v="plays"/>
    <x v="1952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3"/>
    <s v="plays"/>
    <x v="195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3"/>
    <s v="plays"/>
    <x v="1954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"/>
    <s v="plays"/>
    <x v="195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95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"/>
    <s v="plays"/>
    <x v="195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"/>
    <s v="pop"/>
    <x v="195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2"/>
    <s v="indie rock"/>
    <x v="195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3"/>
    <s v="plays"/>
    <x v="196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3"/>
    <s v="plays"/>
    <x v="196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3"/>
    <s v="plays"/>
    <x v="1962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"/>
    <s v="plays"/>
    <x v="1963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spaces"/>
    <x v="1965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"/>
    <s v="spaces"/>
    <x v="196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"/>
    <s v="plays"/>
    <x v="1967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3"/>
    <s v="plays"/>
    <x v="196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1969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197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2"/>
    <s v="rock"/>
    <x v="1971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1972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"/>
    <s v="pop"/>
    <x v="1973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974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"/>
    <s v="pop"/>
    <x v="1975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"/>
    <s v="plays"/>
    <x v="1976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3"/>
    <s v="plays"/>
    <x v="1977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2"/>
    <s v="rock"/>
    <x v="1978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"/>
    <s v="plays"/>
    <x v="1979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3"/>
    <s v="plays"/>
    <x v="198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1981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1982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1983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198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2"/>
    <s v="rock"/>
    <x v="1985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"/>
    <s v="plays"/>
    <x v="198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2"/>
    <s v="rock"/>
    <x v="1987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3"/>
    <s v="plays"/>
    <x v="198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"/>
    <s v="pop"/>
    <x v="198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"/>
    <s v="spaces"/>
    <x v="199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199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"/>
    <s v="plays"/>
    <x v="1992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"/>
    <s v="plays"/>
    <x v="199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1994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199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96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2"/>
    <s v="rock"/>
    <x v="199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"/>
    <s v="spaces"/>
    <x v="1998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"/>
    <s v="plays"/>
    <x v="1999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"/>
    <s v="plays"/>
    <x v="200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"/>
    <s v="plays"/>
    <x v="200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200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"/>
    <s v="plays"/>
    <x v="2003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2"/>
    <s v="rock"/>
    <x v="2004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200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200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"/>
    <s v="plays"/>
    <x v="2007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3"/>
    <s v="plays"/>
    <x v="2008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3"/>
    <s v="plays"/>
    <x v="200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"/>
    <s v="musical"/>
    <x v="201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2"/>
    <s v="rock"/>
    <x v="2011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2012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2"/>
    <s v="rock"/>
    <x v="2013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014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3"/>
    <s v="plays"/>
    <x v="2015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016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017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3"/>
    <s v="plays"/>
    <x v="2018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3"/>
    <s v="plays"/>
    <x v="2019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"/>
    <s v="plays"/>
    <x v="2020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"/>
    <s v="plays"/>
    <x v="202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3"/>
    <s v="plays"/>
    <x v="2022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"/>
    <s v="spaces"/>
    <x v="202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"/>
    <s v="plays"/>
    <x v="2025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2026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2027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2028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"/>
    <s v="pop"/>
    <x v="2029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2"/>
    <s v="rock"/>
    <x v="203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2"/>
    <s v="indie rock"/>
    <x v="2031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"/>
    <s v="plays"/>
    <x v="2032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"/>
    <s v="classical music"/>
    <x v="2033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"/>
    <s v="plays"/>
    <x v="203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indie rock"/>
    <x v="203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"/>
    <s v="plays"/>
    <x v="2036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"/>
    <s v="spaces"/>
    <x v="203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"/>
    <s v="plays"/>
    <x v="2038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"/>
    <s v="musical"/>
    <x v="2039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"/>
    <s v="plays"/>
    <x v="204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3"/>
    <s v="plays"/>
    <x v="204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2"/>
    <s v="rock"/>
    <x v="2042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"/>
    <s v="plays"/>
    <x v="2043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"/>
    <s v="plays"/>
    <x v="2044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045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204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3"/>
    <s v="plays"/>
    <x v="2047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"/>
    <s v="musical"/>
    <x v="2048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205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3"/>
    <s v="plays"/>
    <x v="205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3"/>
    <s v="plays"/>
    <x v="2052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2053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54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3"/>
    <s v="plays"/>
    <x v="2055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3"/>
    <s v="plays"/>
    <x v="2056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057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2"/>
    <s v="rock"/>
    <x v="2058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2"/>
    <s v="rock"/>
    <x v="205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3"/>
    <s v="plays"/>
    <x v="206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2"/>
    <s v="rock"/>
    <x v="206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20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3"/>
    <s v="plays"/>
    <x v="2063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3"/>
    <s v="plays"/>
    <x v="2064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2"/>
    <s v="rock"/>
    <x v="206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1"/>
    <s v="tabletop games"/>
    <x v="206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"/>
    <s v="plays"/>
    <x v="2067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"/>
    <s v="plays"/>
    <x v="2068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2"/>
    <s v="rock"/>
    <x v="2069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2"/>
    <s v="indie rock"/>
    <x v="207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"/>
    <s v="classical music"/>
    <x v="207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3"/>
    <s v="plays"/>
    <x v="2072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"/>
    <s v="plays"/>
    <x v="2073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2"/>
    <s v="rock"/>
    <x v="2074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"/>
    <s v="plays"/>
    <x v="2075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"/>
    <s v="plays"/>
    <x v="2076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2"/>
    <s v="rock"/>
    <x v="2077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2"/>
    <s v="rock"/>
    <x v="2078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"/>
    <s v="plays"/>
    <x v="2079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208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3"/>
    <s v="plays"/>
    <x v="208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3"/>
    <s v="plays"/>
    <x v="2082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083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2084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3"/>
    <s v="plays"/>
    <x v="208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"/>
    <s v="plays"/>
    <x v="2086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2"/>
    <s v="rock"/>
    <x v="2087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2"/>
    <s v="rock"/>
    <x v="2088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"/>
    <s v="plays"/>
    <x v="2089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209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"/>
    <s v="plays"/>
    <x v="2091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"/>
    <s v="plays"/>
    <x v="2092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209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3"/>
    <s v="plays"/>
    <x v="2095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"/>
    <s v="plays"/>
    <x v="2096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97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098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099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210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0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02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103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2104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05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06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07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108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09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3"/>
    <s v="plays"/>
    <x v="211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2112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2113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2114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15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16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17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18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1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2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212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2122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123"/>
    <m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2"/>
    <s v="faith"/>
    <x v="2124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212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212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2127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128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2129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213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213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2132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133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213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2135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36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37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2138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139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214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3"/>
    <s v="plays"/>
    <x v="214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3"/>
    <s v="plays"/>
    <x v="2142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3"/>
    <s v="plays"/>
    <x v="2143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3"/>
    <s v="plays"/>
    <x v="2144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"/>
    <s v="musical"/>
    <x v="2145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46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"/>
    <s v="musical"/>
    <x v="214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"/>
    <s v="spaces"/>
    <x v="214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"/>
    <s v="spaces"/>
    <x v="214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5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"/>
    <s v="spaces"/>
    <x v="215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"/>
    <s v="plays"/>
    <x v="2152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"/>
    <s v="plays"/>
    <x v="2153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"/>
    <s v="plays"/>
    <x v="2154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"/>
    <s v="plays"/>
    <x v="2155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"/>
    <s v="plays"/>
    <x v="215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"/>
    <s v="plays"/>
    <x v="2157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"/>
    <s v="plays"/>
    <x v="2158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"/>
    <s v="plays"/>
    <x v="215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"/>
    <s v="plays"/>
    <x v="216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"/>
    <s v="plays"/>
    <x v="2161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"/>
    <s v="plays"/>
    <x v="2162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"/>
    <s v="plays"/>
    <x v="2163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"/>
    <s v="plays"/>
    <x v="2164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6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"/>
    <s v="plays"/>
    <x v="2166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"/>
    <s v="plays"/>
    <x v="2167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"/>
    <s v="plays"/>
    <x v="2168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"/>
    <s v="plays"/>
    <x v="2169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7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"/>
    <s v="plays"/>
    <x v="217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"/>
    <s v="plays"/>
    <x v="2172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"/>
    <s v="plays"/>
    <x v="2173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"/>
    <s v="plays"/>
    <x v="2174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75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"/>
    <s v="plays"/>
    <x v="217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7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"/>
    <s v="plays"/>
    <x v="2178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"/>
    <s v="plays"/>
    <x v="2179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8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"/>
    <s v="plays"/>
    <x v="218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"/>
    <s v="plays"/>
    <x v="2182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"/>
    <s v="plays"/>
    <x v="2183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84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"/>
    <s v="plays"/>
    <x v="218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"/>
    <s v="plays"/>
    <x v="218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"/>
    <s v="plays"/>
    <x v="2187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"/>
    <s v="plays"/>
    <x v="2188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"/>
    <s v="plays"/>
    <x v="2189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"/>
    <s v="musical"/>
    <x v="219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"/>
    <s v="musical"/>
    <x v="219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"/>
    <s v="musical"/>
    <x v="2192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"/>
    <s v="musical"/>
    <x v="219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4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5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"/>
    <s v="plays"/>
    <x v="219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"/>
    <s v="plays"/>
    <x v="2197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2198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3"/>
    <s v="musical"/>
    <x v="2199"/>
    <m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3"/>
    <s v="plays"/>
    <x v="220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220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0"/>
    <s v="wearables"/>
    <x v="220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0"/>
    <s v="wearables"/>
    <x v="22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220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6"/>
    <s v="places"/>
    <x v="2205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0"/>
    <s v="wearables"/>
    <x v="220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3"/>
    <s v="plays"/>
    <x v="2207"/>
    <m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3"/>
    <s v="plays"/>
    <x v="220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2209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2"/>
    <s v="indie rock"/>
    <x v="221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0"/>
    <s v="wearables"/>
    <x v="2211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1"/>
    <s v="mobile games"/>
    <x v="2212"/>
    <m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3"/>
    <s v="plays"/>
    <x v="221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2214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2215"/>
    <m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3"/>
    <s v="plays"/>
    <x v="2216"/>
    <m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2"/>
    <s v="faith"/>
    <x v="2217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"/>
    <s v="spaces"/>
    <x v="221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2"/>
    <s v="jazz"/>
    <x v="2219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6"/>
    <s v="photobooks"/>
    <x v="2220"/>
    <m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3"/>
    <s v="plays"/>
    <x v="222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3"/>
    <s v="spaces"/>
    <x v="222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223"/>
    <m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224"/>
    <m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2"/>
    <s v="faith"/>
    <x v="222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3"/>
    <s v="musical"/>
    <x v="2226"/>
    <m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2228"/>
    <m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1"/>
    <s v="video games"/>
    <x v="222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3"/>
    <s v="plays"/>
    <x v="2230"/>
    <m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2231"/>
    <m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3"/>
    <s v="plays"/>
    <x v="2232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3"/>
    <s v="plays"/>
    <x v="2233"/>
    <m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m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5"/>
    <m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3"/>
    <s v="spaces"/>
    <x v="2236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3"/>
    <s v="musical"/>
    <x v="2237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"/>
    <s v="spaces"/>
    <x v="223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223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0"/>
    <s v="gadgets"/>
    <x v="2240"/>
    <m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3"/>
    <s v="musical"/>
    <x v="2241"/>
    <m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0"/>
    <s v="wearables"/>
    <x v="2242"/>
    <m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4"/>
    <s v="drama"/>
    <x v="2243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"/>
    <s v="spaces"/>
    <x v="2244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0"/>
    <s v="wearables"/>
    <x v="2245"/>
    <m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3"/>
    <s v="spaces"/>
    <x v="2246"/>
    <m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3"/>
    <s v="plays"/>
    <x v="2247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6"/>
    <s v="photobooks"/>
    <x v="2248"/>
    <m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0"/>
    <s v="wearables"/>
    <x v="2249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4"/>
    <s v="drama"/>
    <x v="225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3"/>
    <s v="musical"/>
    <x v="2251"/>
    <m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3"/>
    <s v="plays"/>
    <x v="2252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"/>
    <s v="musical"/>
    <x v="2253"/>
    <m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0"/>
    <s v="gadgets"/>
    <x v="2254"/>
    <m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255"/>
    <m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3"/>
    <s v="musical"/>
    <x v="2256"/>
    <m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2257"/>
    <m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3"/>
    <s v="plays"/>
    <x v="2258"/>
    <m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2259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3"/>
    <s v="musical"/>
    <x v="226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2"/>
    <s v="world music"/>
    <x v="2261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4"/>
    <s v="drama"/>
    <x v="2262"/>
    <m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263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4"/>
    <s v="animation"/>
    <x v="2264"/>
    <m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2266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6"/>
    <s v="nature"/>
    <x v="2267"/>
    <m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2268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3"/>
    <s v="plays"/>
    <x v="2269"/>
    <m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2270"/>
    <m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m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2"/>
    <s v="faith"/>
    <x v="2272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3"/>
    <s v="plays"/>
    <x v="2273"/>
    <m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274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0"/>
    <s v="gadgets"/>
    <x v="2275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227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3"/>
    <s v="plays"/>
    <x v="2277"/>
    <m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0"/>
    <s v="wearables"/>
    <x v="2278"/>
    <m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0"/>
    <s v="gadgets"/>
    <x v="2279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0"/>
    <s v="wearables"/>
    <x v="228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3"/>
    <s v="musical"/>
    <x v="2281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3"/>
    <s v="spaces"/>
    <x v="2282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0"/>
    <s v="wearables"/>
    <x v="228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0"/>
    <s v="wearables"/>
    <x v="2284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285"/>
    <m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286"/>
    <m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2287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4"/>
    <s v="drama"/>
    <x v="228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2289"/>
    <m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2"/>
    <s v="faith"/>
    <x v="229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3"/>
    <s v="plays"/>
    <x v="2291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0"/>
    <s v="wearables"/>
    <x v="2292"/>
    <m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0"/>
    <s v="gadgets"/>
    <x v="229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1"/>
    <s v="mobile games"/>
    <x v="229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0"/>
    <s v="gadgets"/>
    <x v="2295"/>
    <m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2"/>
    <s v="faith"/>
    <x v="2296"/>
    <m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97"/>
    <m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3"/>
    <s v="spaces"/>
    <x v="2298"/>
    <m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0"/>
    <s v="wearables"/>
    <x v="2299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3"/>
    <s v="plays"/>
    <x v="2300"/>
    <m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4"/>
    <s v="drama"/>
    <x v="2301"/>
    <m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3"/>
    <s v="plays"/>
    <x v="2302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2"/>
    <s v="jazz"/>
    <x v="230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3"/>
    <s v="plays"/>
    <x v="2304"/>
    <m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2305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306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5"/>
    <s v="art books"/>
    <x v="2307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308"/>
    <m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1"/>
    <s v="video games"/>
    <x v="2309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2"/>
    <s v="indie rock"/>
    <x v="2310"/>
    <m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2"/>
    <s v="jazz"/>
    <x v="231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2"/>
    <s v="indie rock"/>
    <x v="2312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231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4"/>
    <s v="drama"/>
    <x v="2314"/>
    <m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2"/>
    <s v="indie rock"/>
    <x v="2315"/>
    <m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4"/>
    <s v="drama"/>
    <x v="2316"/>
    <m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2"/>
    <s v="indie rock"/>
    <x v="2317"/>
    <m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0"/>
    <s v="wearables"/>
    <x v="231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19"/>
    <m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232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2321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1"/>
    <s v="mobile games"/>
    <x v="232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0"/>
    <s v="wearables"/>
    <x v="2323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0"/>
    <s v="gadgets"/>
    <x v="2324"/>
    <m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25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2"/>
    <s v="indie rock"/>
    <x v="2326"/>
    <m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7"/>
    <s v="small batch"/>
    <x v="2327"/>
    <m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3"/>
    <s v="spaces"/>
    <x v="2328"/>
    <m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329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0"/>
    <s v="wearables"/>
    <x v="2330"/>
    <m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2331"/>
    <m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1"/>
    <s v="video games"/>
    <x v="2332"/>
    <m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0"/>
    <s v="wearables"/>
    <x v="233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2"/>
    <s v="jazz"/>
    <x v="2334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3"/>
    <s v="plays"/>
    <x v="2335"/>
    <m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3"/>
    <s v="plays"/>
    <x v="2336"/>
    <m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3"/>
    <s v="plays"/>
    <x v="2337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3"/>
    <s v="plays"/>
    <x v="2338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3"/>
    <s v="plays"/>
    <x v="2339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3"/>
    <s v="plays"/>
    <x v="2340"/>
    <m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3"/>
    <s v="plays"/>
    <x v="2341"/>
    <m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2"/>
    <s v="indie rock"/>
    <x v="2342"/>
    <m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3"/>
    <s v="plays"/>
    <x v="234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0"/>
    <s v="web"/>
    <x v="2344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3"/>
    <s v="plays"/>
    <x v="234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3"/>
    <s v="plays"/>
    <x v="2346"/>
    <m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3"/>
    <s v="musical"/>
    <x v="2347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2348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3"/>
    <s v="plays"/>
    <x v="2349"/>
    <m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2350"/>
    <m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351"/>
    <m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4"/>
    <s v="drama"/>
    <x v="235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3"/>
    <s v="plays"/>
    <x v="2353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1"/>
    <s v="video games"/>
    <x v="2354"/>
    <m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0"/>
    <s v="wearables"/>
    <x v="2355"/>
    <m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3"/>
    <s v="musical"/>
    <x v="2356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2357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8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3"/>
    <s v="plays"/>
    <x v="2359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0"/>
    <s v="wearables"/>
    <x v="236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236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3"/>
    <s v="spaces"/>
    <x v="2362"/>
    <m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3"/>
    <s v="plays"/>
    <x v="2363"/>
    <m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3"/>
    <s v="plays"/>
    <x v="2364"/>
    <m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0"/>
    <s v="web"/>
    <x v="2365"/>
    <m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6"/>
    <s v="nature"/>
    <x v="2366"/>
    <m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7"/>
    <m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2"/>
    <s v="faith"/>
    <x v="236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0"/>
    <s v="wearables"/>
    <x v="2369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3"/>
    <s v="plays"/>
    <x v="237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2"/>
    <s v="faith"/>
    <x v="2372"/>
    <m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4"/>
    <s v="drama"/>
    <x v="2373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0"/>
    <s v="makerspaces"/>
    <x v="2374"/>
    <m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4"/>
    <s v="animation"/>
    <x v="2375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3"/>
    <s v="plays"/>
    <x v="2376"/>
    <m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3"/>
    <s v="plays"/>
    <x v="2377"/>
    <m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3"/>
    <s v="plays"/>
    <x v="2378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3"/>
    <s v="plays"/>
    <x v="2379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3"/>
    <s v="plays"/>
    <x v="238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2381"/>
    <m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3"/>
    <s v="plays"/>
    <x v="2382"/>
    <m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3"/>
    <s v="plays"/>
    <x v="238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38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3"/>
    <s v="plays"/>
    <x v="2385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2"/>
    <s v="faith"/>
    <x v="2386"/>
    <m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3"/>
    <s v="plays"/>
    <x v="2387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2388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2"/>
    <s v="jazz"/>
    <x v="2389"/>
    <m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3"/>
    <s v="musical"/>
    <x v="239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39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0"/>
    <s v="wearables"/>
    <x v="2392"/>
    <m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6"/>
    <s v="photobooks"/>
    <x v="239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2"/>
    <s v="jazz"/>
    <x v="2394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95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1"/>
    <s v="video games"/>
    <x v="2396"/>
    <m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2"/>
    <s v="jazz"/>
    <x v="2397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3"/>
    <s v="musical"/>
    <x v="2398"/>
    <m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4"/>
    <s v="drama"/>
    <x v="2399"/>
    <m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3"/>
    <s v="spaces"/>
    <x v="24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40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0"/>
    <s v="wearables"/>
    <x v="2402"/>
    <m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1"/>
    <s v="video games"/>
    <x v="2403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2"/>
    <s v="world music"/>
    <x v="2404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0"/>
    <s v="wearables"/>
    <x v="2405"/>
    <m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40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2407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6"/>
    <s v="nature"/>
    <x v="2408"/>
    <m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1"/>
    <s v="video games"/>
    <x v="2409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3"/>
    <s v="plays"/>
    <x v="241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3"/>
    <s v="plays"/>
    <x v="241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2412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0"/>
    <s v="wearables"/>
    <x v="2413"/>
    <m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3"/>
    <s v="plays"/>
    <x v="2414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1"/>
    <s v="video games"/>
    <x v="2415"/>
    <m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416"/>
    <m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1"/>
    <s v="video games"/>
    <x v="241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3"/>
    <s v="plays"/>
    <x v="2418"/>
    <m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0"/>
    <s v="wearables"/>
    <x v="241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42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0"/>
    <s v="wearables"/>
    <x v="2421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242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0"/>
    <s v="makerspaces"/>
    <x v="2423"/>
    <m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3"/>
    <s v="plays"/>
    <x v="242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0"/>
    <s v="web"/>
    <x v="2425"/>
    <m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3"/>
    <s v="plays"/>
    <x v="2426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3"/>
    <s v="plays"/>
    <x v="2427"/>
    <m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4"/>
    <s v="animation"/>
    <x v="2428"/>
    <m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3"/>
    <s v="plays"/>
    <x v="2429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43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3"/>
    <s v="plays"/>
    <x v="243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3"/>
    <s v="plays"/>
    <x v="2432"/>
    <m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  <m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3"/>
    <s v="spaces"/>
    <x v="2434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0"/>
    <s v="wearables"/>
    <x v="2435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436"/>
    <m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6"/>
    <s v="people"/>
    <x v="2437"/>
    <m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4"/>
    <s v="drama"/>
    <x v="243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2"/>
    <s v="faith"/>
    <x v="2439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2441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0"/>
    <s v="wearables"/>
    <x v="2442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2443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3"/>
    <s v="plays"/>
    <x v="2444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0"/>
    <s v="wearables"/>
    <x v="2445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  <m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2447"/>
    <m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2"/>
    <s v="faith"/>
    <x v="2448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449"/>
    <m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4"/>
    <s v="drama"/>
    <x v="245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0"/>
    <s v="wearables"/>
    <x v="245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452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3"/>
    <s v="spaces"/>
    <x v="2453"/>
    <m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3"/>
    <s v="musical"/>
    <x v="2455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2"/>
    <s v="jazz"/>
    <x v="245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3"/>
    <s v="plays"/>
    <x v="2457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3"/>
    <s v="plays"/>
    <x v="2458"/>
    <m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3"/>
    <s v="plays"/>
    <x v="2459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3"/>
    <s v="plays"/>
    <x v="246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2"/>
    <s v="jazz"/>
    <x v="2461"/>
    <m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2462"/>
    <m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3"/>
    <s v="spaces"/>
    <x v="2463"/>
    <m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464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3"/>
    <s v="spaces"/>
    <x v="2465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3"/>
    <s v="plays"/>
    <x v="2466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0"/>
    <s v="web"/>
    <x v="2468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5"/>
    <s v="art books"/>
    <x v="2469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247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47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3"/>
    <s v="spaces"/>
    <x v="2472"/>
    <m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47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3"/>
    <s v="plays"/>
    <x v="2474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2475"/>
    <m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4"/>
    <s v="drama"/>
    <x v="2476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2"/>
    <s v="jazz"/>
    <x v="2477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3"/>
    <s v="plays"/>
    <x v="247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0"/>
    <s v="wearables"/>
    <x v="2479"/>
    <m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248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3"/>
    <s v="plays"/>
    <x v="2482"/>
    <m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248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  <m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3"/>
    <s v="plays"/>
    <x v="2485"/>
    <m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2"/>
    <s v="faith"/>
    <x v="248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3"/>
    <s v="plays"/>
    <x v="2487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0"/>
    <s v="wearables"/>
    <x v="2488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2489"/>
    <m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3"/>
    <s v="plays"/>
    <x v="2490"/>
    <m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0"/>
    <s v="wearables"/>
    <x v="2491"/>
    <m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3"/>
    <s v="plays"/>
    <x v="249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3"/>
    <s v="plays"/>
    <x v="2493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2494"/>
    <m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495"/>
    <m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3"/>
    <s v="plays"/>
    <x v="2496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5"/>
    <s v="art books"/>
    <x v="2497"/>
    <m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2"/>
    <s v="faith"/>
    <x v="249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6"/>
    <s v="people"/>
    <x v="2499"/>
    <m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3"/>
    <s v="plays"/>
    <x v="2500"/>
    <m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4"/>
    <s v="drama"/>
    <x v="2501"/>
    <m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2"/>
    <s v="jazz"/>
    <x v="2502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3"/>
    <s v="plays"/>
    <x v="2504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3"/>
    <s v="plays"/>
    <x v="2505"/>
    <m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7"/>
    <s v="small batch"/>
    <x v="2506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507"/>
    <m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6"/>
    <s v="places"/>
    <x v="250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2509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3"/>
    <s v="spaces"/>
    <x v="2510"/>
    <m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51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2512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2"/>
    <s v="faith"/>
    <x v="2513"/>
    <m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3"/>
    <s v="plays"/>
    <x v="25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2"/>
    <s v="indie rock"/>
    <x v="251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3"/>
    <s v="plays"/>
    <x v="2516"/>
    <m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1"/>
    <s v="mobile games"/>
    <x v="2517"/>
    <m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8"/>
    <m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9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0"/>
    <m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1"/>
    <m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3"/>
    <s v="spaces"/>
    <x v="252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523"/>
    <m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3"/>
    <s v="plays"/>
    <x v="2524"/>
    <m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3"/>
    <s v="musical"/>
    <x v="2525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526"/>
    <m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3"/>
    <s v="spaces"/>
    <x v="2527"/>
    <m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4"/>
    <s v="animation"/>
    <x v="2528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3"/>
    <s v="plays"/>
    <x v="252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53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3"/>
    <s v="plays"/>
    <x v="2531"/>
    <m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0"/>
    <s v="wearables"/>
    <x v="25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535"/>
    <m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1"/>
    <s v="video games"/>
    <x v="2536"/>
    <m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2"/>
    <s v="jazz"/>
    <x v="2537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538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2"/>
    <s v="jazz"/>
    <x v="2539"/>
    <m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3"/>
    <s v="plays"/>
    <x v="254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1"/>
    <s v="video games"/>
    <x v="2542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3"/>
    <s v="plays"/>
    <x v="2543"/>
    <m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0"/>
    <s v="wearables"/>
    <x v="2544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2"/>
    <s v="world music"/>
    <x v="2545"/>
    <m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3"/>
    <s v="plays"/>
    <x v="254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3"/>
    <s v="plays"/>
    <x v="2547"/>
    <m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3"/>
    <s v="plays"/>
    <x v="2548"/>
    <m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4"/>
    <s v="drama"/>
    <x v="2549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4"/>
    <s v="animation"/>
    <x v="255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3"/>
    <s v="plays"/>
    <x v="255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3"/>
    <s v="plays"/>
    <x v="2552"/>
    <m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2553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2554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0"/>
    <s v="wearables"/>
    <x v="2555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3"/>
    <s v="spaces"/>
    <x v="2556"/>
    <m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6"/>
    <s v="people"/>
    <x v="2557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558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3"/>
    <s v="plays"/>
    <x v="2559"/>
    <m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0"/>
    <s v="wearables"/>
    <x v="256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"/>
    <s v="spaces"/>
    <x v="2561"/>
    <m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3"/>
    <s v="plays"/>
    <x v="2562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3"/>
    <s v="plays"/>
    <x v="2563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3"/>
    <s v="plays"/>
    <x v="2564"/>
    <m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3"/>
    <s v="plays"/>
    <x v="2565"/>
    <m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3"/>
    <s v="musical"/>
    <x v="256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3"/>
    <s v="plays"/>
    <x v="2567"/>
    <m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3"/>
    <s v="plays"/>
    <x v="25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4"/>
    <s v="drama"/>
    <x v="2569"/>
    <m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3"/>
    <s v="plays"/>
    <x v="257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571"/>
    <m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2"/>
    <m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3"/>
    <s v="plays"/>
    <x v="2573"/>
    <m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3"/>
    <s v="spaces"/>
    <x v="2574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3"/>
    <s v="plays"/>
    <x v="2575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3"/>
    <s v="plays"/>
    <x v="257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3"/>
    <s v="plays"/>
    <x v="2577"/>
    <m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3"/>
    <s v="plays"/>
    <x v="2578"/>
    <m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6"/>
    <s v="photobooks"/>
    <x v="2579"/>
    <m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4"/>
    <s v="drama"/>
    <x v="258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5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6"/>
    <s v="photobooks"/>
    <x v="2582"/>
    <m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0"/>
    <s v="wearables"/>
    <x v="2583"/>
    <m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3"/>
    <s v="plays"/>
    <x v="258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0"/>
    <s v="wearables"/>
    <x v="2585"/>
    <m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6"/>
    <s v="photobooks"/>
    <x v="2586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2587"/>
    <m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3"/>
    <s v="plays"/>
    <x v="2588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3"/>
    <s v="plays"/>
    <x v="258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3"/>
    <s v="spaces"/>
    <x v="2590"/>
    <m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4"/>
    <s v="drama"/>
    <x v="259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592"/>
    <m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3"/>
    <s v="spaces"/>
    <x v="2593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3"/>
    <s v="plays"/>
    <x v="2594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5"/>
    <m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0"/>
    <s v="wearables"/>
    <x v="2596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0"/>
    <s v="wearables"/>
    <x v="2597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0"/>
    <s v="wearables"/>
    <x v="2598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599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0"/>
    <s v="wearables"/>
    <x v="26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2601"/>
    <m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2"/>
    <s v="jazz"/>
    <x v="2602"/>
    <m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1"/>
    <s v="mobile games"/>
    <x v="260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3"/>
    <s v="plays"/>
    <x v="2606"/>
    <m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1"/>
    <s v="video games"/>
    <x v="2607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0"/>
    <s v="gadgets"/>
    <x v="260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3"/>
    <s v="spaces"/>
    <x v="2609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2"/>
    <s v="world music"/>
    <x v="261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1"/>
    <s v="video games"/>
    <x v="2611"/>
    <m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3"/>
    <s v="plays"/>
    <x v="261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  <m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3"/>
    <s v="plays"/>
    <x v="2614"/>
    <m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2615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3"/>
    <s v="spaces"/>
    <x v="2616"/>
    <m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2617"/>
    <m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4"/>
    <s v="animation"/>
    <x v="2618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5"/>
    <s v="art books"/>
    <x v="2619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26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62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6"/>
    <s v="nature"/>
    <x v="262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  <m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3"/>
    <s v="plays"/>
    <x v="2624"/>
    <m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0"/>
    <s v="wearables"/>
    <x v="2625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2626"/>
    <m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0"/>
    <s v="wearables"/>
    <x v="2627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2628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"/>
    <s v="musical"/>
    <x v="2629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3"/>
    <s v="plays"/>
    <x v="263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1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2"/>
    <m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1"/>
    <s v="video games"/>
    <x v="2633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0"/>
    <s v="wearables"/>
    <x v="2634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3"/>
    <s v="plays"/>
    <x v="2635"/>
    <m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3"/>
    <s v="plays"/>
    <x v="263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1"/>
    <s v="video games"/>
    <x v="2637"/>
    <m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6"/>
    <s v="people"/>
    <x v="2638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639"/>
    <m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0"/>
    <s v="wearables"/>
    <x v="26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3"/>
    <s v="musical"/>
    <x v="2641"/>
    <m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3"/>
    <s v="plays"/>
    <x v="2642"/>
    <m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643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3"/>
    <s v="plays"/>
    <x v="2644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3"/>
    <s v="plays"/>
    <x v="2645"/>
    <m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m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7"/>
    <m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3"/>
    <s v="spaces"/>
    <x v="2648"/>
    <m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4"/>
    <s v="drama"/>
    <x v="2649"/>
    <m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26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2"/>
    <s v="jazz"/>
    <x v="2651"/>
    <m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1"/>
    <s v="video games"/>
    <x v="2652"/>
    <m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653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3"/>
    <s v="musical"/>
    <x v="265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2"/>
    <s v="faith"/>
    <x v="265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656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2"/>
    <s v="world music"/>
    <x v="2657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3"/>
    <s v="spaces"/>
    <x v="2658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3"/>
    <s v="plays"/>
    <x v="2659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266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  <m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3"/>
    <s v="musical"/>
    <x v="2663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3"/>
    <s v="plays"/>
    <x v="266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3"/>
    <s v="plays"/>
    <x v="2666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266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266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0"/>
    <s v="wearables"/>
    <x v="2669"/>
    <m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3"/>
    <s v="spaces"/>
    <x v="2670"/>
    <m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3"/>
    <s v="plays"/>
    <x v="267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1"/>
    <s v="video games"/>
    <x v="2672"/>
    <m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673"/>
    <m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6"/>
    <s v="photobooks"/>
    <x v="2674"/>
    <m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5"/>
    <m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3"/>
    <s v="plays"/>
    <x v="2676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2"/>
    <s v="jazz"/>
    <x v="267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2678"/>
    <m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2"/>
    <s v="jazz"/>
    <x v="2679"/>
    <m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68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3"/>
    <s v="plays"/>
    <x v="268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5"/>
    <s v="art books"/>
    <x v="2682"/>
    <m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3"/>
    <s v="plays"/>
    <x v="2683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2684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2685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68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3"/>
    <s v="plays"/>
    <x v="2687"/>
    <m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3"/>
    <s v="plays"/>
    <x v="2688"/>
    <m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689"/>
    <m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3"/>
    <s v="plays"/>
    <x v="2690"/>
    <m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3"/>
    <s v="spaces"/>
    <x v="269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269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5"/>
    <s v="translations"/>
    <x v="2693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2"/>
    <s v="faith"/>
    <x v="269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695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696"/>
    <m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3"/>
    <s v="plays"/>
    <x v="2697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4"/>
    <s v="drama"/>
    <x v="2698"/>
    <m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699"/>
    <m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1"/>
    <s v="video games"/>
    <x v="2700"/>
    <m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1"/>
    <s v="mobile games"/>
    <x v="2702"/>
    <m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0"/>
    <s v="wearables"/>
    <x v="2703"/>
    <m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2"/>
    <s v="faith"/>
    <x v="2704"/>
    <m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705"/>
    <m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3"/>
    <s v="plays"/>
    <x v="270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0"/>
    <s v="wearables"/>
    <x v="2707"/>
    <m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8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0"/>
    <m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3"/>
    <s v="plays"/>
    <x v="2712"/>
    <m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13"/>
    <m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3"/>
    <s v="plays"/>
    <x v="2714"/>
    <m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715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2716"/>
    <m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717"/>
    <m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3"/>
    <s v="plays"/>
    <x v="271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2"/>
    <s v="faith"/>
    <x v="2719"/>
    <m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0"/>
    <s v="wearables"/>
    <x v="272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  <m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1"/>
    <s v="video games"/>
    <x v="2722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723"/>
    <m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4"/>
    <s v="animation"/>
    <x v="272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2"/>
    <s v="indie rock"/>
    <x v="272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3"/>
    <s v="plays"/>
    <x v="2726"/>
    <m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727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2"/>
    <s v="faith"/>
    <x v="2728"/>
    <m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3"/>
    <s v="plays"/>
    <x v="2729"/>
    <m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6"/>
    <s v="places"/>
    <x v="2730"/>
    <m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1"/>
    <s v="video games"/>
    <x v="2731"/>
    <m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3"/>
    <s v="plays"/>
    <x v="2732"/>
    <m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0"/>
    <s v="web"/>
    <x v="273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0"/>
    <s v="gadgets"/>
    <x v="2734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1"/>
    <s v="video games"/>
    <x v="2735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0"/>
    <s v="wearables"/>
    <x v="2736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737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3"/>
    <s v="plays"/>
    <x v="273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2739"/>
    <m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7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3"/>
    <s v="plays"/>
    <x v="2741"/>
    <m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3"/>
    <s v="plays"/>
    <x v="2742"/>
    <m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3"/>
    <s v="plays"/>
    <x v="2743"/>
    <m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3"/>
    <s v="spaces"/>
    <x v="2744"/>
    <m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6"/>
    <s v="nature"/>
    <x v="2745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746"/>
    <m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3"/>
    <s v="musical"/>
    <x v="2747"/>
    <m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3"/>
    <s v="plays"/>
    <x v="2748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  <m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750"/>
    <m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751"/>
    <m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1"/>
    <s v="video games"/>
    <x v="2752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3"/>
    <s v="plays"/>
    <x v="2753"/>
    <m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2754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3"/>
    <s v="plays"/>
    <x v="2755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1"/>
    <s v="mobile games"/>
    <x v="2756"/>
    <m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757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"/>
    <s v="spaces"/>
    <x v="2758"/>
    <m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7"/>
    <s v="small batch"/>
    <x v="275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2"/>
    <s v="faith"/>
    <x v="2761"/>
    <m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3"/>
    <s v="plays"/>
    <x v="2762"/>
    <m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1"/>
    <s v="video games"/>
    <x v="2763"/>
    <m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6"/>
    <s v="people"/>
    <x v="2764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0"/>
    <s v="wearables"/>
    <x v="2765"/>
    <m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3"/>
    <s v="plays"/>
    <x v="2766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2767"/>
    <m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0"/>
    <s v="wearables"/>
    <x v="2768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1"/>
    <s v="video games"/>
    <x v="277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2"/>
    <s v="faith"/>
    <x v="2771"/>
    <m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0"/>
    <s v="wearables"/>
    <x v="2772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3"/>
    <s v="plays"/>
    <x v="2773"/>
    <m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6"/>
    <s v="places"/>
    <x v="2774"/>
    <m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4"/>
    <s v="animation"/>
    <x v="277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0"/>
    <s v="wearables"/>
    <x v="277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3"/>
    <s v="plays"/>
    <x v="2777"/>
    <m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1"/>
    <s v="video games"/>
    <x v="2778"/>
    <m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2"/>
    <s v="indie rock"/>
    <x v="2779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78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3"/>
    <s v="plays"/>
    <x v="2781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2"/>
    <s v="world music"/>
    <x v="278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783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3"/>
    <s v="plays"/>
    <x v="2784"/>
    <m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6"/>
    <s v="people"/>
    <x v="2785"/>
    <m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3"/>
    <s v="plays"/>
    <x v="2786"/>
    <m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787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3"/>
    <s v="plays"/>
    <x v="2788"/>
    <m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4"/>
    <s v="animation"/>
    <x v="2789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79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6"/>
    <s v="photobooks"/>
    <x v="2791"/>
    <m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3"/>
    <s v="plays"/>
    <x v="2792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279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2"/>
    <s v="jazz"/>
    <x v="2794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795"/>
    <m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1"/>
    <s v="video games"/>
    <x v="2796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6"/>
    <s v="photobooks"/>
    <x v="2797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2"/>
    <s v="jazz"/>
    <x v="2798"/>
    <m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3"/>
    <s v="musical"/>
    <x v="2799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0"/>
    <s v="wearables"/>
    <x v="2800"/>
    <m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80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2"/>
    <s v="faith"/>
    <x v="2802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4"/>
    <s v="drama"/>
    <x v="2803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1"/>
    <s v="mobile games"/>
    <x v="2804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2805"/>
    <m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3"/>
    <s v="plays"/>
    <x v="2806"/>
    <m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1"/>
    <s v="video games"/>
    <x v="2807"/>
    <m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3"/>
    <s v="plays"/>
    <x v="280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0"/>
    <s v="wearables"/>
    <x v="2809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6"/>
    <s v="photobooks"/>
    <x v="2810"/>
    <m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4"/>
    <s v="animation"/>
    <x v="2811"/>
    <m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3"/>
    <s v="spaces"/>
    <x v="281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14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15"/>
    <m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816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817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2"/>
    <s v="jazz"/>
    <x v="281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819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1"/>
    <s v="video games"/>
    <x v="2820"/>
    <m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8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822"/>
    <m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823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82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0"/>
    <s v="wearables"/>
    <x v="2825"/>
    <m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826"/>
    <m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4"/>
    <s v="animation"/>
    <x v="2827"/>
    <m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2"/>
    <s v="faith"/>
    <x v="282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0"/>
    <s v="wearables"/>
    <x v="2829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830"/>
    <m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4"/>
    <s v="drama"/>
    <x v="283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3"/>
    <s v="musical"/>
    <x v="2832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3"/>
    <s v="plays"/>
    <x v="2833"/>
    <m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1"/>
    <s v="video games"/>
    <x v="2834"/>
    <m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3"/>
    <s v="plays"/>
    <x v="2835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2"/>
    <s v="jazz"/>
    <x v="2836"/>
    <m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3"/>
    <s v="plays"/>
    <x v="2837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3"/>
    <s v="plays"/>
    <x v="2838"/>
    <m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3"/>
    <s v="plays"/>
    <x v="283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3"/>
    <s v="plays"/>
    <x v="2840"/>
    <m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841"/>
    <m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1"/>
    <s v="video games"/>
    <x v="2842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843"/>
    <m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3"/>
    <s v="plays"/>
    <x v="2844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845"/>
    <m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3"/>
    <s v="spaces"/>
    <x v="2846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6"/>
    <s v="people"/>
    <x v="2847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5"/>
    <s v="art books"/>
    <x v="2848"/>
    <m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0"/>
    <s v="wearables"/>
    <x v="2849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0"/>
    <s v="web"/>
    <x v="2850"/>
    <m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1"/>
    <s v="video games"/>
    <x v="2851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2"/>
    <s v="jazz"/>
    <x v="2852"/>
    <m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4"/>
    <s v="drama"/>
    <x v="285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4"/>
    <m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55"/>
    <m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6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7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5"/>
    <s v="art books"/>
    <x v="2858"/>
    <m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1"/>
    <s v="video games"/>
    <x v="2859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0"/>
    <m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61"/>
    <m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2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63"/>
    <m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6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"/>
    <s v="musical"/>
    <x v="2866"/>
    <m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86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1"/>
    <s v="video games"/>
    <x v="286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1"/>
    <s v="mobile games"/>
    <x v="2869"/>
    <m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3"/>
    <s v="plays"/>
    <x v="2870"/>
    <m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2"/>
    <s v="faith"/>
    <x v="2871"/>
    <m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3"/>
    <s v="musical"/>
    <x v="28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3"/>
    <s v="plays"/>
    <x v="2873"/>
    <m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3"/>
    <s v="spaces"/>
    <x v="2874"/>
    <m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875"/>
    <m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3"/>
    <s v="plays"/>
    <x v="2876"/>
    <m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3"/>
    <s v="plays"/>
    <x v="2877"/>
    <m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2878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3"/>
    <s v="plays"/>
    <x v="2879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880"/>
    <m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3"/>
    <s v="plays"/>
    <x v="2881"/>
    <m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88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0"/>
    <s v="wearables"/>
    <x v="2883"/>
    <m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2"/>
    <s v="jazz"/>
    <x v="2884"/>
    <m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1"/>
    <s v="video games"/>
    <x v="288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886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0"/>
    <s v="web"/>
    <x v="2887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2"/>
    <s v="world music"/>
    <x v="2888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2889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6"/>
    <s v="people"/>
    <x v="289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3"/>
    <s v="spaces"/>
    <x v="2891"/>
    <m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3"/>
    <s v="musical"/>
    <x v="2892"/>
    <m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3"/>
    <s v="spaces"/>
    <x v="289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0"/>
    <s v="wearables"/>
    <x v="2894"/>
    <m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2"/>
    <s v="faith"/>
    <x v="2895"/>
    <m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3"/>
    <s v="plays"/>
    <x v="2896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897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3"/>
    <s v="plays"/>
    <x v="2898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2"/>
    <s v="indie rock"/>
    <x v="2899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"/>
    <s v="spaces"/>
    <x v="290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5"/>
    <s v="art books"/>
    <x v="290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3"/>
    <s v="spaces"/>
    <x v="2902"/>
    <m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3"/>
    <s v="plays"/>
    <x v="2903"/>
    <m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4"/>
    <s v="drama"/>
    <x v="2904"/>
    <m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3"/>
    <s v="musical"/>
    <x v="2905"/>
    <m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3"/>
    <s v="musical"/>
    <x v="2906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3"/>
    <s v="musical"/>
    <x v="2907"/>
    <m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908"/>
    <m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9"/>
    <m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3"/>
    <s v="spaces"/>
    <x v="2911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912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3"/>
    <s v="plays"/>
    <x v="2913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3"/>
    <s v="plays"/>
    <x v="2914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91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2"/>
    <s v="world music"/>
    <x v="2916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91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0"/>
    <s v="wearables"/>
    <x v="2918"/>
    <m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3"/>
    <s v="plays"/>
    <x v="2919"/>
    <m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6"/>
    <s v="nature"/>
    <x v="2920"/>
    <m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3"/>
    <s v="plays"/>
    <x v="2921"/>
    <m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922"/>
    <m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3"/>
    <s v="spaces"/>
    <x v="2923"/>
    <m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6"/>
    <s v="photobooks"/>
    <x v="2924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2925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0"/>
    <s v="wearables"/>
    <x v="292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927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3"/>
    <s v="plays"/>
    <x v="292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"/>
    <s v="musical"/>
    <x v="2929"/>
    <m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1"/>
    <s v="video games"/>
    <x v="293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3"/>
    <s v="musical"/>
    <x v="2931"/>
    <m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4"/>
    <s v="drama"/>
    <x v="2932"/>
    <m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1"/>
    <s v="video games"/>
    <x v="2933"/>
    <m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3"/>
    <s v="plays"/>
    <x v="2934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0"/>
    <s v="web"/>
    <x v="2935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3"/>
    <s v="spaces"/>
    <x v="2936"/>
    <m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2937"/>
    <m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0"/>
    <s v="web"/>
    <x v="2938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939"/>
    <m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6"/>
    <s v="photobooks"/>
    <x v="2940"/>
    <m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3"/>
    <s v="plays"/>
    <x v="2941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4"/>
    <s v="animation"/>
    <x v="2942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943"/>
    <m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2944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945"/>
    <m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3"/>
    <s v="musical"/>
    <x v="2946"/>
    <m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4"/>
    <s v="drama"/>
    <x v="2947"/>
    <m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2"/>
    <s v="indie rock"/>
    <x v="294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2"/>
    <s v="jazz"/>
    <x v="2949"/>
    <m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3"/>
    <s v="plays"/>
    <x v="295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3"/>
    <s v="plays"/>
    <x v="2951"/>
    <m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4"/>
    <s v="animation"/>
    <x v="2952"/>
    <m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2"/>
    <s v="jazz"/>
    <x v="2953"/>
    <m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3"/>
    <s v="plays"/>
    <x v="295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6"/>
    <s v="people"/>
    <x v="2955"/>
    <m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7"/>
    <s v="small batch"/>
    <x v="2956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  <m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3"/>
    <s v="plays"/>
    <x v="2958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95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3"/>
    <s v="plays"/>
    <x v="296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961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0"/>
    <s v="wearables"/>
    <x v="2962"/>
    <m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2"/>
    <s v="jazz"/>
    <x v="2963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2"/>
    <s v="world music"/>
    <x v="2964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3"/>
    <s v="spaces"/>
    <x v="2965"/>
    <m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6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6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8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6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0"/>
    <m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71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2"/>
    <s v="indie rock"/>
    <x v="2972"/>
    <m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973"/>
    <m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1"/>
    <s v="video games"/>
    <x v="2974"/>
    <m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97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976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4"/>
    <s v="animation"/>
    <x v="2977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3"/>
    <s v="plays"/>
    <x v="297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2979"/>
    <m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2"/>
    <s v="indie rock"/>
    <x v="298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2"/>
    <s v="world music"/>
    <x v="2981"/>
    <m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4"/>
    <s v="drama"/>
    <x v="2982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3"/>
    <s v="plays"/>
    <x v="2983"/>
    <m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3"/>
    <s v="plays"/>
    <x v="2984"/>
    <m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985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0"/>
    <s v="web"/>
    <x v="2987"/>
    <m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988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1"/>
    <s v="video games"/>
    <x v="2989"/>
    <m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3"/>
    <s v="plays"/>
    <x v="299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0"/>
    <s v="gadgets"/>
    <x v="2991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0"/>
    <s v="wearables"/>
    <x v="299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99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2"/>
    <s v="jazz"/>
    <x v="2995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996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"/>
    <s v="musical"/>
    <x v="2997"/>
    <m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3"/>
    <s v="plays"/>
    <x v="2998"/>
    <m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1"/>
    <s v="video games"/>
    <x v="2999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300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3001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1"/>
    <s v="video games"/>
    <x v="3002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0"/>
    <s v="wearables"/>
    <x v="3003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3004"/>
    <m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3"/>
    <s v="plays"/>
    <x v="3005"/>
    <m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0"/>
    <s v="web"/>
    <x v="3006"/>
    <m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1"/>
    <s v="video games"/>
    <x v="3007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5"/>
    <s v="art books"/>
    <x v="3008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009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3"/>
    <s v="spaces"/>
    <x v="301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3"/>
    <s v="spaces"/>
    <x v="301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3"/>
    <s v="plays"/>
    <x v="3012"/>
    <m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3"/>
    <s v="plays"/>
    <x v="3013"/>
    <m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0"/>
    <s v="wearables"/>
    <x v="3014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5"/>
    <s v="art books"/>
    <x v="3015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3"/>
    <s v="plays"/>
    <x v="3016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3"/>
    <s v="spaces"/>
    <x v="3017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2"/>
    <s v="indie rock"/>
    <x v="3018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3019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302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1"/>
    <s v="video games"/>
    <x v="3021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4"/>
    <s v="animation"/>
    <x v="3022"/>
    <m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3023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3"/>
    <s v="plays"/>
    <x v="3024"/>
    <m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3"/>
    <s v="plays"/>
    <x v="3025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2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0"/>
    <s v="wearables"/>
    <x v="30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302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0"/>
    <s v="wearables"/>
    <x v="3029"/>
    <m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6"/>
    <s v="places"/>
    <x v="3030"/>
    <m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1"/>
    <s v="video games"/>
    <x v="3031"/>
    <m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3032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3"/>
    <s v="plays"/>
    <x v="3033"/>
    <m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4"/>
    <s v="animation"/>
    <x v="3034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2"/>
    <s v="jazz"/>
    <x v="3035"/>
    <m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3036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3037"/>
    <m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303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3039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2"/>
    <s v="jazz"/>
    <x v="304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3"/>
    <s v="plays"/>
    <x v="304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"/>
    <s v="spaces"/>
    <x v="3042"/>
    <m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3"/>
    <s v="musical"/>
    <x v="3043"/>
    <m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3"/>
    <s v="plays"/>
    <x v="3044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3045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1"/>
    <s v="video games"/>
    <x v="304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3"/>
    <s v="plays"/>
    <x v="3047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3048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3"/>
    <s v="plays"/>
    <x v="3049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6"/>
    <s v="photobooks"/>
    <x v="305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0"/>
    <s v="wearables"/>
    <x v="305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  <m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3"/>
    <s v="plays"/>
    <x v="305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2"/>
    <s v="jazz"/>
    <x v="3054"/>
    <m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6"/>
    <s v="photobooks"/>
    <x v="3055"/>
    <m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3056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7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58"/>
    <m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59"/>
    <m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0"/>
    <m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62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63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3064"/>
    <m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3"/>
    <s v="plays"/>
    <x v="3065"/>
    <m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0"/>
    <s v="wearables"/>
    <x v="3066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0"/>
    <s v="wearables"/>
    <x v="3067"/>
    <m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0"/>
    <s v="wearables"/>
    <x v="3068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3069"/>
    <m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3"/>
    <s v="plays"/>
    <x v="307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3072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"/>
    <s v="spaces"/>
    <x v="3073"/>
    <m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3074"/>
    <m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3"/>
    <s v="plays"/>
    <x v="30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3"/>
    <s v="plays"/>
    <x v="3076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3077"/>
    <m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3"/>
    <s v="plays"/>
    <x v="3078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3079"/>
    <m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3080"/>
    <m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3"/>
    <s v="plays"/>
    <x v="308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"/>
    <s v="musical"/>
    <x v="3082"/>
    <m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6"/>
    <s v="photobooks"/>
    <x v="3083"/>
    <m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1"/>
    <s v="video games"/>
    <x v="3084"/>
    <m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308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0"/>
    <s v="gadgets"/>
    <x v="3086"/>
    <m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0"/>
    <s v="wearables"/>
    <x v="3087"/>
    <m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1"/>
    <s v="video games"/>
    <x v="3088"/>
    <m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3089"/>
    <m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6"/>
    <s v="places"/>
    <x v="3090"/>
    <m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1"/>
    <s v="mobile games"/>
    <x v="3091"/>
    <m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2"/>
    <s v="faith"/>
    <x v="3092"/>
    <m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3"/>
    <s v="musical"/>
    <x v="3093"/>
    <m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3094"/>
    <m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3"/>
    <s v="plays"/>
    <x v="3095"/>
    <m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3096"/>
    <m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0"/>
    <s v="wearables"/>
    <x v="3097"/>
    <m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1"/>
    <s v="video games"/>
    <x v="3098"/>
    <m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0"/>
    <s v="gadgets"/>
    <x v="3099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1"/>
    <s v="video games"/>
    <x v="3100"/>
    <m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3"/>
    <s v="plays"/>
    <x v="310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102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310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104"/>
    <m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3"/>
    <s v="plays"/>
    <x v="3105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3"/>
    <s v="plays"/>
    <x v="3106"/>
    <m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3"/>
    <s v="plays"/>
    <x v="3107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0"/>
    <s v="wearables"/>
    <x v="3108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3"/>
    <s v="musical"/>
    <x v="3109"/>
    <m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0"/>
    <s v="web"/>
    <x v="311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2"/>
    <s v="jazz"/>
    <x v="311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3"/>
    <s v="plays"/>
    <x v="3112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113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3114"/>
    <m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2"/>
    <s v="jazz"/>
    <x v="3115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3"/>
    <s v="plays"/>
    <x v="3116"/>
    <m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1"/>
    <s v="video games"/>
    <x v="3117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5"/>
    <s v="art books"/>
    <x v="3118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119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3120"/>
    <m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6"/>
    <s v="photobooks"/>
    <x v="3121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3122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4"/>
    <s v="animation"/>
    <x v="3123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3124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25"/>
    <m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0"/>
    <s v="wearables"/>
    <x v="312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3127"/>
    <m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1"/>
    <s v="video games"/>
    <x v="3128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6"/>
    <s v="photobooks"/>
    <x v="3129"/>
    <m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3"/>
    <s v="plays"/>
    <x v="3130"/>
    <m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4"/>
    <s v="animation"/>
    <x v="3131"/>
    <m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0"/>
    <s v="gadgets"/>
    <x v="313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0"/>
    <s v="wearables"/>
    <x v="3133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3134"/>
    <m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2"/>
    <s v="jazz"/>
    <x v="3135"/>
    <m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0"/>
    <s v="wearables"/>
    <x v="313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3"/>
    <s v="plays"/>
    <x v="3137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0"/>
    <s v="wearables"/>
    <x v="3138"/>
    <m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2"/>
    <s v="jazz"/>
    <x v="3139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3140"/>
    <m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3"/>
    <s v="musical"/>
    <x v="314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3"/>
    <s v="plays"/>
    <x v="3142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3"/>
    <s v="plays"/>
    <x v="3143"/>
    <m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3144"/>
    <m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3145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3146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0"/>
    <s v="web"/>
    <x v="3147"/>
    <m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0"/>
    <s v="gadgets"/>
    <x v="3148"/>
    <m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3"/>
    <s v="plays"/>
    <x v="3149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0"/>
    <s v="wearables"/>
    <x v="315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3"/>
    <s v="spaces"/>
    <x v="3151"/>
    <m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4"/>
    <s v="animation"/>
    <x v="3152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2"/>
    <s v="jazz"/>
    <x v="3153"/>
    <m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3154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3155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3156"/>
    <m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3157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3158"/>
    <m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4"/>
    <s v="drama"/>
    <x v="3159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3"/>
    <s v="plays"/>
    <x v="3160"/>
    <m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3161"/>
    <m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0"/>
    <s v="wearables"/>
    <x v="3162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4"/>
    <s v="animation"/>
    <x v="3163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0"/>
    <s v="wearables"/>
    <x v="3164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0"/>
    <s v="wearables"/>
    <x v="3165"/>
    <m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1"/>
    <s v="mobile games"/>
    <x v="3166"/>
    <m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3167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3"/>
    <s v="plays"/>
    <x v="316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3169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1"/>
    <s v="video games"/>
    <x v="3170"/>
    <m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3"/>
    <s v="plays"/>
    <x v="317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3"/>
    <s v="plays"/>
    <x v="317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7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0"/>
    <s v="gadgets"/>
    <x v="3174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4"/>
    <s v="animation"/>
    <x v="3175"/>
    <m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2"/>
    <s v="faith"/>
    <x v="3176"/>
    <m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3"/>
    <s v="musical"/>
    <x v="317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8"/>
    <m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7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80"/>
    <m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8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82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83"/>
    <m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8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85"/>
    <m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86"/>
    <m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87"/>
    <m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88"/>
    <m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89"/>
    <m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9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9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92"/>
    <m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93"/>
    <m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3194"/>
    <m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0"/>
    <s v="wearables"/>
    <x v="3195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319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3"/>
    <s v="plays"/>
    <x v="3197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3"/>
    <s v="plays"/>
    <x v="3198"/>
    <m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0"/>
    <s v="wearables"/>
    <x v="3199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0"/>
    <s v="web"/>
    <x v="320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2"/>
    <s v="world music"/>
    <x v="3202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3"/>
    <s v="plays"/>
    <x v="3203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3"/>
    <s v="plays"/>
    <x v="3204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3"/>
    <s v="plays"/>
    <x v="320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2"/>
    <s v="faith"/>
    <x v="3208"/>
    <m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0"/>
    <s v="wearables"/>
    <x v="3209"/>
    <m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0"/>
    <s v="makerspaces"/>
    <x v="3210"/>
    <m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4"/>
    <s v="drama"/>
    <x v="3211"/>
    <m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2"/>
    <s v="jazz"/>
    <x v="321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5"/>
    <s v="translations"/>
    <x v="3213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0"/>
    <s v="wearables"/>
    <x v="3214"/>
    <m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3215"/>
    <m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1"/>
    <s v="video games"/>
    <x v="3216"/>
    <m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21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3"/>
    <s v="spaces"/>
    <x v="3219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5"/>
    <s v="art books"/>
    <x v="322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0"/>
    <s v="wearables"/>
    <x v="3221"/>
    <m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3222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3"/>
    <s v="plays"/>
    <x v="3223"/>
    <m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3"/>
    <s v="plays"/>
    <x v="3224"/>
    <m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3"/>
    <s v="plays"/>
    <x v="3225"/>
    <m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322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1"/>
    <s v="video games"/>
    <x v="3227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322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2"/>
    <s v="jazz"/>
    <x v="3229"/>
    <m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1"/>
    <s v="video games"/>
    <x v="323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4"/>
    <s v="animation"/>
    <x v="3231"/>
    <m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0"/>
    <s v="web"/>
    <x v="3232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2"/>
    <s v="indie rock"/>
    <x v="3233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2"/>
    <s v="world music"/>
    <x v="3234"/>
    <m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1"/>
    <s v="video games"/>
    <x v="323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3236"/>
    <m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3237"/>
    <m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3"/>
    <s v="plays"/>
    <x v="323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3"/>
    <s v="plays"/>
    <x v="323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0"/>
    <s v="wearables"/>
    <x v="324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0"/>
    <s v="wearables"/>
    <x v="3241"/>
    <m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324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3"/>
    <s v="plays"/>
    <x v="3243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3244"/>
    <m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324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3246"/>
    <m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3247"/>
    <m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4"/>
    <s v="animation"/>
    <x v="3248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3249"/>
    <m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0"/>
    <s v="wearables"/>
    <x v="325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325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252"/>
    <m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2"/>
    <s v="faith"/>
    <x v="3253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1"/>
    <s v="video games"/>
    <x v="3254"/>
    <m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4"/>
    <s v="drama"/>
    <x v="325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7"/>
    <s v="small batch"/>
    <x v="3256"/>
    <m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3257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3258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3259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0"/>
    <s v="web"/>
    <x v="3260"/>
    <m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326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3262"/>
    <m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3263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0"/>
    <s v="web"/>
    <x v="3264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3265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1"/>
    <s v="video games"/>
    <x v="3266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3267"/>
    <m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1"/>
    <s v="video games"/>
    <x v="3268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269"/>
    <m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327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27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72"/>
    <m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2"/>
    <s v="faith"/>
    <x v="3273"/>
    <m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3"/>
    <s v="plays"/>
    <x v="327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5"/>
    <s v="art books"/>
    <x v="3275"/>
    <m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4"/>
    <s v="animation"/>
    <x v="3276"/>
    <m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1"/>
    <s v="mobile games"/>
    <x v="3277"/>
    <m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278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"/>
    <s v="spaces"/>
    <x v="3279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3"/>
    <s v="plays"/>
    <x v="328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3"/>
    <s v="musical"/>
    <x v="3281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5"/>
    <s v="art books"/>
    <x v="328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283"/>
    <m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284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3"/>
    <s v="spaces"/>
    <x v="3285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3"/>
    <s v="plays"/>
    <x v="3286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287"/>
    <m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288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2"/>
    <s v="jazz"/>
    <x v="3289"/>
    <m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29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3291"/>
    <m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3"/>
    <s v="plays"/>
    <x v="329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2"/>
    <s v="faith"/>
    <x v="3294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3296"/>
    <m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1"/>
    <s v="video games"/>
    <x v="3297"/>
    <m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0"/>
    <s v="web"/>
    <x v="3298"/>
    <m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0"/>
    <s v="wearables"/>
    <x v="3299"/>
    <m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1"/>
    <s v="video games"/>
    <x v="3300"/>
    <m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301"/>
    <m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0"/>
    <s v="web"/>
    <x v="3302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5"/>
    <s v="art books"/>
    <x v="3303"/>
    <m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3"/>
    <s v="plays"/>
    <x v="3304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2"/>
    <s v="world music"/>
    <x v="3305"/>
    <m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4"/>
    <s v="drama"/>
    <x v="3306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0"/>
    <s v="wearables"/>
    <x v="3307"/>
    <m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1"/>
    <s v="video games"/>
    <x v="3308"/>
    <m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1"/>
    <s v="mobile games"/>
    <x v="3309"/>
    <m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0"/>
    <s v="gadgets"/>
    <x v="331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311"/>
    <m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2"/>
    <s v="jazz"/>
    <x v="3312"/>
    <m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1"/>
    <s v="video games"/>
    <x v="3313"/>
    <m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1"/>
    <s v="video games"/>
    <x v="3314"/>
    <m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1"/>
    <s v="mobile games"/>
    <x v="331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316"/>
    <m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6"/>
    <s v="places"/>
    <x v="3317"/>
    <m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6"/>
    <s v="photobooks"/>
    <x v="33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1"/>
    <s v="mobile games"/>
    <x v="33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320"/>
    <m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321"/>
    <m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3"/>
    <s v="plays"/>
    <x v="3322"/>
    <m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0"/>
    <s v="web"/>
    <x v="332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324"/>
    <m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325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3"/>
    <s v="spaces"/>
    <x v="3326"/>
    <m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32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1"/>
    <s v="mobile games"/>
    <x v="3328"/>
    <m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0"/>
    <s v="wearables"/>
    <x v="332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33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1"/>
    <s v="video games"/>
    <x v="3331"/>
    <m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1"/>
    <s v="mobile games"/>
    <x v="3332"/>
    <m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6"/>
    <s v="nature"/>
    <x v="3333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334"/>
    <m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335"/>
    <m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3336"/>
    <m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337"/>
    <m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3"/>
    <s v="plays"/>
    <x v="3338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0"/>
    <s v="web"/>
    <x v="3339"/>
    <m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0"/>
    <s v="web"/>
    <x v="3340"/>
    <m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0"/>
    <s v="web"/>
    <x v="3341"/>
    <m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2"/>
    <s v="jazz"/>
    <x v="3342"/>
    <m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343"/>
    <m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3"/>
    <s v="plays"/>
    <x v="3344"/>
    <m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3"/>
    <s v="plays"/>
    <x v="3345"/>
    <m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4"/>
    <s v="drama"/>
    <x v="3346"/>
    <m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6"/>
    <s v="people"/>
    <x v="3347"/>
    <m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1"/>
    <s v="mobile games"/>
    <x v="3348"/>
    <m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3"/>
    <s v="plays"/>
    <x v="3349"/>
    <m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0"/>
    <s v="wearables"/>
    <x v="3350"/>
    <m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4"/>
    <s v="drama"/>
    <x v="3351"/>
    <m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0"/>
    <s v="wearables"/>
    <x v="3352"/>
    <m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353"/>
    <m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354"/>
    <m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2"/>
    <s v="faith"/>
    <x v="3355"/>
    <m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1"/>
    <s v="mobile games"/>
    <x v="3356"/>
    <m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3"/>
    <s v="spaces"/>
    <x v="3357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3"/>
    <s v="plays"/>
    <x v="3358"/>
    <m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0"/>
    <s v="wearables"/>
    <x v="3359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0"/>
    <s v="web"/>
    <x v="3360"/>
    <m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1"/>
    <s v="video games"/>
    <x v="336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336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363"/>
    <m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0"/>
    <s v="web"/>
    <x v="3364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36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3"/>
    <s v="musical"/>
    <x v="3366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2"/>
    <s v="faith"/>
    <x v="3367"/>
    <m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2"/>
    <s v="jazz"/>
    <x v="336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1"/>
    <s v="mobile games"/>
    <x v="336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0"/>
    <s v="wearables"/>
    <x v="337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2"/>
    <s v="jazz"/>
    <x v="3371"/>
    <m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3"/>
    <s v="spaces"/>
    <x v="337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373"/>
    <m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4"/>
    <s v="drama"/>
    <x v="3374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375"/>
    <m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6"/>
    <s v="nature"/>
    <x v="3376"/>
    <m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37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378"/>
    <m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3"/>
    <s v="plays"/>
    <x v="3379"/>
    <m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3"/>
    <s v="plays"/>
    <x v="3380"/>
    <m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0"/>
    <s v="makerspaces"/>
    <x v="338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382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383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0"/>
    <s v="web"/>
    <x v="338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2"/>
    <s v="jazz"/>
    <x v="3385"/>
    <m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3"/>
    <s v="spaces"/>
    <x v="3386"/>
    <m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0"/>
    <s v="wearables"/>
    <x v="3387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388"/>
    <m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2"/>
    <s v="jazz"/>
    <x v="3389"/>
    <m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2"/>
    <s v="jazz"/>
    <x v="3390"/>
    <m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3"/>
    <s v="plays"/>
    <x v="3391"/>
    <m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4"/>
    <s v="animation"/>
    <x v="3392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393"/>
    <m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394"/>
    <m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3"/>
    <s v="plays"/>
    <x v="3395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3"/>
    <s v="plays"/>
    <x v="3396"/>
    <m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0"/>
    <s v="gadgets"/>
    <x v="3397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6"/>
    <s v="places"/>
    <x v="339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3"/>
    <s v="spaces"/>
    <x v="3399"/>
    <m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3"/>
    <s v="musical"/>
    <x v="340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  <m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3"/>
    <s v="spaces"/>
    <x v="340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403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404"/>
    <m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0"/>
    <s v="web"/>
    <x v="3405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3406"/>
    <m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1"/>
    <s v="video games"/>
    <x v="3407"/>
    <m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3"/>
    <s v="plays"/>
    <x v="3408"/>
    <m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409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41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411"/>
    <m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412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3"/>
    <s v="spaces"/>
    <x v="3413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3"/>
    <s v="plays"/>
    <x v="3414"/>
    <m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3"/>
    <s v="plays"/>
    <x v="3415"/>
    <m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3"/>
    <s v="plays"/>
    <x v="3416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417"/>
    <m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4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1"/>
    <s v="video games"/>
    <x v="3419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420"/>
    <m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421"/>
    <m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4"/>
    <s v="drama"/>
    <x v="342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0"/>
    <s v="wearables"/>
    <x v="3423"/>
    <m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3"/>
    <s v="plays"/>
    <x v="3424"/>
    <m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1"/>
    <s v="video games"/>
    <x v="342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1"/>
    <s v="mobile games"/>
    <x v="3426"/>
    <m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2"/>
    <s v="faith"/>
    <x v="3427"/>
    <m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3"/>
    <s v="plays"/>
    <x v="342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0"/>
    <s v="wearables"/>
    <x v="3429"/>
    <m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2"/>
    <s v="faith"/>
    <x v="343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3"/>
    <s v="spaces"/>
    <x v="3431"/>
    <m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3"/>
    <s v="plays"/>
    <x v="343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0"/>
    <s v="wearables"/>
    <x v="3433"/>
    <m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1"/>
    <s v="video games"/>
    <x v="3434"/>
    <m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4"/>
    <s v="animation"/>
    <x v="3435"/>
    <m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0"/>
    <s v="web"/>
    <x v="3436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37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3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439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440"/>
    <m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44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442"/>
    <m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443"/>
    <m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444"/>
    <m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445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3"/>
    <s v="plays"/>
    <x v="344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3"/>
    <s v="plays"/>
    <x v="344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"/>
    <s v="musical"/>
    <x v="3448"/>
    <m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3"/>
    <s v="plays"/>
    <x v="3449"/>
    <m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3"/>
    <s v="plays"/>
    <x v="345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3"/>
    <s v="plays"/>
    <x v="345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2"/>
    <s v="faith"/>
    <x v="3452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3"/>
    <s v="spaces"/>
    <x v="3453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454"/>
    <m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455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456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4"/>
    <s v="animation"/>
    <x v="345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45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45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0"/>
    <s v="gadgets"/>
    <x v="3460"/>
    <m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0"/>
    <s v="web"/>
    <x v="3461"/>
    <m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1"/>
    <s v="video games"/>
    <x v="3462"/>
    <m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1"/>
    <s v="video games"/>
    <x v="3463"/>
    <m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1"/>
    <s v="video games"/>
    <x v="346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465"/>
    <m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466"/>
    <m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467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3"/>
    <s v="plays"/>
    <x v="3468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3"/>
    <s v="plays"/>
    <x v="3469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3"/>
    <s v="plays"/>
    <x v="3470"/>
    <m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1"/>
    <s v="video games"/>
    <x v="3471"/>
    <m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4"/>
    <s v="animation"/>
    <x v="3472"/>
    <m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3"/>
    <s v="spaces"/>
    <x v="347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"/>
    <s v="spaces"/>
    <x v="3474"/>
    <m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1"/>
    <s v="video games"/>
    <x v="3475"/>
    <m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476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477"/>
    <m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3"/>
    <s v="spaces"/>
    <x v="3478"/>
    <m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47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480"/>
    <m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4"/>
    <s v="animation"/>
    <x v="3481"/>
    <m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6"/>
    <s v="people"/>
    <x v="3482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1"/>
    <s v="video games"/>
    <x v="348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484"/>
    <m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4"/>
    <s v="animation"/>
    <x v="3485"/>
    <m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486"/>
    <m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487"/>
    <m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6"/>
    <s v="places"/>
    <x v="3488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489"/>
    <m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3"/>
    <s v="plays"/>
    <x v="3490"/>
    <m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4"/>
    <s v="drama"/>
    <x v="3491"/>
    <m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1"/>
    <s v="mobile games"/>
    <x v="3492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3"/>
    <s v="spaces"/>
    <x v="3493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49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1"/>
    <s v="video games"/>
    <x v="3495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2"/>
    <s v="jazz"/>
    <x v="3496"/>
    <m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0"/>
    <s v="wearables"/>
    <x v="3497"/>
    <m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1"/>
    <s v="mobile games"/>
    <x v="3498"/>
    <m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0"/>
    <s v="web"/>
    <x v="349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0"/>
    <s v="wearables"/>
    <x v="35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501"/>
    <m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4"/>
    <s v="animation"/>
    <x v="3502"/>
    <m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4"/>
    <s v="animation"/>
    <x v="3503"/>
    <m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4"/>
    <s v="animation"/>
    <x v="3504"/>
    <m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1"/>
    <s v="mobile games"/>
    <x v="3505"/>
    <m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506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507"/>
    <m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508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509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5"/>
    <s v="art books"/>
    <x v="351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2"/>
    <s v="faith"/>
    <x v="3511"/>
    <m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0"/>
    <s v="gadgets"/>
    <x v="351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13"/>
    <m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3"/>
    <s v="spaces"/>
    <x v="3514"/>
    <m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3"/>
    <s v="spaces"/>
    <x v="3515"/>
    <m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3"/>
    <s v="musical"/>
    <x v="3516"/>
    <m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3"/>
    <s v="plays"/>
    <x v="3517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  <m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4"/>
    <s v="animation"/>
    <x v="3519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3"/>
    <s v="plays"/>
    <x v="352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352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52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0"/>
    <s v="web"/>
    <x v="3523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0"/>
    <s v="web"/>
    <x v="352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3"/>
    <s v="spaces"/>
    <x v="352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0"/>
    <s v="web"/>
    <x v="352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52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528"/>
    <m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1"/>
    <s v="video games"/>
    <x v="3529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530"/>
    <m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3"/>
    <s v="plays"/>
    <x v="353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3"/>
    <s v="plays"/>
    <x v="3532"/>
    <m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533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6"/>
    <s v="places"/>
    <x v="3534"/>
    <m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3535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3"/>
    <s v="plays"/>
    <x v="3536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3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3"/>
    <s v="spaces"/>
    <x v="3538"/>
    <m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4"/>
    <s v="animation"/>
    <x v="3539"/>
    <m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4"/>
    <s v="drama"/>
    <x v="354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1"/>
    <s v="video games"/>
    <x v="354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3"/>
    <s v="musical"/>
    <x v="3542"/>
    <m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3"/>
    <s v="plays"/>
    <x v="3543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544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4"/>
    <s v="animation"/>
    <x v="3545"/>
    <m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1"/>
    <s v="mobile games"/>
    <x v="3546"/>
    <m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0"/>
    <s v="web"/>
    <x v="354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0"/>
    <s v="web"/>
    <x v="3548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549"/>
    <m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3"/>
    <s v="musical"/>
    <x v="3550"/>
    <m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1"/>
    <s v="video games"/>
    <x v="3551"/>
    <m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55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3553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"/>
    <s v="musical"/>
    <x v="3554"/>
    <m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555"/>
    <m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3"/>
    <s v="spaces"/>
    <x v="355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3557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58"/>
    <m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2"/>
    <s v="faith"/>
    <x v="3559"/>
    <m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1"/>
    <s v="mobile games"/>
    <x v="356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6"/>
    <s v="people"/>
    <x v="3561"/>
    <m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1"/>
    <s v="video games"/>
    <x v="356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6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3"/>
    <s v="spaces"/>
    <x v="3564"/>
    <m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1"/>
    <s v="video games"/>
    <x v="3565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66"/>
    <m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567"/>
    <m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1"/>
    <s v="video games"/>
    <x v="3568"/>
    <m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4"/>
    <s v="drama"/>
    <x v="3569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0"/>
    <s v="wearables"/>
    <x v="3570"/>
    <m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1"/>
    <s v="video games"/>
    <x v="3571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72"/>
    <m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3"/>
    <s v="plays"/>
    <x v="3573"/>
    <m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3"/>
    <s v="spaces"/>
    <x v="3574"/>
    <m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3"/>
    <s v="spaces"/>
    <x v="3575"/>
    <m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3"/>
    <s v="plays"/>
    <x v="357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3"/>
    <s v="plays"/>
    <x v="3577"/>
    <m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1"/>
    <s v="video games"/>
    <x v="3578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579"/>
    <m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1"/>
    <s v="video games"/>
    <x v="3580"/>
    <m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3"/>
    <s v="plays"/>
    <x v="3581"/>
    <m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2"/>
    <s v="faith"/>
    <x v="3582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583"/>
    <m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0"/>
    <s v="web"/>
    <x v="3584"/>
    <m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6"/>
    <s v="nature"/>
    <x v="3585"/>
    <m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6"/>
    <s v="nature"/>
    <x v="358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2"/>
    <s v="faith"/>
    <x v="3587"/>
    <m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3"/>
    <s v="plays"/>
    <x v="3588"/>
    <m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3"/>
    <s v="musical"/>
    <x v="3589"/>
    <m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4"/>
    <s v="animation"/>
    <x v="3590"/>
    <m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0"/>
    <s v="web"/>
    <x v="3591"/>
    <m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0"/>
    <s v="wearables"/>
    <x v="3592"/>
    <m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3"/>
    <s v="plays"/>
    <x v="3593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594"/>
    <m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4"/>
    <s v="animation"/>
    <x v="3595"/>
    <m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596"/>
    <m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3"/>
    <s v="plays"/>
    <x v="3597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598"/>
    <m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3"/>
    <s v="spaces"/>
    <x v="3599"/>
    <m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3"/>
    <s v="plays"/>
    <x v="360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601"/>
    <m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0"/>
    <s v="gadgets"/>
    <x v="360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3"/>
    <s v="spaces"/>
    <x v="3603"/>
    <m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2"/>
    <s v="faith"/>
    <x v="3604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0"/>
    <s v="web"/>
    <x v="360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0"/>
    <s v="web"/>
    <x v="360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607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608"/>
    <m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1"/>
    <s v="video games"/>
    <x v="3609"/>
    <m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610"/>
    <m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611"/>
    <m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3"/>
    <s v="plays"/>
    <x v="3612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3"/>
    <s v="plays"/>
    <x v="3613"/>
    <m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3"/>
    <s v="plays"/>
    <x v="3614"/>
    <m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3"/>
    <s v="spaces"/>
    <x v="3615"/>
    <m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3"/>
    <s v="plays"/>
    <x v="3616"/>
    <m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1"/>
    <s v="video games"/>
    <x v="3617"/>
    <m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0"/>
    <s v="wearables"/>
    <x v="361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4"/>
    <s v="animation"/>
    <x v="361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620"/>
    <m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621"/>
    <m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3"/>
    <s v="plays"/>
    <x v="3622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3"/>
    <s v="spaces"/>
    <x v="3623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3"/>
    <s v="spaces"/>
    <x v="3624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1"/>
    <s v="mobile games"/>
    <x v="3625"/>
    <m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4"/>
    <s v="drama"/>
    <x v="3626"/>
    <m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627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628"/>
    <m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629"/>
    <m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3"/>
    <s v="plays"/>
    <x v="363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0"/>
    <s v="makerspaces"/>
    <x v="3631"/>
    <m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6"/>
    <s v="places"/>
    <x v="3632"/>
    <m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0"/>
    <s v="web"/>
    <x v="3633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6"/>
    <s v="places"/>
    <x v="3634"/>
    <m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635"/>
    <m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3"/>
    <s v="plays"/>
    <x v="3636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0"/>
    <s v="wearables"/>
    <x v="3637"/>
    <m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4"/>
    <s v="animation"/>
    <x v="3638"/>
    <m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0"/>
    <s v="web"/>
    <x v="3639"/>
    <m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1"/>
    <s v="video games"/>
    <x v="3640"/>
    <m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0"/>
    <s v="web"/>
    <x v="3641"/>
    <m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0"/>
    <s v="web"/>
    <x v="3642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3"/>
    <s v="plays"/>
    <x v="3643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5"/>
    <s v="translations"/>
    <x v="3644"/>
    <m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4"/>
    <s v="drama"/>
    <x v="3645"/>
    <m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4"/>
    <s v="drama"/>
    <x v="3646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647"/>
    <m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3"/>
    <s v="spaces"/>
    <x v="3648"/>
    <m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1"/>
    <s v="video games"/>
    <x v="3649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4"/>
    <s v="animation"/>
    <x v="3650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365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3"/>
    <s v="plays"/>
    <x v="3652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4"/>
    <s v="drama"/>
    <x v="3653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654"/>
    <m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655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656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657"/>
    <m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0"/>
    <s v="web"/>
    <x v="3658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659"/>
    <m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660"/>
    <m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3"/>
    <s v="plays"/>
    <x v="366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3"/>
    <s v="plays"/>
    <x v="3662"/>
    <m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2"/>
    <s v="faith"/>
    <x v="366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664"/>
    <m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3"/>
    <s v="plays"/>
    <x v="3665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666"/>
    <m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667"/>
    <m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0"/>
    <s v="web"/>
    <x v="3668"/>
    <m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3"/>
    <s v="spaces"/>
    <x v="3669"/>
    <m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3"/>
    <s v="spaces"/>
    <x v="3670"/>
    <m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3"/>
    <s v="musical"/>
    <x v="3671"/>
    <m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0"/>
    <s v="wearables"/>
    <x v="3672"/>
    <m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1"/>
    <s v="mobile games"/>
    <x v="3673"/>
    <m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3"/>
    <s v="plays"/>
    <x v="3674"/>
    <m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3"/>
    <s v="spaces"/>
    <x v="3675"/>
    <m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3"/>
    <s v="musical"/>
    <x v="3676"/>
    <m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1"/>
    <s v="mobile games"/>
    <x v="3677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4"/>
    <s v="animation"/>
    <x v="3678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679"/>
    <m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3"/>
    <s v="plays"/>
    <x v="3680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"/>
    <s v="spaces"/>
    <x v="3681"/>
    <m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682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683"/>
    <m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4"/>
    <s v="animation"/>
    <x v="3684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685"/>
    <m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4"/>
    <s v="drama"/>
    <x v="3686"/>
    <m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687"/>
    <m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688"/>
    <m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3"/>
    <s v="musical"/>
    <x v="3689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3"/>
    <s v="musical"/>
    <x v="369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4"/>
    <s v="drama"/>
    <x v="3691"/>
    <m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4"/>
    <s v="animation"/>
    <x v="3692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693"/>
    <m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0"/>
    <s v="web"/>
    <x v="3694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695"/>
    <m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696"/>
    <m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697"/>
    <m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0"/>
    <s v="wearables"/>
    <x v="3698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3"/>
    <s v="plays"/>
    <x v="3699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0"/>
    <s v="web"/>
    <x v="370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3"/>
    <s v="musical"/>
    <x v="3701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702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703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4"/>
    <s v="science fiction"/>
    <x v="3704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4"/>
    <s v="science fiction"/>
    <x v="3705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4"/>
    <s v="science fiction"/>
    <x v="3706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4"/>
    <s v="science fiction"/>
    <x v="3707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4"/>
    <s v="science fiction"/>
    <x v="3708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4"/>
    <s v="science fiction"/>
    <x v="3709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4"/>
    <s v="science fiction"/>
    <x v="371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4"/>
    <s v="science fiction"/>
    <x v="3711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4"/>
    <s v="science fiction"/>
    <x v="371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4"/>
    <s v="science fiction"/>
    <x v="3713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4"/>
    <s v="science fiction"/>
    <x v="3714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4"/>
    <s v="science fiction"/>
    <x v="3715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4"/>
    <s v="science fiction"/>
    <x v="3716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0"/>
    <x v="4"/>
    <s v="drama"/>
    <x v="3717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0"/>
    <x v="4"/>
    <s v="drama"/>
    <x v="3718"/>
    <m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0"/>
    <x v="4"/>
    <s v="drama"/>
    <x v="3719"/>
    <m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0"/>
    <x v="4"/>
    <s v="drama"/>
    <x v="3720"/>
    <m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0"/>
    <x v="4"/>
    <s v="drama"/>
    <x v="3721"/>
    <m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0"/>
    <x v="4"/>
    <s v="drama"/>
    <x v="3722"/>
    <m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0"/>
    <x v="4"/>
    <s v="drama"/>
    <x v="3723"/>
    <m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0"/>
    <x v="4"/>
    <s v="drama"/>
    <x v="3724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0"/>
    <x v="4"/>
    <s v="drama"/>
    <x v="3725"/>
    <m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0"/>
    <x v="4"/>
    <s v="drama"/>
    <x v="3726"/>
    <m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0"/>
    <x v="4"/>
    <s v="drama"/>
    <x v="372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0"/>
    <x v="4"/>
    <s v="drama"/>
    <x v="3728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0"/>
    <x v="4"/>
    <s v="drama"/>
    <x v="3729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0"/>
    <x v="4"/>
    <s v="drama"/>
    <x v="3730"/>
    <m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0"/>
    <x v="4"/>
    <s v="drama"/>
    <x v="3731"/>
    <m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0"/>
    <x v="4"/>
    <s v="drama"/>
    <x v="3732"/>
    <m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0"/>
    <x v="4"/>
    <s v="drama"/>
    <x v="373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0"/>
    <x v="4"/>
    <s v="drama"/>
    <x v="3734"/>
    <m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0"/>
    <x v="4"/>
    <s v="drama"/>
    <x v="3735"/>
    <m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0"/>
    <x v="4"/>
    <s v="drama"/>
    <x v="3736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0"/>
    <x v="4"/>
    <s v="drama"/>
    <x v="3737"/>
    <m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0"/>
    <x v="4"/>
    <s v="drama"/>
    <x v="3738"/>
    <m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0"/>
    <x v="4"/>
    <s v="drama"/>
    <x v="3739"/>
    <m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0"/>
    <x v="4"/>
    <s v="drama"/>
    <x v="3740"/>
    <m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0"/>
    <x v="4"/>
    <s v="drama"/>
    <x v="3741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0"/>
    <x v="4"/>
    <s v="drama"/>
    <x v="3742"/>
    <m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0"/>
    <x v="4"/>
    <s v="drama"/>
    <x v="3743"/>
    <m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0"/>
    <x v="4"/>
    <s v="drama"/>
    <x v="3744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0"/>
    <x v="4"/>
    <s v="drama"/>
    <x v="3745"/>
    <m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0"/>
    <x v="4"/>
    <s v="drama"/>
    <x v="374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0"/>
    <x v="4"/>
    <s v="animation"/>
    <x v="3747"/>
    <m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0"/>
    <x v="4"/>
    <s v="animation"/>
    <x v="3748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0"/>
    <x v="4"/>
    <s v="animation"/>
    <x v="3749"/>
    <m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0"/>
    <x v="4"/>
    <s v="animation"/>
    <x v="375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0"/>
    <x v="4"/>
    <s v="animation"/>
    <x v="3751"/>
    <m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0"/>
    <x v="4"/>
    <s v="animation"/>
    <x v="3752"/>
    <m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0"/>
    <x v="4"/>
    <s v="animation"/>
    <x v="3753"/>
    <m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0"/>
    <x v="4"/>
    <s v="animation"/>
    <x v="3754"/>
    <m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0"/>
    <x v="4"/>
    <s v="animation"/>
    <x v="375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0"/>
    <x v="4"/>
    <s v="animation"/>
    <x v="3756"/>
    <m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0"/>
    <x v="4"/>
    <s v="animation"/>
    <x v="375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0"/>
    <x v="4"/>
    <s v="animation"/>
    <x v="3758"/>
    <m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0"/>
    <x v="4"/>
    <s v="animation"/>
    <x v="3759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0"/>
    <x v="4"/>
    <s v="animation"/>
    <x v="3760"/>
    <m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0"/>
    <x v="4"/>
    <s v="animation"/>
    <x v="3761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0"/>
    <x v="4"/>
    <s v="animation"/>
    <x v="3762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0"/>
    <x v="4"/>
    <s v="animation"/>
    <x v="3763"/>
    <m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0"/>
    <x v="4"/>
    <s v="animation"/>
    <x v="3764"/>
    <m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0"/>
    <x v="4"/>
    <s v="animation"/>
    <x v="3765"/>
    <m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0"/>
    <x v="4"/>
    <s v="animation"/>
    <x v="3766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0"/>
    <x v="4"/>
    <s v="animation"/>
    <x v="3767"/>
    <m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0"/>
    <x v="4"/>
    <s v="animation"/>
    <x v="3768"/>
    <m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0"/>
    <x v="4"/>
    <s v="animation"/>
    <x v="3769"/>
    <m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0"/>
    <x v="4"/>
    <s v="animation"/>
    <x v="3770"/>
    <m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0"/>
    <x v="4"/>
    <s v="animation"/>
    <x v="3771"/>
    <m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0"/>
    <x v="4"/>
    <s v="animation"/>
    <x v="3772"/>
    <m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0"/>
    <x v="4"/>
    <s v="animation"/>
    <x v="3773"/>
    <m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0"/>
    <x v="0"/>
    <s v="web"/>
    <x v="3774"/>
    <m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0"/>
    <x v="0"/>
    <s v="web"/>
    <x v="3775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0"/>
    <x v="0"/>
    <s v="web"/>
    <x v="3776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0"/>
    <x v="0"/>
    <s v="web"/>
    <x v="377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0"/>
    <x v="0"/>
    <s v="web"/>
    <x v="3778"/>
    <m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0"/>
    <x v="0"/>
    <s v="web"/>
    <x v="3779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0"/>
    <x v="0"/>
    <s v="web"/>
    <x v="378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0"/>
    <x v="0"/>
    <s v="web"/>
    <x v="3781"/>
    <m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0"/>
    <x v="0"/>
    <s v="web"/>
    <x v="3782"/>
    <m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0"/>
    <x v="0"/>
    <s v="web"/>
    <x v="3783"/>
    <m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0"/>
    <x v="0"/>
    <s v="web"/>
    <x v="3784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0"/>
    <s v="web"/>
    <x v="3785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0"/>
    <s v="web"/>
    <x v="378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0"/>
    <s v="web"/>
    <x v="3787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0"/>
    <s v="web"/>
    <x v="3788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0"/>
    <s v="web"/>
    <x v="3789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0"/>
    <s v="web"/>
    <x v="379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0"/>
    <s v="web"/>
    <x v="3791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0"/>
    <s v="web"/>
    <x v="379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0"/>
    <s v="web"/>
    <x v="3793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0"/>
    <s v="web"/>
    <x v="3794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0"/>
    <s v="web"/>
    <x v="3795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0"/>
    <s v="web"/>
    <x v="3796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0"/>
    <s v="web"/>
    <x v="379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0"/>
    <s v="web"/>
    <x v="3798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0"/>
    <s v="web"/>
    <x v="3799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0"/>
    <s v="web"/>
    <x v="3800"/>
    <m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0"/>
    <x v="0"/>
    <s v="wearables"/>
    <x v="3801"/>
    <m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0"/>
    <x v="0"/>
    <s v="wearables"/>
    <x v="3802"/>
    <m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0"/>
    <x v="0"/>
    <s v="wearables"/>
    <x v="380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0"/>
    <x v="5"/>
    <s v="fiction"/>
    <x v="3804"/>
    <m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0"/>
    <x v="5"/>
    <s v="fiction"/>
    <x v="3805"/>
    <m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0"/>
    <x v="5"/>
    <s v="fiction"/>
    <x v="3806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0"/>
    <x v="5"/>
    <s v="fiction"/>
    <x v="380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0"/>
    <x v="5"/>
    <s v="fiction"/>
    <x v="3808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0"/>
    <x v="5"/>
    <s v="fiction"/>
    <x v="3809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0"/>
    <x v="2"/>
    <s v="jazz"/>
    <x v="381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0"/>
    <x v="2"/>
    <s v="indie rock"/>
    <x v="3811"/>
    <m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0"/>
    <x v="2"/>
    <s v="indie rock"/>
    <x v="381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0"/>
    <x v="2"/>
    <s v="jazz"/>
    <x v="3813"/>
    <m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0"/>
    <x v="2"/>
    <s v="jazz"/>
    <x v="3814"/>
    <m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0"/>
    <x v="2"/>
    <s v="jazz"/>
    <x v="3815"/>
    <m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0"/>
    <x v="2"/>
    <s v="jazz"/>
    <x v="381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0"/>
    <x v="2"/>
    <s v="jazz"/>
    <x v="3817"/>
    <m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0"/>
    <x v="2"/>
    <s v="jazz"/>
    <x v="3818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0"/>
    <x v="2"/>
    <s v="jazz"/>
    <x v="3819"/>
    <m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0"/>
    <x v="2"/>
    <s v="jazz"/>
    <x v="382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0"/>
    <x v="2"/>
    <s v="jazz"/>
    <x v="3821"/>
    <m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0"/>
    <x v="2"/>
    <s v="jazz"/>
    <x v="3822"/>
    <m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0"/>
    <x v="2"/>
    <s v="jazz"/>
    <x v="3823"/>
    <m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0"/>
    <x v="2"/>
    <s v="jazz"/>
    <x v="3824"/>
    <m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0"/>
    <x v="0"/>
    <s v="wearables"/>
    <x v="3825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0"/>
    <x v="0"/>
    <s v="wearables"/>
    <x v="3826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8"/>
    <s v="audio"/>
    <x v="3827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8"/>
    <s v="audio"/>
    <x v="382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8"/>
    <s v="audio"/>
    <x v="382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8"/>
    <s v="audio"/>
    <x v="383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8"/>
    <s v="audio"/>
    <x v="383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8"/>
    <s v="audio"/>
    <x v="3832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8"/>
    <s v="audio"/>
    <x v="3833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8"/>
    <s v="audio"/>
    <x v="3834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8"/>
    <s v="audio"/>
    <x v="3835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8"/>
    <s v="audio"/>
    <x v="383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8"/>
    <s v="audio"/>
    <x v="3837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8"/>
    <s v="audio"/>
    <x v="3838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8"/>
    <s v="audio"/>
    <x v="3839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8"/>
    <s v="audio"/>
    <x v="3840"/>
    <m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0"/>
    <x v="1"/>
    <s v="video games"/>
    <x v="3841"/>
    <m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0"/>
    <x v="1"/>
    <s v="video games"/>
    <x v="3842"/>
    <m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0"/>
    <x v="1"/>
    <s v="video games"/>
    <x v="3843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0"/>
    <x v="1"/>
    <s v="video games"/>
    <x v="3844"/>
    <m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0"/>
    <x v="1"/>
    <s v="video games"/>
    <x v="3845"/>
    <m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0"/>
    <x v="1"/>
    <s v="video games"/>
    <x v="3846"/>
    <m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0"/>
    <x v="1"/>
    <s v="mobile games"/>
    <x v="3847"/>
    <m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0"/>
    <x v="1"/>
    <s v="mobile games"/>
    <x v="3848"/>
    <m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0"/>
    <x v="1"/>
    <s v="mobile games"/>
    <x v="3849"/>
    <m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0"/>
    <x v="1"/>
    <s v="mobile games"/>
    <x v="385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0"/>
    <x v="1"/>
    <s v="mobile games"/>
    <x v="3851"/>
    <m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0"/>
    <x v="7"/>
    <s v="food trucks"/>
    <x v="3852"/>
    <m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0"/>
    <x v="7"/>
    <s v="food trucks"/>
    <x v="3853"/>
    <m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0"/>
    <x v="7"/>
    <s v="food trucks"/>
    <x v="3854"/>
    <m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0"/>
    <x v="7"/>
    <s v="food trucks"/>
    <x v="3855"/>
    <m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0"/>
    <x v="7"/>
    <s v="food trucks"/>
    <x v="3856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0"/>
    <x v="7"/>
    <s v="food trucks"/>
    <x v="3857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0"/>
    <x v="7"/>
    <s v="food trucks"/>
    <x v="3858"/>
    <m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0"/>
    <x v="7"/>
    <s v="food trucks"/>
    <x v="3859"/>
    <m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0"/>
    <x v="7"/>
    <s v="food trucks"/>
    <x v="3860"/>
    <m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0"/>
    <x v="7"/>
    <s v="food trucks"/>
    <x v="386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2"/>
    <s v="world music"/>
    <x v="3862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2"/>
    <s v="world music"/>
    <x v="3863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2"/>
    <s v="world music"/>
    <x v="386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2"/>
    <s v="world music"/>
    <x v="386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2"/>
    <s v="world music"/>
    <x v="386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2"/>
    <s v="world music"/>
    <x v="3867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2"/>
    <s v="world music"/>
    <x v="386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0"/>
    <s v="wearables"/>
    <x v="3869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0"/>
    <s v="wearables"/>
    <x v="387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0"/>
    <s v="wearables"/>
    <x v="3871"/>
    <m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0"/>
    <x v="5"/>
    <s v="translations"/>
    <x v="3872"/>
    <m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0"/>
    <x v="5"/>
    <s v="translations"/>
    <x v="387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0"/>
    <x v="5"/>
    <s v="translations"/>
    <x v="3874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0"/>
    <x v="5"/>
    <s v="translations"/>
    <x v="3875"/>
    <m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0"/>
    <x v="5"/>
    <s v="translations"/>
    <x v="3876"/>
    <m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0"/>
    <x v="5"/>
    <s v="translations"/>
    <x v="3877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0"/>
    <x v="5"/>
    <s v="translations"/>
    <x v="3878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0"/>
    <x v="5"/>
    <s v="translations"/>
    <x v="3879"/>
    <m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0"/>
    <x v="5"/>
    <s v="translations"/>
    <x v="388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0"/>
    <x v="5"/>
    <s v="translations"/>
    <x v="388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0"/>
    <x v="5"/>
    <s v="translations"/>
    <x v="388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0"/>
    <x v="5"/>
    <s v="translations"/>
    <x v="3883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0"/>
    <x v="5"/>
    <s v="translations"/>
    <x v="3884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5"/>
    <s v="translations"/>
    <x v="3885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5"/>
    <s v="translations"/>
    <x v="388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5"/>
    <s v="translations"/>
    <x v="388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5"/>
    <s v="translations"/>
    <x v="388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5"/>
    <s v="translations"/>
    <x v="388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5"/>
    <s v="translations"/>
    <x v="3890"/>
    <m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0"/>
    <x v="5"/>
    <s v="fiction"/>
    <x v="3891"/>
    <m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0"/>
    <x v="5"/>
    <s v="fiction"/>
    <x v="3892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0"/>
    <x v="5"/>
    <s v="fiction"/>
    <x v="3893"/>
    <m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0"/>
    <x v="5"/>
    <s v="fiction"/>
    <x v="3894"/>
    <m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0"/>
    <x v="5"/>
    <s v="fiction"/>
    <x v="3895"/>
    <m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0"/>
    <x v="5"/>
    <s v="fiction"/>
    <x v="3896"/>
    <m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0"/>
    <x v="6"/>
    <s v="nature"/>
    <x v="3897"/>
    <m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0"/>
    <x v="6"/>
    <s v="nature"/>
    <x v="3898"/>
    <m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0"/>
    <x v="6"/>
    <s v="nature"/>
    <x v="389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0"/>
    <x v="6"/>
    <s v="nature"/>
    <x v="3900"/>
    <m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0"/>
    <x v="6"/>
    <s v="nature"/>
    <x v="3901"/>
    <m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0"/>
    <x v="6"/>
    <s v="nature"/>
    <x v="3902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5"/>
    <s v="art books"/>
    <x v="3903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5"/>
    <s v="art books"/>
    <x v="390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5"/>
    <s v="art books"/>
    <x v="3905"/>
    <m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0"/>
    <x v="6"/>
    <s v="places"/>
    <x v="3906"/>
    <m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0"/>
    <x v="6"/>
    <s v="places"/>
    <x v="3907"/>
    <m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0"/>
    <x v="6"/>
    <s v="places"/>
    <x v="3908"/>
    <m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0"/>
    <x v="6"/>
    <s v="places"/>
    <x v="3909"/>
    <m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0"/>
    <x v="6"/>
    <s v="places"/>
    <x v="3910"/>
    <m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0"/>
    <x v="6"/>
    <s v="places"/>
    <x v="3911"/>
    <m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0"/>
    <x v="6"/>
    <s v="places"/>
    <x v="3912"/>
    <m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0"/>
    <x v="2"/>
    <s v="faith"/>
    <x v="3913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0"/>
    <x v="2"/>
    <s v="faith"/>
    <x v="3914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0"/>
    <x v="2"/>
    <s v="faith"/>
    <x v="3915"/>
    <m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0"/>
    <x v="2"/>
    <s v="faith"/>
    <x v="3916"/>
    <m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0"/>
    <x v="2"/>
    <s v="faith"/>
    <x v="3917"/>
    <m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0"/>
    <x v="2"/>
    <s v="faith"/>
    <x v="3918"/>
    <m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0"/>
    <x v="2"/>
    <s v="faith"/>
    <x v="3919"/>
    <m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0"/>
    <x v="2"/>
    <s v="faith"/>
    <x v="392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0"/>
    <x v="2"/>
    <s v="faith"/>
    <x v="392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0"/>
    <x v="2"/>
    <s v="faith"/>
    <x v="3922"/>
    <m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0"/>
    <x v="2"/>
    <s v="faith"/>
    <x v="3923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0"/>
    <x v="2"/>
    <s v="faith"/>
    <x v="3924"/>
    <m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0"/>
    <x v="2"/>
    <s v="faith"/>
    <x v="3925"/>
    <m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0"/>
    <x v="2"/>
    <s v="faith"/>
    <x v="3926"/>
    <m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0"/>
    <x v="6"/>
    <s v="photobooks"/>
    <x v="3927"/>
    <m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0"/>
    <x v="6"/>
    <s v="photobooks"/>
    <x v="3928"/>
    <m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0"/>
    <x v="6"/>
    <s v="photobooks"/>
    <x v="3929"/>
    <m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0"/>
    <x v="6"/>
    <s v="photobooks"/>
    <x v="393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0"/>
    <x v="1"/>
    <s v="mobile games"/>
    <x v="3931"/>
    <m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0"/>
    <x v="1"/>
    <s v="mobile games"/>
    <x v="3932"/>
    <m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0"/>
    <x v="1"/>
    <s v="mobile games"/>
    <x v="3933"/>
    <m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0"/>
    <x v="1"/>
    <s v="mobile games"/>
    <x v="3934"/>
    <m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0"/>
    <x v="1"/>
    <s v="mobile games"/>
    <x v="3935"/>
    <m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0"/>
    <x v="6"/>
    <s v="people"/>
    <x v="3936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0"/>
    <x v="6"/>
    <s v="people"/>
    <x v="3937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0"/>
    <x v="6"/>
    <s v="people"/>
    <x v="3938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0"/>
    <x v="6"/>
    <s v="people"/>
    <x v="3939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0"/>
    <x v="6"/>
    <s v="people"/>
    <x v="3940"/>
    <m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0"/>
    <x v="1"/>
    <s v="video games"/>
    <x v="394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0"/>
    <x v="1"/>
    <s v="video games"/>
    <x v="3942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0"/>
    <s v="web"/>
    <x v="3943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0"/>
    <s v="web"/>
    <x v="39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0"/>
    <s v="web"/>
    <x v="3945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0"/>
    <s v="web"/>
    <x v="3946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0"/>
    <s v="web"/>
    <x v="394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0"/>
    <s v="web"/>
    <x v="3948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0"/>
    <s v="web"/>
    <x v="3949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0"/>
    <s v="web"/>
    <x v="395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0"/>
    <s v="web"/>
    <x v="395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0"/>
    <s v="web"/>
    <x v="395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0"/>
    <s v="web"/>
    <x v="3953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0"/>
    <s v="web"/>
    <x v="3954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0"/>
    <s v="web"/>
    <x v="3955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0"/>
    <s v="web"/>
    <x v="3956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0"/>
    <s v="web"/>
    <x v="395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0"/>
    <s v="web"/>
    <x v="3958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0"/>
    <s v="web"/>
    <x v="3959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0"/>
    <s v="web"/>
    <x v="396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0"/>
    <s v="web"/>
    <x v="3961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0"/>
    <s v="web"/>
    <x v="3962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0"/>
    <s v="web"/>
    <x v="3963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0"/>
    <s v="web"/>
    <x v="396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0"/>
    <s v="web"/>
    <x v="3965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0"/>
    <s v="web"/>
    <x v="396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0"/>
    <s v="web"/>
    <x v="396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0"/>
    <s v="web"/>
    <x v="396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0"/>
    <s v="web"/>
    <x v="396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0"/>
    <s v="web"/>
    <x v="3970"/>
    <m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0"/>
    <x v="7"/>
    <s v="food trucks"/>
    <x v="397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0"/>
    <x v="7"/>
    <s v="food trucks"/>
    <x v="3972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0"/>
    <x v="7"/>
    <s v="food trucks"/>
    <x v="3973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0"/>
    <x v="7"/>
    <s v="food trucks"/>
    <x v="3974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0"/>
    <x v="7"/>
    <s v="food trucks"/>
    <x v="3975"/>
    <m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0"/>
    <x v="7"/>
    <s v="food trucks"/>
    <x v="3976"/>
    <m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0"/>
    <x v="7"/>
    <s v="food trucks"/>
    <x v="3977"/>
    <m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0"/>
    <x v="7"/>
    <s v="food trucks"/>
    <x v="397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0"/>
    <x v="7"/>
    <s v="food trucks"/>
    <x v="3979"/>
    <m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0"/>
    <x v="7"/>
    <s v="restaurants"/>
    <x v="3980"/>
    <m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0"/>
    <x v="7"/>
    <s v="restaurants"/>
    <x v="3981"/>
    <m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0"/>
    <x v="7"/>
    <s v="restaurants"/>
    <x v="3982"/>
    <m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0"/>
    <x v="7"/>
    <s v="restaurants"/>
    <x v="3983"/>
    <m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0"/>
    <x v="7"/>
    <s v="restaurants"/>
    <x v="3984"/>
    <m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0"/>
    <x v="7"/>
    <s v="restaurants"/>
    <x v="3985"/>
    <m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0"/>
    <x v="7"/>
    <s v="restaurants"/>
    <x v="3986"/>
    <m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0"/>
    <x v="7"/>
    <s v="restaurants"/>
    <x v="3987"/>
    <m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0"/>
    <x v="7"/>
    <s v="restaurants"/>
    <x v="3988"/>
    <m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0"/>
    <x v="7"/>
    <s v="restaurants"/>
    <x v="398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0"/>
    <x v="7"/>
    <s v="restaurants"/>
    <x v="399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3991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3992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3993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3994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3995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3996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3997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3998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399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400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4001"/>
    <m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0"/>
    <x v="7"/>
    <s v="food trucks"/>
    <x v="4002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0"/>
    <x v="7"/>
    <s v="food trucks"/>
    <x v="4003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0"/>
    <x v="7"/>
    <s v="food trucks"/>
    <x v="4004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0"/>
    <x v="0"/>
    <s v="space exploration"/>
    <x v="400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0"/>
    <x v="7"/>
    <s v="food trucks"/>
    <x v="4006"/>
    <m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0"/>
    <x v="7"/>
    <s v="food trucks"/>
    <x v="4007"/>
    <m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0"/>
    <x v="7"/>
    <s v="food trucks"/>
    <x v="4008"/>
    <m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0"/>
    <x v="5"/>
    <s v="children's books"/>
    <x v="4009"/>
    <m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0"/>
    <x v="5"/>
    <s v="children's books"/>
    <x v="401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0"/>
    <x v="5"/>
    <s v="children's books"/>
    <x v="4011"/>
    <m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0"/>
    <x v="5"/>
    <s v="children's books"/>
    <x v="4012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0"/>
    <x v="5"/>
    <s v="children's books"/>
    <x v="4013"/>
    <m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0"/>
    <x v="5"/>
    <s v="children's books"/>
    <x v="4014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0"/>
    <x v="5"/>
    <s v="children's books"/>
    <x v="4015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0"/>
    <x v="5"/>
    <s v="children's books"/>
    <x v="4016"/>
    <m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0"/>
    <x v="5"/>
    <s v="children's books"/>
    <x v="4017"/>
    <m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0"/>
    <x v="3"/>
    <s v="plays"/>
    <x v="4018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0"/>
    <x v="3"/>
    <s v="plays"/>
    <x v="4019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0"/>
    <x v="3"/>
    <s v="plays"/>
    <x v="4020"/>
    <m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0"/>
    <x v="3"/>
    <s v="plays"/>
    <x v="402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0"/>
    <x v="3"/>
    <s v="plays"/>
    <x v="402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0"/>
    <x v="3"/>
    <s v="plays"/>
    <x v="4023"/>
    <m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0"/>
    <x v="3"/>
    <s v="plays"/>
    <x v="4024"/>
    <m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0"/>
    <x v="3"/>
    <s v="plays"/>
    <x v="4025"/>
    <m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0"/>
    <x v="3"/>
    <s v="plays"/>
    <x v="4026"/>
    <m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0"/>
    <x v="3"/>
    <s v="plays"/>
    <x v="4027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0"/>
    <x v="3"/>
    <s v="plays"/>
    <x v="4028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0"/>
    <x v="3"/>
    <s v="plays"/>
    <x v="4029"/>
    <m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0"/>
    <x v="3"/>
    <s v="plays"/>
    <x v="4030"/>
    <m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0"/>
    <x v="3"/>
    <s v="plays"/>
    <x v="4031"/>
    <m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0"/>
    <x v="3"/>
    <s v="spaces"/>
    <x v="4032"/>
    <m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0"/>
    <x v="3"/>
    <s v="spaces"/>
    <x v="4033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0"/>
    <x v="3"/>
    <s v="spaces"/>
    <x v="4034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3"/>
    <s v="spaces"/>
    <x v="4035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3"/>
    <s v="spaces"/>
    <x v="4036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3"/>
    <s v="spaces"/>
    <x v="4037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3"/>
    <s v="spaces"/>
    <x v="40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0"/>
    <x v="3"/>
    <s v="spaces"/>
    <x v="4039"/>
    <m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0"/>
    <x v="3"/>
    <s v="spaces"/>
    <x v="4040"/>
    <m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0"/>
    <x v="3"/>
    <s v="spaces"/>
    <x v="4041"/>
    <m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0"/>
    <x v="3"/>
    <s v="spaces"/>
    <x v="4042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0"/>
    <x v="3"/>
    <s v="spaces"/>
    <x v="404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0"/>
    <x v="3"/>
    <s v="spaces"/>
    <x v="404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3"/>
    <s v="spaces"/>
    <x v="4045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3"/>
    <s v="spaces"/>
    <x v="4046"/>
    <m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0"/>
    <x v="3"/>
    <s v="plays"/>
    <x v="4047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0"/>
    <x v="3"/>
    <s v="plays"/>
    <x v="4048"/>
    <m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0"/>
    <x v="3"/>
    <s v="plays"/>
    <x v="4049"/>
    <m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0"/>
    <x v="3"/>
    <s v="musical"/>
    <x v="405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0"/>
    <x v="3"/>
    <s v="musical"/>
    <x v="405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0"/>
    <x v="3"/>
    <s v="musical"/>
    <x v="4052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0"/>
    <x v="3"/>
    <s v="musical"/>
    <x v="4053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0"/>
    <x v="3"/>
    <s v="musical"/>
    <x v="4054"/>
    <m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0"/>
    <x v="3"/>
    <s v="musical"/>
    <x v="405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0"/>
    <x v="3"/>
    <s v="musical"/>
    <x v="4056"/>
    <m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0"/>
    <x v="3"/>
    <s v="musical"/>
    <x v="4057"/>
    <m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0"/>
    <x v="3"/>
    <s v="plays"/>
    <x v="4058"/>
    <m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0"/>
    <x v="3"/>
    <s v="plays"/>
    <x v="4059"/>
    <m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0"/>
    <x v="3"/>
    <s v="plays"/>
    <x v="4060"/>
    <m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0"/>
    <x v="3"/>
    <s v="plays"/>
    <x v="406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0"/>
    <x v="3"/>
    <s v="musical"/>
    <x v="4062"/>
    <m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0"/>
    <x v="3"/>
    <s v="musical"/>
    <x v="4063"/>
    <m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0"/>
    <x v="3"/>
    <s v="musical"/>
    <x v="4064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0"/>
    <x v="3"/>
    <s v="musical"/>
    <x v="4065"/>
    <m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0"/>
    <x v="3"/>
    <s v="plays"/>
    <x v="4066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3"/>
    <s v="musical"/>
    <x v="4067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3"/>
    <s v="musical"/>
    <x v="4068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3"/>
    <s v="musical"/>
    <x v="4069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3"/>
    <s v="musical"/>
    <x v="407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3"/>
    <s v="musical"/>
    <x v="407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3"/>
    <s v="musical"/>
    <x v="407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3"/>
    <s v="musical"/>
    <x v="407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3"/>
    <s v="musical"/>
    <x v="407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3"/>
    <s v="musical"/>
    <x v="407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3"/>
    <s v="musical"/>
    <x v="407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0"/>
    <x v="3"/>
    <s v="plays"/>
    <x v="4077"/>
    <m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0"/>
    <x v="3"/>
    <s v="plays"/>
    <x v="4078"/>
    <m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0"/>
    <x v="3"/>
    <s v="plays"/>
    <x v="4079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0"/>
    <x v="3"/>
    <s v="plays"/>
    <x v="4080"/>
    <m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0"/>
    <x v="3"/>
    <s v="plays"/>
    <x v="4081"/>
    <m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0"/>
    <x v="3"/>
    <s v="plays"/>
    <x v="4082"/>
    <m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0"/>
    <x v="3"/>
    <s v="plays"/>
    <x v="4083"/>
    <m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0"/>
    <x v="3"/>
    <s v="plays"/>
    <x v="4084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0"/>
    <x v="3"/>
    <s v="plays"/>
    <x v="408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0"/>
    <x v="3"/>
    <s v="plays"/>
    <x v="4086"/>
    <m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0"/>
    <x v="3"/>
    <s v="plays"/>
    <x v="4087"/>
    <m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0"/>
    <x v="3"/>
    <s v="plays"/>
    <x v="4088"/>
    <m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0"/>
    <x v="3"/>
    <s v="plays"/>
    <x v="4089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0"/>
    <x v="3"/>
    <s v="plays"/>
    <x v="4090"/>
    <m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0"/>
    <x v="3"/>
    <s v="plays"/>
    <x v="4091"/>
    <m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0"/>
    <x v="3"/>
    <s v="plays"/>
    <x v="4092"/>
    <m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0"/>
    <x v="3"/>
    <s v="plays"/>
    <x v="4093"/>
    <m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0"/>
    <x v="3"/>
    <s v="plays"/>
    <x v="4094"/>
    <m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0"/>
    <x v="3"/>
    <s v="plays"/>
    <x v="4095"/>
    <m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0"/>
    <x v="3"/>
    <s v="plays"/>
    <x v="4096"/>
    <m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0"/>
    <x v="3"/>
    <s v="plays"/>
    <x v="4097"/>
    <m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0"/>
    <x v="3"/>
    <s v="plays"/>
    <x v="4098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0"/>
    <x v="3"/>
    <s v="plays"/>
    <x v="4099"/>
    <m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0"/>
    <x v="3"/>
    <s v="plays"/>
    <x v="4100"/>
    <m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0"/>
    <x v="3"/>
    <s v="plays"/>
    <x v="410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0"/>
    <x v="3"/>
    <s v="plays"/>
    <x v="4102"/>
    <m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0"/>
    <x v="3"/>
    <s v="plays"/>
    <x v="4103"/>
    <m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0"/>
    <x v="3"/>
    <s v="plays"/>
    <x v="4104"/>
    <m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0"/>
    <x v="3"/>
    <s v="plays"/>
    <x v="4105"/>
    <m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0"/>
    <x v="3"/>
    <s v="plays"/>
    <x v="4106"/>
    <m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0"/>
    <x v="3"/>
    <s v="plays"/>
    <x v="4107"/>
    <m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0"/>
    <x v="3"/>
    <s v="plays"/>
    <x v="4108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0"/>
    <x v="3"/>
    <s v="plays"/>
    <x v="4109"/>
    <m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0"/>
    <x v="3"/>
    <s v="plays"/>
    <x v="4110"/>
    <m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0"/>
    <x v="3"/>
    <s v="plays"/>
    <x v="411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0"/>
    <x v="3"/>
    <s v="plays"/>
    <x v="4112"/>
    <m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0"/>
    <x v="3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E68F8-9F6A-47CA-8E5F-FF9C6F20699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2"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9A440-2B0C-46B9-A833-EBF8C1989E3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numFmtId="2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0F26B-CD31-421C-9945-056D15789E9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A2" sqref="A2"/>
    </sheetView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6.7109375" bestFit="1" customWidth="1"/>
    <col min="16" max="16" width="28.85546875" bestFit="1" customWidth="1"/>
    <col min="17" max="17" width="18.5703125" bestFit="1" customWidth="1"/>
    <col min="18" max="18" width="24.425781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8317</v>
      </c>
      <c r="O1" s="1" t="s">
        <v>8316</v>
      </c>
      <c r="P1" s="1" t="s">
        <v>8359</v>
      </c>
      <c r="Q1" s="1" t="s">
        <v>8315</v>
      </c>
      <c r="R1" s="1" t="s">
        <v>8314</v>
      </c>
      <c r="S1" s="1" t="s">
        <v>8367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8318</v>
      </c>
      <c r="O2" s="10">
        <f>(E2/D2)*100</f>
        <v>136.85882352941178</v>
      </c>
      <c r="P2" s="5">
        <f>IFERROR((E2/L2),"0")</f>
        <v>63.917582417582416</v>
      </c>
      <c r="Q2" t="str">
        <f>LEFT(N2,FIND("/",N2)-1)</f>
        <v>film &amp; video</v>
      </c>
      <c r="R2" t="str">
        <f>RIGHT(N2,LEN(N2)-SEARCH("/",N2))</f>
        <v>television</v>
      </c>
      <c r="S2" s="14">
        <f>(((J2/60)/60)/24) + DATE(1970,1,1)</f>
        <v>42177.007071759261</v>
      </c>
      <c r="T2" s="14">
        <f>(((I2/60)/60)/24)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8318</v>
      </c>
      <c r="O3" s="10">
        <f>(E3/D3)*100</f>
        <v>142.60827250608273</v>
      </c>
      <c r="P3" s="5">
        <f>IFERROR((E3/L3),"0")</f>
        <v>185.48101265822785</v>
      </c>
      <c r="Q3" t="str">
        <f>LEFT(N3,FIND("/",N3)-1)</f>
        <v>film &amp; video</v>
      </c>
      <c r="R3" t="str">
        <f>RIGHT(N3,LEN(N3)-SEARCH("/",N3))</f>
        <v>television</v>
      </c>
      <c r="S3" s="14">
        <f>(((J3/60)/60)/24) + DATE(1970,1,1)</f>
        <v>42766.600497685184</v>
      </c>
      <c r="T3" s="14">
        <f>(((I3/60)/60)/24) + 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8318</v>
      </c>
      <c r="O4" s="10">
        <f>(E4/D4)*100</f>
        <v>105</v>
      </c>
      <c r="P4" s="5">
        <f>IFERROR((E4/L4),"0")</f>
        <v>15</v>
      </c>
      <c r="Q4" t="str">
        <f>LEFT(N4,FIND("/",N4)-1)</f>
        <v>film &amp; video</v>
      </c>
      <c r="R4" t="str">
        <f>RIGHT(N4,LEN(N4)-SEARCH("/",N4))</f>
        <v>television</v>
      </c>
      <c r="S4" s="14">
        <f>(((J4/60)/60)/24) + DATE(1970,1,1)</f>
        <v>42405.702349537038</v>
      </c>
      <c r="T4" s="14">
        <f>(((I4/60)/60)/24) + 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8318</v>
      </c>
      <c r="O5" s="10">
        <f>(E5/D5)*100</f>
        <v>103.89999999999999</v>
      </c>
      <c r="P5" s="5">
        <f>IFERROR((E5/L5),"0")</f>
        <v>69.266666666666666</v>
      </c>
      <c r="Q5" t="str">
        <f>LEFT(N5,FIND("/",N5)-1)</f>
        <v>film &amp; video</v>
      </c>
      <c r="R5" t="str">
        <f>RIGHT(N5,LEN(N5)-SEARCH("/",N5))</f>
        <v>television</v>
      </c>
      <c r="S5" s="14">
        <f>(((J5/60)/60)/24) + DATE(1970,1,1)</f>
        <v>41828.515127314815</v>
      </c>
      <c r="T5" s="14">
        <f>(((I5/60)/60)/24) + 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8318</v>
      </c>
      <c r="O6" s="10">
        <f>(E6/D6)*100</f>
        <v>122.99154545454545</v>
      </c>
      <c r="P6" s="5">
        <f>IFERROR((E6/L6),"0")</f>
        <v>190.55028169014085</v>
      </c>
      <c r="Q6" t="str">
        <f>LEFT(N6,FIND("/",N6)-1)</f>
        <v>film &amp; video</v>
      </c>
      <c r="R6" t="str">
        <f>RIGHT(N6,LEN(N6)-SEARCH("/",N6))</f>
        <v>television</v>
      </c>
      <c r="S6" s="14">
        <f>(((J6/60)/60)/24) + DATE(1970,1,1)</f>
        <v>42327.834247685183</v>
      </c>
      <c r="T6" s="14">
        <f>(((I6/60)/60)/24) + 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8318</v>
      </c>
      <c r="O7" s="10">
        <f>(E7/D7)*100</f>
        <v>109.77744436109028</v>
      </c>
      <c r="P7" s="5">
        <f>IFERROR((E7/L7),"0")</f>
        <v>93.40425531914893</v>
      </c>
      <c r="Q7" t="str">
        <f>LEFT(N7,FIND("/",N7)-1)</f>
        <v>film &amp; video</v>
      </c>
      <c r="R7" t="str">
        <f>RIGHT(N7,LEN(N7)-SEARCH("/",N7))</f>
        <v>television</v>
      </c>
      <c r="S7" s="14">
        <f>(((J7/60)/60)/24) + DATE(1970,1,1)</f>
        <v>42563.932951388888</v>
      </c>
      <c r="T7" s="14">
        <f>(((I7/60)/60)/24) + DATE(1970,1,1)</f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8318</v>
      </c>
      <c r="O8" s="10">
        <f>(E8/D8)*100</f>
        <v>106.4875</v>
      </c>
      <c r="P8" s="5">
        <f>IFERROR((E8/L8),"0")</f>
        <v>146.87931034482759</v>
      </c>
      <c r="Q8" t="str">
        <f>LEFT(N8,FIND("/",N8)-1)</f>
        <v>film &amp; video</v>
      </c>
      <c r="R8" t="str">
        <f>RIGHT(N8,LEN(N8)-SEARCH("/",N8))</f>
        <v>television</v>
      </c>
      <c r="S8" s="14">
        <f>(((J8/60)/60)/24) + DATE(1970,1,1)</f>
        <v>41794.072337962964</v>
      </c>
      <c r="T8" s="14">
        <f>(((I8/60)/60)/24) + DATE(1970,1,1)</f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8318</v>
      </c>
      <c r="O9" s="10">
        <f>(E9/D9)*100</f>
        <v>101.22222222222221</v>
      </c>
      <c r="P9" s="5">
        <f>IFERROR((E9/L9),"0")</f>
        <v>159.82456140350877</v>
      </c>
      <c r="Q9" t="str">
        <f>LEFT(N9,FIND("/",N9)-1)</f>
        <v>film &amp; video</v>
      </c>
      <c r="R9" t="str">
        <f>RIGHT(N9,LEN(N9)-SEARCH("/",N9))</f>
        <v>television</v>
      </c>
      <c r="S9" s="14">
        <f>(((J9/60)/60)/24) + DATE(1970,1,1)</f>
        <v>42516.047071759262</v>
      </c>
      <c r="T9" s="14">
        <f>(((I9/60)/60)/24) + DATE(1970,1,1)</f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8318</v>
      </c>
      <c r="O10" s="10">
        <f>(E10/D10)*100</f>
        <v>100.04342857142856</v>
      </c>
      <c r="P10" s="5">
        <f>IFERROR((E10/L10),"0")</f>
        <v>291.79333333333335</v>
      </c>
      <c r="Q10" t="str">
        <f>LEFT(N10,FIND("/",N10)-1)</f>
        <v>film &amp; video</v>
      </c>
      <c r="R10" t="str">
        <f>RIGHT(N10,LEN(N10)-SEARCH("/",N10))</f>
        <v>television</v>
      </c>
      <c r="S10" s="14">
        <f>(((J10/60)/60)/24) + DATE(1970,1,1)</f>
        <v>42468.94458333333</v>
      </c>
      <c r="T10" s="14">
        <f>(((I10/60)/60)/24) + 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8318</v>
      </c>
      <c r="O11" s="10">
        <f>(E11/D11)*100</f>
        <v>125.998</v>
      </c>
      <c r="P11" s="5">
        <f>IFERROR((E11/L11),"0")</f>
        <v>31.499500000000001</v>
      </c>
      <c r="Q11" t="str">
        <f>LEFT(N11,FIND("/",N11)-1)</f>
        <v>film &amp; video</v>
      </c>
      <c r="R11" t="str">
        <f>RIGHT(N11,LEN(N11)-SEARCH("/",N11))</f>
        <v>television</v>
      </c>
      <c r="S11" s="14">
        <f>(((J11/60)/60)/24) + DATE(1970,1,1)</f>
        <v>42447.103518518517</v>
      </c>
      <c r="T11" s="14">
        <f>(((I11/60)/60)/24) + DATE(1970,1,1)</f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8318</v>
      </c>
      <c r="O12" s="10">
        <f>(E12/D12)*100</f>
        <v>100.49999999999999</v>
      </c>
      <c r="P12" s="5">
        <f>IFERROR((E12/L12),"0")</f>
        <v>158.68421052631578</v>
      </c>
      <c r="Q12" t="str">
        <f>LEFT(N12,FIND("/",N12)-1)</f>
        <v>film &amp; video</v>
      </c>
      <c r="R12" t="str">
        <f>RIGHT(N12,LEN(N12)-SEARCH("/",N12))</f>
        <v>television</v>
      </c>
      <c r="S12" s="14">
        <f>(((J12/60)/60)/24) + DATE(1970,1,1)</f>
        <v>41780.068043981482</v>
      </c>
      <c r="T12" s="14">
        <f>(((I12/60)/60)/24) + DATE(1970,1,1)</f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8318</v>
      </c>
      <c r="O13" s="10">
        <f>(E13/D13)*100</f>
        <v>120.5</v>
      </c>
      <c r="P13" s="5">
        <f>IFERROR((E13/L13),"0")</f>
        <v>80.333333333333329</v>
      </c>
      <c r="Q13" t="str">
        <f>LEFT(N13,FIND("/",N13)-1)</f>
        <v>film &amp; video</v>
      </c>
      <c r="R13" t="str">
        <f>RIGHT(N13,LEN(N13)-SEARCH("/",N13))</f>
        <v>television</v>
      </c>
      <c r="S13" s="14">
        <f>(((J13/60)/60)/24) + DATE(1970,1,1)</f>
        <v>42572.778495370367</v>
      </c>
      <c r="T13" s="14">
        <f>(((I13/60)/60)/24) + DATE(1970,1,1)</f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8318</v>
      </c>
      <c r="O14" s="10">
        <f>(E14/D14)*100</f>
        <v>165.29333333333335</v>
      </c>
      <c r="P14" s="5">
        <f>IFERROR((E14/L14),"0")</f>
        <v>59.961305925030231</v>
      </c>
      <c r="Q14" t="str">
        <f>LEFT(N14,FIND("/",N14)-1)</f>
        <v>film &amp; video</v>
      </c>
      <c r="R14" t="str">
        <f>RIGHT(N14,LEN(N14)-SEARCH("/",N14))</f>
        <v>television</v>
      </c>
      <c r="S14" s="14">
        <f>(((J14/60)/60)/24) + DATE(1970,1,1)</f>
        <v>41791.713252314818</v>
      </c>
      <c r="T14" s="14">
        <f>(((I14/60)/60)/24) + DATE(1970,1,1)</f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8318</v>
      </c>
      <c r="O15" s="10">
        <f>(E15/D15)*100</f>
        <v>159.97142857142856</v>
      </c>
      <c r="P15" s="5">
        <f>IFERROR((E15/L15),"0")</f>
        <v>109.78431372549019</v>
      </c>
      <c r="Q15" t="str">
        <f>LEFT(N15,FIND("/",N15)-1)</f>
        <v>film &amp; video</v>
      </c>
      <c r="R15" t="str">
        <f>RIGHT(N15,LEN(N15)-SEARCH("/",N15))</f>
        <v>television</v>
      </c>
      <c r="S15" s="14">
        <f>(((J15/60)/60)/24) + DATE(1970,1,1)</f>
        <v>42508.677187499998</v>
      </c>
      <c r="T15" s="14">
        <f>(((I15/60)/60)/24) + 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8318</v>
      </c>
      <c r="O16" s="10">
        <f>(E16/D16)*100</f>
        <v>100.93333333333334</v>
      </c>
      <c r="P16" s="5">
        <f>IFERROR((E16/L16),"0")</f>
        <v>147.70731707317074</v>
      </c>
      <c r="Q16" t="str">
        <f>LEFT(N16,FIND("/",N16)-1)</f>
        <v>film &amp; video</v>
      </c>
      <c r="R16" t="str">
        <f>RIGHT(N16,LEN(N16)-SEARCH("/",N16))</f>
        <v>television</v>
      </c>
      <c r="S16" s="14">
        <f>(((J16/60)/60)/24) + DATE(1970,1,1)</f>
        <v>41808.02648148148</v>
      </c>
      <c r="T16" s="14">
        <f>(((I16/60)/60)/24) + 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8318</v>
      </c>
      <c r="O17" s="10">
        <f>(E17/D17)*100</f>
        <v>106.60000000000001</v>
      </c>
      <c r="P17" s="5">
        <f>IFERROR((E17/L17),"0")</f>
        <v>21.755102040816325</v>
      </c>
      <c r="Q17" t="str">
        <f>LEFT(N17,FIND("/",N17)-1)</f>
        <v>film &amp; video</v>
      </c>
      <c r="R17" t="str">
        <f>RIGHT(N17,LEN(N17)-SEARCH("/",N17))</f>
        <v>television</v>
      </c>
      <c r="S17" s="14">
        <f>(((J17/60)/60)/24) + DATE(1970,1,1)</f>
        <v>42256.391875000001</v>
      </c>
      <c r="T17" s="14">
        <f>(((I17/60)/60)/24) + DATE(1970,1,1)</f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8318</v>
      </c>
      <c r="O18" s="10">
        <f>(E18/D18)*100</f>
        <v>100.24166666666667</v>
      </c>
      <c r="P18" s="5">
        <f>IFERROR((E18/L18),"0")</f>
        <v>171.84285714285716</v>
      </c>
      <c r="Q18" t="str">
        <f>LEFT(N18,FIND("/",N18)-1)</f>
        <v>film &amp; video</v>
      </c>
      <c r="R18" t="str">
        <f>RIGHT(N18,LEN(N18)-SEARCH("/",N18))</f>
        <v>television</v>
      </c>
      <c r="S18" s="14">
        <f>(((J18/60)/60)/24) + DATE(1970,1,1)</f>
        <v>41760.796423611115</v>
      </c>
      <c r="T18" s="14">
        <f>(((I18/60)/60)/24) + DATE(1970,1,1)</f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8318</v>
      </c>
      <c r="O19" s="10">
        <f>(E19/D19)*100</f>
        <v>100.66666666666666</v>
      </c>
      <c r="P19" s="5">
        <f>IFERROR((E19/L19),"0")</f>
        <v>41.944444444444443</v>
      </c>
      <c r="Q19" t="str">
        <f>LEFT(N19,FIND("/",N19)-1)</f>
        <v>film &amp; video</v>
      </c>
      <c r="R19" t="str">
        <f>RIGHT(N19,LEN(N19)-SEARCH("/",N19))</f>
        <v>television</v>
      </c>
      <c r="S19" s="14">
        <f>(((J19/60)/60)/24) + DATE(1970,1,1)</f>
        <v>41917.731736111113</v>
      </c>
      <c r="T19" s="14">
        <f>(((I19/60)/60)/24) + 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8318</v>
      </c>
      <c r="O20" s="10">
        <f>(E20/D20)*100</f>
        <v>106.32110000000002</v>
      </c>
      <c r="P20" s="5">
        <f>IFERROR((E20/L20),"0")</f>
        <v>93.264122807017543</v>
      </c>
      <c r="Q20" t="str">
        <f>LEFT(N20,FIND("/",N20)-1)</f>
        <v>film &amp; video</v>
      </c>
      <c r="R20" t="str">
        <f>RIGHT(N20,LEN(N20)-SEARCH("/",N20))</f>
        <v>television</v>
      </c>
      <c r="S20" s="14">
        <f>(((J20/60)/60)/24) + DATE(1970,1,1)</f>
        <v>41869.542314814818</v>
      </c>
      <c r="T20" s="14">
        <f>(((I20/60)/60)/24) + DATE(1970,1,1)</f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8318</v>
      </c>
      <c r="O21" s="10">
        <f>(E21/D21)*100</f>
        <v>145.29411764705881</v>
      </c>
      <c r="P21" s="5">
        <f>IFERROR((E21/L21),"0")</f>
        <v>56.136363636363633</v>
      </c>
      <c r="Q21" t="str">
        <f>LEFT(N21,FIND("/",N21)-1)</f>
        <v>film &amp; video</v>
      </c>
      <c r="R21" t="str">
        <f>RIGHT(N21,LEN(N21)-SEARCH("/",N21))</f>
        <v>television</v>
      </c>
      <c r="S21" s="14">
        <f>(((J21/60)/60)/24) + DATE(1970,1,1)</f>
        <v>42175.816365740742</v>
      </c>
      <c r="T21" s="14">
        <f>(((I21/60)/60)/24) + 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8318</v>
      </c>
      <c r="O22" s="10">
        <f>(E22/D22)*100</f>
        <v>100.2</v>
      </c>
      <c r="P22" s="5">
        <f>IFERROR((E22/L22),"0")</f>
        <v>80.16</v>
      </c>
      <c r="Q22" t="str">
        <f>LEFT(N22,FIND("/",N22)-1)</f>
        <v>film &amp; video</v>
      </c>
      <c r="R22" t="str">
        <f>RIGHT(N22,LEN(N22)-SEARCH("/",N22))</f>
        <v>television</v>
      </c>
      <c r="S22" s="14">
        <f>(((J22/60)/60)/24) + DATE(1970,1,1)</f>
        <v>42200.758240740746</v>
      </c>
      <c r="T22" s="14">
        <f>(((I22/60)/60)/24) + 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8318</v>
      </c>
      <c r="O23" s="10">
        <f>(E23/D23)*100</f>
        <v>109.13513513513513</v>
      </c>
      <c r="P23" s="5">
        <f>IFERROR((E23/L23),"0")</f>
        <v>199.9009900990099</v>
      </c>
      <c r="Q23" t="str">
        <f>LEFT(N23,FIND("/",N23)-1)</f>
        <v>film &amp; video</v>
      </c>
      <c r="R23" t="str">
        <f>RIGHT(N23,LEN(N23)-SEARCH("/",N23))</f>
        <v>television</v>
      </c>
      <c r="S23" s="14">
        <f>(((J23/60)/60)/24) + DATE(1970,1,1)</f>
        <v>41878.627187500002</v>
      </c>
      <c r="T23" s="14">
        <f>(((I23/60)/60)/24) + 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8318</v>
      </c>
      <c r="O24" s="10">
        <f>(E24/D24)*100</f>
        <v>117.14285714285715</v>
      </c>
      <c r="P24" s="5">
        <f>IFERROR((E24/L24),"0")</f>
        <v>51.25</v>
      </c>
      <c r="Q24" t="str">
        <f>LEFT(N24,FIND("/",N24)-1)</f>
        <v>film &amp; video</v>
      </c>
      <c r="R24" t="str">
        <f>RIGHT(N24,LEN(N24)-SEARCH("/",N24))</f>
        <v>television</v>
      </c>
      <c r="S24" s="14">
        <f>(((J24/60)/60)/24) + DATE(1970,1,1)</f>
        <v>41989.91134259259</v>
      </c>
      <c r="T24" s="14">
        <f>(((I24/60)/60)/24) + 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8318</v>
      </c>
      <c r="O25" s="10">
        <f>(E25/D25)*100</f>
        <v>118.5</v>
      </c>
      <c r="P25" s="5">
        <f>IFERROR((E25/L25),"0")</f>
        <v>103.04347826086956</v>
      </c>
      <c r="Q25" t="str">
        <f>LEFT(N25,FIND("/",N25)-1)</f>
        <v>film &amp; video</v>
      </c>
      <c r="R25" t="str">
        <f>RIGHT(N25,LEN(N25)-SEARCH("/",N25))</f>
        <v>television</v>
      </c>
      <c r="S25" s="14">
        <f>(((J25/60)/60)/24) + DATE(1970,1,1)</f>
        <v>42097.778946759259</v>
      </c>
      <c r="T25" s="14">
        <f>(((I25/60)/60)/24) + 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8318</v>
      </c>
      <c r="O26" s="10">
        <f>(E26/D26)*100</f>
        <v>108.80768571428572</v>
      </c>
      <c r="P26" s="5">
        <f>IFERROR((E26/L26),"0")</f>
        <v>66.346149825783982</v>
      </c>
      <c r="Q26" t="str">
        <f>LEFT(N26,FIND("/",N26)-1)</f>
        <v>film &amp; video</v>
      </c>
      <c r="R26" t="str">
        <f>RIGHT(N26,LEN(N26)-SEARCH("/",N26))</f>
        <v>television</v>
      </c>
      <c r="S26" s="14">
        <f>(((J26/60)/60)/24) + DATE(1970,1,1)</f>
        <v>42229.820173611108</v>
      </c>
      <c r="T26" s="14">
        <f>(((I26/60)/60)/24) + DATE(1970,1,1)</f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8318</v>
      </c>
      <c r="O27" s="10">
        <f>(E27/D27)*100</f>
        <v>133.33333333333331</v>
      </c>
      <c r="P27" s="5">
        <f>IFERROR((E27/L27),"0")</f>
        <v>57.142857142857146</v>
      </c>
      <c r="Q27" t="str">
        <f>LEFT(N27,FIND("/",N27)-1)</f>
        <v>film &amp; video</v>
      </c>
      <c r="R27" t="str">
        <f>RIGHT(N27,LEN(N27)-SEARCH("/",N27))</f>
        <v>television</v>
      </c>
      <c r="S27" s="14">
        <f>(((J27/60)/60)/24) + DATE(1970,1,1)</f>
        <v>42318.025011574078</v>
      </c>
      <c r="T27" s="14">
        <f>(((I27/60)/60)/24) + 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8318</v>
      </c>
      <c r="O28" s="10">
        <f>(E28/D28)*100</f>
        <v>155.20000000000002</v>
      </c>
      <c r="P28" s="5">
        <f>IFERROR((E28/L28),"0")</f>
        <v>102.10526315789474</v>
      </c>
      <c r="Q28" t="str">
        <f>LEFT(N28,FIND("/",N28)-1)</f>
        <v>film &amp; video</v>
      </c>
      <c r="R28" t="str">
        <f>RIGHT(N28,LEN(N28)-SEARCH("/",N28))</f>
        <v>television</v>
      </c>
      <c r="S28" s="14">
        <f>(((J28/60)/60)/24) + DATE(1970,1,1)</f>
        <v>41828.515555555554</v>
      </c>
      <c r="T28" s="14">
        <f>(((I28/60)/60)/24) + 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8318</v>
      </c>
      <c r="O29" s="10">
        <f>(E29/D29)*100</f>
        <v>111.72500000000001</v>
      </c>
      <c r="P29" s="5">
        <f>IFERROR((E29/L29),"0")</f>
        <v>148.96666666666667</v>
      </c>
      <c r="Q29" t="str">
        <f>LEFT(N29,FIND("/",N29)-1)</f>
        <v>film &amp; video</v>
      </c>
      <c r="R29" t="str">
        <f>RIGHT(N29,LEN(N29)-SEARCH("/",N29))</f>
        <v>television</v>
      </c>
      <c r="S29" s="14">
        <f>(((J29/60)/60)/24) + DATE(1970,1,1)</f>
        <v>41929.164733796293</v>
      </c>
      <c r="T29" s="14">
        <f>(((I29/60)/60)/24) + 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8318</v>
      </c>
      <c r="O30" s="10">
        <f>(E30/D30)*100</f>
        <v>100.35000000000001</v>
      </c>
      <c r="P30" s="5">
        <f>IFERROR((E30/L30),"0")</f>
        <v>169.6056338028169</v>
      </c>
      <c r="Q30" t="str">
        <f>LEFT(N30,FIND("/",N30)-1)</f>
        <v>film &amp; video</v>
      </c>
      <c r="R30" t="str">
        <f>RIGHT(N30,LEN(N30)-SEARCH("/",N30))</f>
        <v>television</v>
      </c>
      <c r="S30" s="14">
        <f>(((J30/60)/60)/24) + DATE(1970,1,1)</f>
        <v>42324.96393518518</v>
      </c>
      <c r="T30" s="14">
        <f>(((I30/60)/60)/24) + DATE(1970,1,1)</f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8318</v>
      </c>
      <c r="O31" s="10">
        <f>(E31/D31)*100</f>
        <v>123.33333333333334</v>
      </c>
      <c r="P31" s="5">
        <f>IFERROR((E31/L31),"0")</f>
        <v>31.623931623931625</v>
      </c>
      <c r="Q31" t="str">
        <f>LEFT(N31,FIND("/",N31)-1)</f>
        <v>film &amp; video</v>
      </c>
      <c r="R31" t="str">
        <f>RIGHT(N31,LEN(N31)-SEARCH("/",N31))</f>
        <v>television</v>
      </c>
      <c r="S31" s="14">
        <f>(((J31/60)/60)/24) + DATE(1970,1,1)</f>
        <v>41812.67324074074</v>
      </c>
      <c r="T31" s="14">
        <f>(((I31/60)/60)/24) + 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8318</v>
      </c>
      <c r="O32" s="10">
        <f>(E32/D32)*100</f>
        <v>101.29975</v>
      </c>
      <c r="P32" s="5">
        <f>IFERROR((E32/L32),"0")</f>
        <v>76.45264150943396</v>
      </c>
      <c r="Q32" t="str">
        <f>LEFT(N32,FIND("/",N32)-1)</f>
        <v>film &amp; video</v>
      </c>
      <c r="R32" t="str">
        <f>RIGHT(N32,LEN(N32)-SEARCH("/",N32))</f>
        <v>television</v>
      </c>
      <c r="S32" s="14">
        <f>(((J32/60)/60)/24) + DATE(1970,1,1)</f>
        <v>41842.292997685188</v>
      </c>
      <c r="T32" s="14">
        <f>(((I32/60)/60)/24) + 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8318</v>
      </c>
      <c r="O33" s="10">
        <f>(E33/D33)*100</f>
        <v>100</v>
      </c>
      <c r="P33" s="5">
        <f>IFERROR((E33/L33),"0")</f>
        <v>13</v>
      </c>
      <c r="Q33" t="str">
        <f>LEFT(N33,FIND("/",N33)-1)</f>
        <v>film &amp; video</v>
      </c>
      <c r="R33" t="str">
        <f>RIGHT(N33,LEN(N33)-SEARCH("/",N33))</f>
        <v>television</v>
      </c>
      <c r="S33" s="14">
        <f>(((J33/60)/60)/24) + DATE(1970,1,1)</f>
        <v>42376.79206018518</v>
      </c>
      <c r="T33" s="14">
        <f>(((I33/60)/60)/24) + DATE(1970,1,1)</f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8318</v>
      </c>
      <c r="O34" s="10">
        <f>(E34/D34)*100</f>
        <v>100.24604569420035</v>
      </c>
      <c r="P34" s="5">
        <f>IFERROR((E34/L34),"0")</f>
        <v>320.44943820224717</v>
      </c>
      <c r="Q34" t="str">
        <f>LEFT(N34,FIND("/",N34)-1)</f>
        <v>film &amp; video</v>
      </c>
      <c r="R34" t="str">
        <f>RIGHT(N34,LEN(N34)-SEARCH("/",N34))</f>
        <v>television</v>
      </c>
      <c r="S34" s="14">
        <f>(((J34/60)/60)/24) + DATE(1970,1,1)</f>
        <v>42461.627511574072</v>
      </c>
      <c r="T34" s="14">
        <f>(((I34/60)/60)/24) + DATE(1970,1,1)</f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8318</v>
      </c>
      <c r="O35" s="10">
        <f>(E35/D35)*100</f>
        <v>102.0952380952381</v>
      </c>
      <c r="P35" s="5">
        <f>IFERROR((E35/L35),"0")</f>
        <v>83.75</v>
      </c>
      <c r="Q35" t="str">
        <f>LEFT(N35,FIND("/",N35)-1)</f>
        <v>film &amp; video</v>
      </c>
      <c r="R35" t="str">
        <f>RIGHT(N35,LEN(N35)-SEARCH("/",N35))</f>
        <v>television</v>
      </c>
      <c r="S35" s="14">
        <f>(((J35/60)/60)/24) + DATE(1970,1,1)</f>
        <v>42286.660891203705</v>
      </c>
      <c r="T35" s="14">
        <f>(((I35/60)/60)/24) + DATE(1970,1,1)</f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8318</v>
      </c>
      <c r="O36" s="10">
        <f>(E36/D36)*100</f>
        <v>130.46153846153845</v>
      </c>
      <c r="P36" s="5">
        <f>IFERROR((E36/L36),"0")</f>
        <v>49.882352941176471</v>
      </c>
      <c r="Q36" t="str">
        <f>LEFT(N36,FIND("/",N36)-1)</f>
        <v>film &amp; video</v>
      </c>
      <c r="R36" t="str">
        <f>RIGHT(N36,LEN(N36)-SEARCH("/",N36))</f>
        <v>television</v>
      </c>
      <c r="S36" s="14">
        <f>(((J36/60)/60)/24) + DATE(1970,1,1)</f>
        <v>41841.321770833332</v>
      </c>
      <c r="T36" s="14">
        <f>(((I36/60)/60)/24) + DATE(1970,1,1)</f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8318</v>
      </c>
      <c r="O37" s="10">
        <f>(E37/D37)*100</f>
        <v>166.5</v>
      </c>
      <c r="P37" s="5">
        <f>IFERROR((E37/L37),"0")</f>
        <v>59.464285714285715</v>
      </c>
      <c r="Q37" t="str">
        <f>LEFT(N37,FIND("/",N37)-1)</f>
        <v>film &amp; video</v>
      </c>
      <c r="R37" t="str">
        <f>RIGHT(N37,LEN(N37)-SEARCH("/",N37))</f>
        <v>television</v>
      </c>
      <c r="S37" s="14">
        <f>(((J37/60)/60)/24) + DATE(1970,1,1)</f>
        <v>42098.291828703703</v>
      </c>
      <c r="T37" s="14">
        <f>(((I37/60)/60)/24) + 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8318</v>
      </c>
      <c r="O38" s="10">
        <f>(E38/D38)*100</f>
        <v>142.15</v>
      </c>
      <c r="P38" s="5">
        <f>IFERROR((E38/L38),"0")</f>
        <v>193.84090909090909</v>
      </c>
      <c r="Q38" t="str">
        <f>LEFT(N38,FIND("/",N38)-1)</f>
        <v>film &amp; video</v>
      </c>
      <c r="R38" t="str">
        <f>RIGHT(N38,LEN(N38)-SEARCH("/",N38))</f>
        <v>television</v>
      </c>
      <c r="S38" s="14">
        <f>(((J38/60)/60)/24) + DATE(1970,1,1)</f>
        <v>42068.307002314818</v>
      </c>
      <c r="T38" s="14">
        <f>(((I38/60)/60)/24) + DATE(1970,1,1)</f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8318</v>
      </c>
      <c r="O39" s="10">
        <f>(E39/D39)*100</f>
        <v>183.44090909090909</v>
      </c>
      <c r="P39" s="5">
        <f>IFERROR((E39/L39),"0")</f>
        <v>159.51383399209487</v>
      </c>
      <c r="Q39" t="str">
        <f>LEFT(N39,FIND("/",N39)-1)</f>
        <v>film &amp; video</v>
      </c>
      <c r="R39" t="str">
        <f>RIGHT(N39,LEN(N39)-SEARCH("/",N39))</f>
        <v>television</v>
      </c>
      <c r="S39" s="14">
        <f>(((J39/60)/60)/24) + DATE(1970,1,1)</f>
        <v>42032.693043981482</v>
      </c>
      <c r="T39" s="14">
        <f>(((I39/60)/60)/24) + 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8318</v>
      </c>
      <c r="O40" s="10">
        <f>(E40/D40)*100</f>
        <v>110.04</v>
      </c>
      <c r="P40" s="5">
        <f>IFERROR((E40/L40),"0")</f>
        <v>41.68181818181818</v>
      </c>
      <c r="Q40" t="str">
        <f>LEFT(N40,FIND("/",N40)-1)</f>
        <v>film &amp; video</v>
      </c>
      <c r="R40" t="str">
        <f>RIGHT(N40,LEN(N40)-SEARCH("/",N40))</f>
        <v>television</v>
      </c>
      <c r="S40" s="14">
        <f>(((J40/60)/60)/24) + DATE(1970,1,1)</f>
        <v>41375.057222222218</v>
      </c>
      <c r="T40" s="14">
        <f>(((I40/60)/60)/24) + DATE(1970,1,1)</f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8318</v>
      </c>
      <c r="O41" s="10">
        <f>(E41/D41)*100</f>
        <v>130.98000000000002</v>
      </c>
      <c r="P41" s="5">
        <f>IFERROR((E41/L41),"0")</f>
        <v>150.89861751152074</v>
      </c>
      <c r="Q41" t="str">
        <f>LEFT(N41,FIND("/",N41)-1)</f>
        <v>film &amp; video</v>
      </c>
      <c r="R41" t="str">
        <f>RIGHT(N41,LEN(N41)-SEARCH("/",N41))</f>
        <v>television</v>
      </c>
      <c r="S41" s="14">
        <f>(((J41/60)/60)/24) + DATE(1970,1,1)</f>
        <v>41754.047083333331</v>
      </c>
      <c r="T41" s="14">
        <f>(((I41/60)/60)/24) + DATE(1970,1,1)</f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8318</v>
      </c>
      <c r="O42" s="10">
        <f>(E42/D42)*100</f>
        <v>101.35000000000001</v>
      </c>
      <c r="P42" s="5">
        <f>IFERROR((E42/L42),"0")</f>
        <v>126.6875</v>
      </c>
      <c r="Q42" t="str">
        <f>LEFT(N42,FIND("/",N42)-1)</f>
        <v>film &amp; video</v>
      </c>
      <c r="R42" t="str">
        <f>RIGHT(N42,LEN(N42)-SEARCH("/",N42))</f>
        <v>television</v>
      </c>
      <c r="S42" s="14">
        <f>(((J42/60)/60)/24) + DATE(1970,1,1)</f>
        <v>41789.21398148148</v>
      </c>
      <c r="T42" s="14">
        <f>(((I42/60)/60)/24) + DATE(1970,1,1)</f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8318</v>
      </c>
      <c r="O43" s="10">
        <f>(E43/D43)*100</f>
        <v>100</v>
      </c>
      <c r="P43" s="5">
        <f>IFERROR((E43/L43),"0")</f>
        <v>105.26315789473684</v>
      </c>
      <c r="Q43" t="str">
        <f>LEFT(N43,FIND("/",N43)-1)</f>
        <v>film &amp; video</v>
      </c>
      <c r="R43" t="str">
        <f>RIGHT(N43,LEN(N43)-SEARCH("/",N43))</f>
        <v>television</v>
      </c>
      <c r="S43" s="14">
        <f>(((J43/60)/60)/24) + DATE(1970,1,1)</f>
        <v>41887.568912037037</v>
      </c>
      <c r="T43" s="14">
        <f>(((I43/60)/60)/24) + DATE(1970,1,1)</f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8318</v>
      </c>
      <c r="O44" s="10">
        <f>(E44/D44)*100</f>
        <v>141.85714285714286</v>
      </c>
      <c r="P44" s="5">
        <f>IFERROR((E44/L44),"0")</f>
        <v>117.51479289940828</v>
      </c>
      <c r="Q44" t="str">
        <f>LEFT(N44,FIND("/",N44)-1)</f>
        <v>film &amp; video</v>
      </c>
      <c r="R44" t="str">
        <f>RIGHT(N44,LEN(N44)-SEARCH("/",N44))</f>
        <v>television</v>
      </c>
      <c r="S44" s="14">
        <f>(((J44/60)/60)/24) + DATE(1970,1,1)</f>
        <v>41971.639189814814</v>
      </c>
      <c r="T44" s="14">
        <f>(((I44/60)/60)/24) + DATE(1970,1,1)</f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8318</v>
      </c>
      <c r="O45" s="10">
        <f>(E45/D45)*100</f>
        <v>308.65999999999997</v>
      </c>
      <c r="P45" s="5">
        <f>IFERROR((E45/L45),"0")</f>
        <v>117.36121673003802</v>
      </c>
      <c r="Q45" t="str">
        <f>LEFT(N45,FIND("/",N45)-1)</f>
        <v>film &amp; video</v>
      </c>
      <c r="R45" t="str">
        <f>RIGHT(N45,LEN(N45)-SEARCH("/",N45))</f>
        <v>television</v>
      </c>
      <c r="S45" s="14">
        <f>(((J45/60)/60)/24) + DATE(1970,1,1)</f>
        <v>41802.790347222224</v>
      </c>
      <c r="T45" s="14">
        <f>(((I45/60)/60)/24) + DATE(1970,1,1)</f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8318</v>
      </c>
      <c r="O46" s="10">
        <f>(E46/D46)*100</f>
        <v>100</v>
      </c>
      <c r="P46" s="5">
        <f>IFERROR((E46/L46),"0")</f>
        <v>133.33333333333334</v>
      </c>
      <c r="Q46" t="str">
        <f>LEFT(N46,FIND("/",N46)-1)</f>
        <v>film &amp; video</v>
      </c>
      <c r="R46" t="str">
        <f>RIGHT(N46,LEN(N46)-SEARCH("/",N46))</f>
        <v>television</v>
      </c>
      <c r="S46" s="14">
        <f>(((J46/60)/60)/24) + DATE(1970,1,1)</f>
        <v>41874.098807870374</v>
      </c>
      <c r="T46" s="14">
        <f>(((I46/60)/60)/24) + 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8318</v>
      </c>
      <c r="O47" s="10">
        <f>(E47/D47)*100</f>
        <v>120</v>
      </c>
      <c r="P47" s="5">
        <f>IFERROR((E47/L47),"0")</f>
        <v>98.360655737704917</v>
      </c>
      <c r="Q47" t="str">
        <f>LEFT(N47,FIND("/",N47)-1)</f>
        <v>film &amp; video</v>
      </c>
      <c r="R47" t="str">
        <f>RIGHT(N47,LEN(N47)-SEARCH("/",N47))</f>
        <v>television</v>
      </c>
      <c r="S47" s="14">
        <f>(((J47/60)/60)/24) + DATE(1970,1,1)</f>
        <v>42457.623923611114</v>
      </c>
      <c r="T47" s="14">
        <f>(((I47/60)/60)/24) + 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8318</v>
      </c>
      <c r="O48" s="10">
        <f>(E48/D48)*100</f>
        <v>104.16666666666667</v>
      </c>
      <c r="P48" s="5">
        <f>IFERROR((E48/L48),"0")</f>
        <v>194.44444444444446</v>
      </c>
      <c r="Q48" t="str">
        <f>LEFT(N48,FIND("/",N48)-1)</f>
        <v>film &amp; video</v>
      </c>
      <c r="R48" t="str">
        <f>RIGHT(N48,LEN(N48)-SEARCH("/",N48))</f>
        <v>television</v>
      </c>
      <c r="S48" s="14">
        <f>(((J48/60)/60)/24) + DATE(1970,1,1)</f>
        <v>42323.964976851858</v>
      </c>
      <c r="T48" s="14">
        <f>(((I48/60)/60)/24) + DATE(1970,1,1)</f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8318</v>
      </c>
      <c r="O49" s="10">
        <f>(E49/D49)*100</f>
        <v>107.61100000000002</v>
      </c>
      <c r="P49" s="5">
        <f>IFERROR((E49/L49),"0")</f>
        <v>76.865000000000009</v>
      </c>
      <c r="Q49" t="str">
        <f>LEFT(N49,FIND("/",N49)-1)</f>
        <v>film &amp; video</v>
      </c>
      <c r="R49" t="str">
        <f>RIGHT(N49,LEN(N49)-SEARCH("/",N49))</f>
        <v>television</v>
      </c>
      <c r="S49" s="14">
        <f>(((J49/60)/60)/24) + DATE(1970,1,1)</f>
        <v>41932.819525462961</v>
      </c>
      <c r="T49" s="14">
        <f>(((I49/60)/60)/24) + DATE(1970,1,1)</f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8318</v>
      </c>
      <c r="O50" s="10">
        <f>(E50/D50)*100</f>
        <v>107.94999999999999</v>
      </c>
      <c r="P50" s="5">
        <f>IFERROR((E50/L50),"0")</f>
        <v>56.815789473684212</v>
      </c>
      <c r="Q50" t="str">
        <f>LEFT(N50,FIND("/",N50)-1)</f>
        <v>film &amp; video</v>
      </c>
      <c r="R50" t="str">
        <f>RIGHT(N50,LEN(N50)-SEARCH("/",N50))</f>
        <v>television</v>
      </c>
      <c r="S50" s="14">
        <f>(((J50/60)/60)/24) + DATE(1970,1,1)</f>
        <v>42033.516898148147</v>
      </c>
      <c r="T50" s="14">
        <f>(((I50/60)/60)/24) + DATE(1970,1,1)</f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8318</v>
      </c>
      <c r="O51" s="10">
        <f>(E51/D51)*100</f>
        <v>100</v>
      </c>
      <c r="P51" s="5">
        <f>IFERROR((E51/L51),"0")</f>
        <v>137.93103448275863</v>
      </c>
      <c r="Q51" t="str">
        <f>LEFT(N51,FIND("/",N51)-1)</f>
        <v>film &amp; video</v>
      </c>
      <c r="R51" t="str">
        <f>RIGHT(N51,LEN(N51)-SEARCH("/",N51))</f>
        <v>television</v>
      </c>
      <c r="S51" s="14">
        <f>(((J51/60)/60)/24) + DATE(1970,1,1)</f>
        <v>42271.176446759258</v>
      </c>
      <c r="T51" s="14">
        <f>(((I51/60)/60)/24) + 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8318</v>
      </c>
      <c r="O52" s="10">
        <f>(E52/D52)*100</f>
        <v>100</v>
      </c>
      <c r="P52" s="5">
        <f>IFERROR((E52/L52),"0")</f>
        <v>27.272727272727273</v>
      </c>
      <c r="Q52" t="str">
        <f>LEFT(N52,FIND("/",N52)-1)</f>
        <v>film &amp; video</v>
      </c>
      <c r="R52" t="str">
        <f>RIGHT(N52,LEN(N52)-SEARCH("/",N52))</f>
        <v>television</v>
      </c>
      <c r="S52" s="14">
        <f>(((J52/60)/60)/24) + DATE(1970,1,1)</f>
        <v>41995.752986111111</v>
      </c>
      <c r="T52" s="14">
        <f>(((I52/60)/60)/24) + DATE(1970,1,1)</f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8318</v>
      </c>
      <c r="O53" s="10">
        <f>(E53/D53)*100</f>
        <v>128.0181818181818</v>
      </c>
      <c r="P53" s="5">
        <f>IFERROR((E53/L53),"0")</f>
        <v>118.33613445378151</v>
      </c>
      <c r="Q53" t="str">
        <f>LEFT(N53,FIND("/",N53)-1)</f>
        <v>film &amp; video</v>
      </c>
      <c r="R53" t="str">
        <f>RIGHT(N53,LEN(N53)-SEARCH("/",N53))</f>
        <v>television</v>
      </c>
      <c r="S53" s="14">
        <f>(((J53/60)/60)/24) + DATE(1970,1,1)</f>
        <v>42196.928668981483</v>
      </c>
      <c r="T53" s="14">
        <f>(((I53/60)/60)/24) + 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8318</v>
      </c>
      <c r="O54" s="10">
        <f>(E54/D54)*100</f>
        <v>116.21</v>
      </c>
      <c r="P54" s="5">
        <f>IFERROR((E54/L54),"0")</f>
        <v>223.48076923076923</v>
      </c>
      <c r="Q54" t="str">
        <f>LEFT(N54,FIND("/",N54)-1)</f>
        <v>film &amp; video</v>
      </c>
      <c r="R54" t="str">
        <f>RIGHT(N54,LEN(N54)-SEARCH("/",N54))</f>
        <v>television</v>
      </c>
      <c r="S54" s="14">
        <f>(((J54/60)/60)/24) + DATE(1970,1,1)</f>
        <v>41807.701921296299</v>
      </c>
      <c r="T54" s="14">
        <f>(((I54/60)/60)/24) + 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8318</v>
      </c>
      <c r="O55" s="10">
        <f>(E55/D55)*100</f>
        <v>109.63333333333334</v>
      </c>
      <c r="P55" s="5">
        <f>IFERROR((E55/L55),"0")</f>
        <v>28.111111111111111</v>
      </c>
      <c r="Q55" t="str">
        <f>LEFT(N55,FIND("/",N55)-1)</f>
        <v>film &amp; video</v>
      </c>
      <c r="R55" t="str">
        <f>RIGHT(N55,LEN(N55)-SEARCH("/",N55))</f>
        <v>television</v>
      </c>
      <c r="S55" s="14">
        <f>(((J55/60)/60)/24) + DATE(1970,1,1)</f>
        <v>41719.549131944441</v>
      </c>
      <c r="T55" s="14">
        <f>(((I55/60)/60)/24) + DATE(1970,1,1)</f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8318</v>
      </c>
      <c r="O56" s="10">
        <f>(E56/D56)*100</f>
        <v>101</v>
      </c>
      <c r="P56" s="5">
        <f>IFERROR((E56/L56),"0")</f>
        <v>194.23076923076923</v>
      </c>
      <c r="Q56" t="str">
        <f>LEFT(N56,FIND("/",N56)-1)</f>
        <v>film &amp; video</v>
      </c>
      <c r="R56" t="str">
        <f>RIGHT(N56,LEN(N56)-SEARCH("/",N56))</f>
        <v>television</v>
      </c>
      <c r="S56" s="14">
        <f>(((J56/60)/60)/24) + DATE(1970,1,1)</f>
        <v>42333.713206018518</v>
      </c>
      <c r="T56" s="14">
        <f>(((I56/60)/60)/24) + 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8318</v>
      </c>
      <c r="O57" s="10">
        <f>(E57/D57)*100</f>
        <v>128.95348837209301</v>
      </c>
      <c r="P57" s="5">
        <f>IFERROR((E57/L57),"0")</f>
        <v>128.95348837209303</v>
      </c>
      <c r="Q57" t="str">
        <f>LEFT(N57,FIND("/",N57)-1)</f>
        <v>film &amp; video</v>
      </c>
      <c r="R57" t="str">
        <f>RIGHT(N57,LEN(N57)-SEARCH("/",N57))</f>
        <v>television</v>
      </c>
      <c r="S57" s="14">
        <f>(((J57/60)/60)/24) + DATE(1970,1,1)</f>
        <v>42496.968935185185</v>
      </c>
      <c r="T57" s="14">
        <f>(((I57/60)/60)/24) + DATE(1970,1,1)</f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8318</v>
      </c>
      <c r="O58" s="10">
        <f>(E58/D58)*100</f>
        <v>107.26249999999999</v>
      </c>
      <c r="P58" s="5">
        <f>IFERROR((E58/L58),"0")</f>
        <v>49.316091954022987</v>
      </c>
      <c r="Q58" t="str">
        <f>LEFT(N58,FIND("/",N58)-1)</f>
        <v>film &amp; video</v>
      </c>
      <c r="R58" t="str">
        <f>RIGHT(N58,LEN(N58)-SEARCH("/",N58))</f>
        <v>television</v>
      </c>
      <c r="S58" s="14">
        <f>(((J58/60)/60)/24) + DATE(1970,1,1)</f>
        <v>42149.548888888887</v>
      </c>
      <c r="T58" s="14">
        <f>(((I58/60)/60)/24) + DATE(1970,1,1)</f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8318</v>
      </c>
      <c r="O59" s="10">
        <f>(E59/D59)*100</f>
        <v>101.89999999999999</v>
      </c>
      <c r="P59" s="5">
        <f>IFERROR((E59/L59),"0")</f>
        <v>221.52173913043478</v>
      </c>
      <c r="Q59" t="str">
        <f>LEFT(N59,FIND("/",N59)-1)</f>
        <v>film &amp; video</v>
      </c>
      <c r="R59" t="str">
        <f>RIGHT(N59,LEN(N59)-SEARCH("/",N59))</f>
        <v>television</v>
      </c>
      <c r="S59" s="14">
        <f>(((J59/60)/60)/24) + DATE(1970,1,1)</f>
        <v>42089.83289351852</v>
      </c>
      <c r="T59" s="14">
        <f>(((I59/60)/60)/24) + DATE(1970,1,1)</f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8318</v>
      </c>
      <c r="O60" s="10">
        <f>(E60/D60)*100</f>
        <v>102.91</v>
      </c>
      <c r="P60" s="5">
        <f>IFERROR((E60/L60),"0")</f>
        <v>137.21333333333334</v>
      </c>
      <c r="Q60" t="str">
        <f>LEFT(N60,FIND("/",N60)-1)</f>
        <v>film &amp; video</v>
      </c>
      <c r="R60" t="str">
        <f>RIGHT(N60,LEN(N60)-SEARCH("/",N60))</f>
        <v>television</v>
      </c>
      <c r="S60" s="14">
        <f>(((J60/60)/60)/24) + DATE(1970,1,1)</f>
        <v>41932.745046296295</v>
      </c>
      <c r="T60" s="14">
        <f>(((I60/60)/60)/24) + DATE(1970,1,1)</f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8318</v>
      </c>
      <c r="O61" s="10">
        <f>(E61/D61)*100</f>
        <v>100.12570000000001</v>
      </c>
      <c r="P61" s="5">
        <f>IFERROR((E61/L61),"0")</f>
        <v>606.82242424242418</v>
      </c>
      <c r="Q61" t="str">
        <f>LEFT(N61,FIND("/",N61)-1)</f>
        <v>film &amp; video</v>
      </c>
      <c r="R61" t="str">
        <f>RIGHT(N61,LEN(N61)-SEARCH("/",N61))</f>
        <v>television</v>
      </c>
      <c r="S61" s="14">
        <f>(((J61/60)/60)/24) + DATE(1970,1,1)</f>
        <v>42230.23583333334</v>
      </c>
      <c r="T61" s="14">
        <f>(((I61/60)/60)/24) + 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8319</v>
      </c>
      <c r="O62" s="10">
        <f>(E62/D62)*100</f>
        <v>103.29622222222221</v>
      </c>
      <c r="P62" s="5">
        <f>IFERROR((E62/L62),"0")</f>
        <v>43.040092592592593</v>
      </c>
      <c r="Q62" t="str">
        <f>LEFT(N62,FIND("/",N62)-1)</f>
        <v>film &amp; video</v>
      </c>
      <c r="R62" t="str">
        <f>RIGHT(N62,LEN(N62)-SEARCH("/",N62))</f>
        <v>shorts</v>
      </c>
      <c r="S62" s="14">
        <f>(((J62/60)/60)/24) + DATE(1970,1,1)</f>
        <v>41701.901817129627</v>
      </c>
      <c r="T62" s="14">
        <f>(((I62/60)/60)/24) + DATE(1970,1,1)</f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8319</v>
      </c>
      <c r="O63" s="10">
        <f>(E63/D63)*100</f>
        <v>148.30000000000001</v>
      </c>
      <c r="P63" s="5">
        <f>IFERROR((E63/L63),"0")</f>
        <v>322.39130434782606</v>
      </c>
      <c r="Q63" t="str">
        <f>LEFT(N63,FIND("/",N63)-1)</f>
        <v>film &amp; video</v>
      </c>
      <c r="R63" t="str">
        <f>RIGHT(N63,LEN(N63)-SEARCH("/",N63))</f>
        <v>shorts</v>
      </c>
      <c r="S63" s="14">
        <f>(((J63/60)/60)/24) + DATE(1970,1,1)</f>
        <v>41409.814317129632</v>
      </c>
      <c r="T63" s="14">
        <f>(((I63/60)/60)/24) + DATE(1970,1,1)</f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8319</v>
      </c>
      <c r="O64" s="10">
        <f>(E64/D64)*100</f>
        <v>154.73333333333332</v>
      </c>
      <c r="P64" s="5">
        <f>IFERROR((E64/L64),"0")</f>
        <v>96.708333333333329</v>
      </c>
      <c r="Q64" t="str">
        <f>LEFT(N64,FIND("/",N64)-1)</f>
        <v>film &amp; video</v>
      </c>
      <c r="R64" t="str">
        <f>RIGHT(N64,LEN(N64)-SEARCH("/",N64))</f>
        <v>shorts</v>
      </c>
      <c r="S64" s="14">
        <f>(((J64/60)/60)/24) + DATE(1970,1,1)</f>
        <v>41311.799513888887</v>
      </c>
      <c r="T64" s="14">
        <f>(((I64/60)/60)/24) + 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8319</v>
      </c>
      <c r="O65" s="10">
        <f>(E65/D65)*100</f>
        <v>113.51849999999999</v>
      </c>
      <c r="P65" s="5">
        <f>IFERROR((E65/L65),"0")</f>
        <v>35.474531249999998</v>
      </c>
      <c r="Q65" t="str">
        <f>LEFT(N65,FIND("/",N65)-1)</f>
        <v>film &amp; video</v>
      </c>
      <c r="R65" t="str">
        <f>RIGHT(N65,LEN(N65)-SEARCH("/",N65))</f>
        <v>shorts</v>
      </c>
      <c r="S65" s="14">
        <f>(((J65/60)/60)/24) + DATE(1970,1,1)</f>
        <v>41612.912187499998</v>
      </c>
      <c r="T65" s="14">
        <f>(((I65/60)/60)/24) + DATE(1970,1,1)</f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8319</v>
      </c>
      <c r="O66" s="10">
        <f>(E66/D66)*100</f>
        <v>173.33333333333334</v>
      </c>
      <c r="P66" s="5">
        <f>IFERROR((E66/L66),"0")</f>
        <v>86.666666666666671</v>
      </c>
      <c r="Q66" t="str">
        <f>LEFT(N66,FIND("/",N66)-1)</f>
        <v>film &amp; video</v>
      </c>
      <c r="R66" t="str">
        <f>RIGHT(N66,LEN(N66)-SEARCH("/",N66))</f>
        <v>shorts</v>
      </c>
      <c r="S66" s="14">
        <f>(((J66/60)/60)/24) + DATE(1970,1,1)</f>
        <v>41433.01829861111</v>
      </c>
      <c r="T66" s="14">
        <f>(((I66/60)/60)/24) + DATE(1970,1,1)</f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8319</v>
      </c>
      <c r="O67" s="10">
        <f>(E67/D67)*100</f>
        <v>107.52857142857141</v>
      </c>
      <c r="P67" s="5">
        <f>IFERROR((E67/L67),"0")</f>
        <v>132.05263157894737</v>
      </c>
      <c r="Q67" t="str">
        <f>LEFT(N67,FIND("/",N67)-1)</f>
        <v>film &amp; video</v>
      </c>
      <c r="R67" t="str">
        <f>RIGHT(N67,LEN(N67)-SEARCH("/",N67))</f>
        <v>shorts</v>
      </c>
      <c r="S67" s="14">
        <f>(((J67/60)/60)/24) + DATE(1970,1,1)</f>
        <v>41835.821226851855</v>
      </c>
      <c r="T67" s="14">
        <f>(((I67/60)/60)/24) + 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8319</v>
      </c>
      <c r="O68" s="10">
        <f>(E68/D68)*100</f>
        <v>118.6</v>
      </c>
      <c r="P68" s="5">
        <f>IFERROR((E68/L68),"0")</f>
        <v>91.230769230769226</v>
      </c>
      <c r="Q68" t="str">
        <f>LEFT(N68,FIND("/",N68)-1)</f>
        <v>film &amp; video</v>
      </c>
      <c r="R68" t="str">
        <f>RIGHT(N68,LEN(N68)-SEARCH("/",N68))</f>
        <v>shorts</v>
      </c>
      <c r="S68" s="14">
        <f>(((J68/60)/60)/24) + DATE(1970,1,1)</f>
        <v>42539.849768518514</v>
      </c>
      <c r="T68" s="14">
        <f>(((I68/60)/60)/24) + 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8319</v>
      </c>
      <c r="O69" s="10">
        <f>(E69/D69)*100</f>
        <v>116.25000000000001</v>
      </c>
      <c r="P69" s="5">
        <f>IFERROR((E69/L69),"0")</f>
        <v>116.25</v>
      </c>
      <c r="Q69" t="str">
        <f>LEFT(N69,FIND("/",N69)-1)</f>
        <v>film &amp; video</v>
      </c>
      <c r="R69" t="str">
        <f>RIGHT(N69,LEN(N69)-SEARCH("/",N69))</f>
        <v>shorts</v>
      </c>
      <c r="S69" s="14">
        <f>(((J69/60)/60)/24) + DATE(1970,1,1)</f>
        <v>41075.583379629628</v>
      </c>
      <c r="T69" s="14">
        <f>(((I69/60)/60)/24) + 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8319</v>
      </c>
      <c r="O70" s="10">
        <f>(E70/D70)*100</f>
        <v>127.16666666666667</v>
      </c>
      <c r="P70" s="5">
        <f>IFERROR((E70/L70),"0")</f>
        <v>21.194444444444443</v>
      </c>
      <c r="Q70" t="str">
        <f>LEFT(N70,FIND("/",N70)-1)</f>
        <v>film &amp; video</v>
      </c>
      <c r="R70" t="str">
        <f>RIGHT(N70,LEN(N70)-SEARCH("/",N70))</f>
        <v>shorts</v>
      </c>
      <c r="S70" s="14">
        <f>(((J70/60)/60)/24) + DATE(1970,1,1)</f>
        <v>41663.569340277776</v>
      </c>
      <c r="T70" s="14">
        <f>(((I70/60)/60)/24) + DATE(1970,1,1)</f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8319</v>
      </c>
      <c r="O71" s="10">
        <f>(E71/D71)*100</f>
        <v>110.9423</v>
      </c>
      <c r="P71" s="5">
        <f>IFERROR((E71/L71),"0")</f>
        <v>62.327134831460668</v>
      </c>
      <c r="Q71" t="str">
        <f>LEFT(N71,FIND("/",N71)-1)</f>
        <v>film &amp; video</v>
      </c>
      <c r="R71" t="str">
        <f>RIGHT(N71,LEN(N71)-SEARCH("/",N71))</f>
        <v>shorts</v>
      </c>
      <c r="S71" s="14">
        <f>(((J71/60)/60)/24) + DATE(1970,1,1)</f>
        <v>40786.187789351854</v>
      </c>
      <c r="T71" s="14">
        <f>(((I71/60)/60)/24) + DATE(1970,1,1)</f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8319</v>
      </c>
      <c r="O72" s="10">
        <f>(E72/D72)*100</f>
        <v>127.2</v>
      </c>
      <c r="P72" s="5">
        <f>IFERROR((E72/L72),"0")</f>
        <v>37.411764705882355</v>
      </c>
      <c r="Q72" t="str">
        <f>LEFT(N72,FIND("/",N72)-1)</f>
        <v>film &amp; video</v>
      </c>
      <c r="R72" t="str">
        <f>RIGHT(N72,LEN(N72)-SEARCH("/",N72))</f>
        <v>shorts</v>
      </c>
      <c r="S72" s="14">
        <f>(((J72/60)/60)/24) + DATE(1970,1,1)</f>
        <v>40730.896354166667</v>
      </c>
      <c r="T72" s="14">
        <f>(((I72/60)/60)/24) + 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8319</v>
      </c>
      <c r="O73" s="10">
        <f>(E73/D73)*100</f>
        <v>123.94444444444443</v>
      </c>
      <c r="P73" s="5">
        <f>IFERROR((E73/L73),"0")</f>
        <v>69.71875</v>
      </c>
      <c r="Q73" t="str">
        <f>LEFT(N73,FIND("/",N73)-1)</f>
        <v>film &amp; video</v>
      </c>
      <c r="R73" t="str">
        <f>RIGHT(N73,LEN(N73)-SEARCH("/",N73))</f>
        <v>shorts</v>
      </c>
      <c r="S73" s="14">
        <f>(((J73/60)/60)/24) + DATE(1970,1,1)</f>
        <v>40997.271493055552</v>
      </c>
      <c r="T73" s="14">
        <f>(((I73/60)/60)/24) + DATE(1970,1,1)</f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8319</v>
      </c>
      <c r="O74" s="10">
        <f>(E74/D74)*100</f>
        <v>108.40909090909091</v>
      </c>
      <c r="P74" s="5">
        <f>IFERROR((E74/L74),"0")</f>
        <v>58.170731707317074</v>
      </c>
      <c r="Q74" t="str">
        <f>LEFT(N74,FIND("/",N74)-1)</f>
        <v>film &amp; video</v>
      </c>
      <c r="R74" t="str">
        <f>RIGHT(N74,LEN(N74)-SEARCH("/",N74))</f>
        <v>shorts</v>
      </c>
      <c r="S74" s="14">
        <f>(((J74/60)/60)/24) + DATE(1970,1,1)</f>
        <v>41208.010196759256</v>
      </c>
      <c r="T74" s="14">
        <f>(((I74/60)/60)/24) + DATE(1970,1,1)</f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8319</v>
      </c>
      <c r="O75" s="10">
        <f>(E75/D75)*100</f>
        <v>100</v>
      </c>
      <c r="P75" s="5">
        <f>IFERROR((E75/L75),"0")</f>
        <v>50</v>
      </c>
      <c r="Q75" t="str">
        <f>LEFT(N75,FIND("/",N75)-1)</f>
        <v>film &amp; video</v>
      </c>
      <c r="R75" t="str">
        <f>RIGHT(N75,LEN(N75)-SEARCH("/",N75))</f>
        <v>shorts</v>
      </c>
      <c r="S75" s="14">
        <f>(((J75/60)/60)/24) + DATE(1970,1,1)</f>
        <v>40587.75675925926</v>
      </c>
      <c r="T75" s="14">
        <f>(((I75/60)/60)/24) + DATE(1970,1,1)</f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8319</v>
      </c>
      <c r="O76" s="10">
        <f>(E76/D76)*100</f>
        <v>112.93199999999999</v>
      </c>
      <c r="P76" s="5">
        <f>IFERROR((E76/L76),"0")</f>
        <v>19.471034482758618</v>
      </c>
      <c r="Q76" t="str">
        <f>LEFT(N76,FIND("/",N76)-1)</f>
        <v>film &amp; video</v>
      </c>
      <c r="R76" t="str">
        <f>RIGHT(N76,LEN(N76)-SEARCH("/",N76))</f>
        <v>shorts</v>
      </c>
      <c r="S76" s="14">
        <f>(((J76/60)/60)/24) + DATE(1970,1,1)</f>
        <v>42360.487210648149</v>
      </c>
      <c r="T76" s="14">
        <f>(((I76/60)/60)/24) + 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8319</v>
      </c>
      <c r="O77" s="10">
        <f>(E77/D77)*100</f>
        <v>115.42857142857143</v>
      </c>
      <c r="P77" s="5">
        <f>IFERROR((E77/L77),"0")</f>
        <v>85.957446808510639</v>
      </c>
      <c r="Q77" t="str">
        <f>LEFT(N77,FIND("/",N77)-1)</f>
        <v>film &amp; video</v>
      </c>
      <c r="R77" t="str">
        <f>RIGHT(N77,LEN(N77)-SEARCH("/",N77))</f>
        <v>shorts</v>
      </c>
      <c r="S77" s="14">
        <f>(((J77/60)/60)/24) + DATE(1970,1,1)</f>
        <v>41357.209166666667</v>
      </c>
      <c r="T77" s="14">
        <f>(((I77/60)/60)/24) + DATE(1970,1,1)</f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8319</v>
      </c>
      <c r="O78" s="10">
        <f>(E78/D78)*100</f>
        <v>153.33333333333334</v>
      </c>
      <c r="P78" s="5">
        <f>IFERROR((E78/L78),"0")</f>
        <v>30.666666666666668</v>
      </c>
      <c r="Q78" t="str">
        <f>LEFT(N78,FIND("/",N78)-1)</f>
        <v>film &amp; video</v>
      </c>
      <c r="R78" t="str">
        <f>RIGHT(N78,LEN(N78)-SEARCH("/",N78))</f>
        <v>shorts</v>
      </c>
      <c r="S78" s="14">
        <f>(((J78/60)/60)/24) + DATE(1970,1,1)</f>
        <v>40844.691643518519</v>
      </c>
      <c r="T78" s="14">
        <f>(((I78/60)/60)/24) + 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8319</v>
      </c>
      <c r="O79" s="10">
        <f>(E79/D79)*100</f>
        <v>392.5</v>
      </c>
      <c r="P79" s="5">
        <f>IFERROR((E79/L79),"0")</f>
        <v>60.384615384615387</v>
      </c>
      <c r="Q79" t="str">
        <f>LEFT(N79,FIND("/",N79)-1)</f>
        <v>film &amp; video</v>
      </c>
      <c r="R79" t="str">
        <f>RIGHT(N79,LEN(N79)-SEARCH("/",N79))</f>
        <v>shorts</v>
      </c>
      <c r="S79" s="14">
        <f>(((J79/60)/60)/24) + DATE(1970,1,1)</f>
        <v>40997.144872685189</v>
      </c>
      <c r="T79" s="14">
        <f>(((I79/60)/60)/24) + DATE(1970,1,1)</f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8319</v>
      </c>
      <c r="O80" s="10">
        <f>(E80/D80)*100</f>
        <v>2702</v>
      </c>
      <c r="P80" s="5">
        <f>IFERROR((E80/L80),"0")</f>
        <v>38.6</v>
      </c>
      <c r="Q80" t="str">
        <f>LEFT(N80,FIND("/",N80)-1)</f>
        <v>film &amp; video</v>
      </c>
      <c r="R80" t="str">
        <f>RIGHT(N80,LEN(N80)-SEARCH("/",N80))</f>
        <v>shorts</v>
      </c>
      <c r="S80" s="14">
        <f>(((J80/60)/60)/24) + DATE(1970,1,1)</f>
        <v>42604.730567129634</v>
      </c>
      <c r="T80" s="14">
        <f>(((I80/60)/60)/24) + 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8319</v>
      </c>
      <c r="O81" s="10">
        <f>(E81/D81)*100</f>
        <v>127</v>
      </c>
      <c r="P81" s="5">
        <f>IFERROR((E81/L81),"0")</f>
        <v>40.268292682926827</v>
      </c>
      <c r="Q81" t="str">
        <f>LEFT(N81,FIND("/",N81)-1)</f>
        <v>film &amp; video</v>
      </c>
      <c r="R81" t="str">
        <f>RIGHT(N81,LEN(N81)-SEARCH("/",N81))</f>
        <v>shorts</v>
      </c>
      <c r="S81" s="14">
        <f>(((J81/60)/60)/24) + DATE(1970,1,1)</f>
        <v>41724.776539351849</v>
      </c>
      <c r="T81" s="14">
        <f>(((I81/60)/60)/24) + 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8319</v>
      </c>
      <c r="O82" s="10">
        <f>(E82/D82)*100</f>
        <v>107.25</v>
      </c>
      <c r="P82" s="5">
        <f>IFERROR((E82/L82),"0")</f>
        <v>273.82978723404256</v>
      </c>
      <c r="Q82" t="str">
        <f>LEFT(N82,FIND("/",N82)-1)</f>
        <v>film &amp; video</v>
      </c>
      <c r="R82" t="str">
        <f>RIGHT(N82,LEN(N82)-SEARCH("/",N82))</f>
        <v>shorts</v>
      </c>
      <c r="S82" s="14">
        <f>(((J82/60)/60)/24) + DATE(1970,1,1)</f>
        <v>41583.083981481483</v>
      </c>
      <c r="T82" s="14">
        <f>(((I82/60)/60)/24) + DATE(1970,1,1)</f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8319</v>
      </c>
      <c r="O83" s="10">
        <f>(E83/D83)*100</f>
        <v>198</v>
      </c>
      <c r="P83" s="5">
        <f>IFERROR((E83/L83),"0")</f>
        <v>53.035714285714285</v>
      </c>
      <c r="Q83" t="str">
        <f>LEFT(N83,FIND("/",N83)-1)</f>
        <v>film &amp; video</v>
      </c>
      <c r="R83" t="str">
        <f>RIGHT(N83,LEN(N83)-SEARCH("/",N83))</f>
        <v>shorts</v>
      </c>
      <c r="S83" s="14">
        <f>(((J83/60)/60)/24) + DATE(1970,1,1)</f>
        <v>41100.158877314818</v>
      </c>
      <c r="T83" s="14">
        <f>(((I83/60)/60)/24) + DATE(1970,1,1)</f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8319</v>
      </c>
      <c r="O84" s="10">
        <f>(E84/D84)*100</f>
        <v>100.01249999999999</v>
      </c>
      <c r="P84" s="5">
        <f>IFERROR((E84/L84),"0")</f>
        <v>40.005000000000003</v>
      </c>
      <c r="Q84" t="str">
        <f>LEFT(N84,FIND("/",N84)-1)</f>
        <v>film &amp; video</v>
      </c>
      <c r="R84" t="str">
        <f>RIGHT(N84,LEN(N84)-SEARCH("/",N84))</f>
        <v>shorts</v>
      </c>
      <c r="S84" s="14">
        <f>(((J84/60)/60)/24) + DATE(1970,1,1)</f>
        <v>40795.820150462961</v>
      </c>
      <c r="T84" s="14">
        <f>(((I84/60)/60)/24) + DATE(1970,1,1)</f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8319</v>
      </c>
      <c r="O85" s="10">
        <f>(E85/D85)*100</f>
        <v>102.49999999999999</v>
      </c>
      <c r="P85" s="5">
        <f>IFERROR((E85/L85),"0")</f>
        <v>15.76923076923077</v>
      </c>
      <c r="Q85" t="str">
        <f>LEFT(N85,FIND("/",N85)-1)</f>
        <v>film &amp; video</v>
      </c>
      <c r="R85" t="str">
        <f>RIGHT(N85,LEN(N85)-SEARCH("/",N85))</f>
        <v>shorts</v>
      </c>
      <c r="S85" s="14">
        <f>(((J85/60)/60)/24) + DATE(1970,1,1)</f>
        <v>42042.615613425922</v>
      </c>
      <c r="T85" s="14">
        <f>(((I85/60)/60)/24) + 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8319</v>
      </c>
      <c r="O86" s="10">
        <f>(E86/D86)*100</f>
        <v>100</v>
      </c>
      <c r="P86" s="5">
        <f>IFERROR((E86/L86),"0")</f>
        <v>71.428571428571431</v>
      </c>
      <c r="Q86" t="str">
        <f>LEFT(N86,FIND("/",N86)-1)</f>
        <v>film &amp; video</v>
      </c>
      <c r="R86" t="str">
        <f>RIGHT(N86,LEN(N86)-SEARCH("/",N86))</f>
        <v>shorts</v>
      </c>
      <c r="S86" s="14">
        <f>(((J86/60)/60)/24) + DATE(1970,1,1)</f>
        <v>40648.757939814815</v>
      </c>
      <c r="T86" s="14">
        <f>(((I86/60)/60)/24) + DATE(1970,1,1)</f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8319</v>
      </c>
      <c r="O87" s="10">
        <f>(E87/D87)*100</f>
        <v>125.49999999999999</v>
      </c>
      <c r="P87" s="5">
        <f>IFERROR((E87/L87),"0")</f>
        <v>71.714285714285708</v>
      </c>
      <c r="Q87" t="str">
        <f>LEFT(N87,FIND("/",N87)-1)</f>
        <v>film &amp; video</v>
      </c>
      <c r="R87" t="str">
        <f>RIGHT(N87,LEN(N87)-SEARCH("/",N87))</f>
        <v>shorts</v>
      </c>
      <c r="S87" s="14">
        <f>(((J87/60)/60)/24) + DATE(1970,1,1)</f>
        <v>40779.125428240739</v>
      </c>
      <c r="T87" s="14">
        <f>(((I87/60)/60)/24) + DATE(1970,1,1)</f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8319</v>
      </c>
      <c r="O88" s="10">
        <f>(E88/D88)*100</f>
        <v>106.46666666666667</v>
      </c>
      <c r="P88" s="5">
        <f>IFERROR((E88/L88),"0")</f>
        <v>375.76470588235293</v>
      </c>
      <c r="Q88" t="str">
        <f>LEFT(N88,FIND("/",N88)-1)</f>
        <v>film &amp; video</v>
      </c>
      <c r="R88" t="str">
        <f>RIGHT(N88,LEN(N88)-SEARCH("/",N88))</f>
        <v>shorts</v>
      </c>
      <c r="S88" s="14">
        <f>(((J88/60)/60)/24) + DATE(1970,1,1)</f>
        <v>42291.556076388893</v>
      </c>
      <c r="T88" s="14">
        <f>(((I88/60)/60)/24) + 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8319</v>
      </c>
      <c r="O89" s="10">
        <f>(E89/D89)*100</f>
        <v>104.60000000000001</v>
      </c>
      <c r="P89" s="5">
        <f>IFERROR((E89/L89),"0")</f>
        <v>104.6</v>
      </c>
      <c r="Q89" t="str">
        <f>LEFT(N89,FIND("/",N89)-1)</f>
        <v>film &amp; video</v>
      </c>
      <c r="R89" t="str">
        <f>RIGHT(N89,LEN(N89)-SEARCH("/",N89))</f>
        <v>shorts</v>
      </c>
      <c r="S89" s="14">
        <f>(((J89/60)/60)/24) + DATE(1970,1,1)</f>
        <v>40322.53938657407</v>
      </c>
      <c r="T89" s="14">
        <f>(((I89/60)/60)/24) + DATE(1970,1,1)</f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8319</v>
      </c>
      <c r="O90" s="10">
        <f>(E90/D90)*100</f>
        <v>102.85714285714285</v>
      </c>
      <c r="P90" s="5">
        <f>IFERROR((E90/L90),"0")</f>
        <v>60</v>
      </c>
      <c r="Q90" t="str">
        <f>LEFT(N90,FIND("/",N90)-1)</f>
        <v>film &amp; video</v>
      </c>
      <c r="R90" t="str">
        <f>RIGHT(N90,LEN(N90)-SEARCH("/",N90))</f>
        <v>shorts</v>
      </c>
      <c r="S90" s="14">
        <f>(((J90/60)/60)/24) + DATE(1970,1,1)</f>
        <v>41786.65892361111</v>
      </c>
      <c r="T90" s="14">
        <f>(((I90/60)/60)/24) + 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8319</v>
      </c>
      <c r="O91" s="10">
        <f>(E91/D91)*100</f>
        <v>115.06666666666668</v>
      </c>
      <c r="P91" s="5">
        <f>IFERROR((E91/L91),"0")</f>
        <v>123.28571428571429</v>
      </c>
      <c r="Q91" t="str">
        <f>LEFT(N91,FIND("/",N91)-1)</f>
        <v>film &amp; video</v>
      </c>
      <c r="R91" t="str">
        <f>RIGHT(N91,LEN(N91)-SEARCH("/",N91))</f>
        <v>shorts</v>
      </c>
      <c r="S91" s="14">
        <f>(((J91/60)/60)/24) + DATE(1970,1,1)</f>
        <v>41402.752222222225</v>
      </c>
      <c r="T91" s="14">
        <f>(((I91/60)/60)/24) + 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8319</v>
      </c>
      <c r="O92" s="10">
        <f>(E92/D92)*100</f>
        <v>100.4</v>
      </c>
      <c r="P92" s="5">
        <f>IFERROR((E92/L92),"0")</f>
        <v>31.375</v>
      </c>
      <c r="Q92" t="str">
        <f>LEFT(N92,FIND("/",N92)-1)</f>
        <v>film &amp; video</v>
      </c>
      <c r="R92" t="str">
        <f>RIGHT(N92,LEN(N92)-SEARCH("/",N92))</f>
        <v>shorts</v>
      </c>
      <c r="S92" s="14">
        <f>(((J92/60)/60)/24) + DATE(1970,1,1)</f>
        <v>40706.297442129631</v>
      </c>
      <c r="T92" s="14">
        <f>(((I92/60)/60)/24) + 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8319</v>
      </c>
      <c r="O93" s="10">
        <f>(E93/D93)*100</f>
        <v>120</v>
      </c>
      <c r="P93" s="5">
        <f>IFERROR((E93/L93),"0")</f>
        <v>78.260869565217391</v>
      </c>
      <c r="Q93" t="str">
        <f>LEFT(N93,FIND("/",N93)-1)</f>
        <v>film &amp; video</v>
      </c>
      <c r="R93" t="str">
        <f>RIGHT(N93,LEN(N93)-SEARCH("/",N93))</f>
        <v>shorts</v>
      </c>
      <c r="S93" s="14">
        <f>(((J93/60)/60)/24) + DATE(1970,1,1)</f>
        <v>40619.402361111112</v>
      </c>
      <c r="T93" s="14">
        <f>(((I93/60)/60)/24) + DATE(1970,1,1)</f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8319</v>
      </c>
      <c r="O94" s="10">
        <f>(E94/D94)*100</f>
        <v>105.2</v>
      </c>
      <c r="P94" s="5">
        <f>IFERROR((E94/L94),"0")</f>
        <v>122.32558139534883</v>
      </c>
      <c r="Q94" t="str">
        <f>LEFT(N94,FIND("/",N94)-1)</f>
        <v>film &amp; video</v>
      </c>
      <c r="R94" t="str">
        <f>RIGHT(N94,LEN(N94)-SEARCH("/",N94))</f>
        <v>shorts</v>
      </c>
      <c r="S94" s="14">
        <f>(((J94/60)/60)/24) + DATE(1970,1,1)</f>
        <v>42721.198877314819</v>
      </c>
      <c r="T94" s="14">
        <f>(((I94/60)/60)/24) + DATE(1970,1,1)</f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8319</v>
      </c>
      <c r="O95" s="10">
        <f>(E95/D95)*100</f>
        <v>110.60000000000001</v>
      </c>
      <c r="P95" s="5">
        <f>IFERROR((E95/L95),"0")</f>
        <v>73.733333333333334</v>
      </c>
      <c r="Q95" t="str">
        <f>LEFT(N95,FIND("/",N95)-1)</f>
        <v>film &amp; video</v>
      </c>
      <c r="R95" t="str">
        <f>RIGHT(N95,LEN(N95)-SEARCH("/",N95))</f>
        <v>shorts</v>
      </c>
      <c r="S95" s="14">
        <f>(((J95/60)/60)/24) + DATE(1970,1,1)</f>
        <v>41065.858067129629</v>
      </c>
      <c r="T95" s="14">
        <f>(((I95/60)/60)/24) + 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8319</v>
      </c>
      <c r="O96" s="10">
        <f>(E96/D96)*100</f>
        <v>104</v>
      </c>
      <c r="P96" s="5">
        <f>IFERROR((E96/L96),"0")</f>
        <v>21.666666666666668</v>
      </c>
      <c r="Q96" t="str">
        <f>LEFT(N96,FIND("/",N96)-1)</f>
        <v>film &amp; video</v>
      </c>
      <c r="R96" t="str">
        <f>RIGHT(N96,LEN(N96)-SEARCH("/",N96))</f>
        <v>shorts</v>
      </c>
      <c r="S96" s="14">
        <f>(((J96/60)/60)/24) + DATE(1970,1,1)</f>
        <v>41716.717847222222</v>
      </c>
      <c r="T96" s="14">
        <f>(((I96/60)/60)/24) + DATE(1970,1,1)</f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8319</v>
      </c>
      <c r="O97" s="10">
        <f>(E97/D97)*100</f>
        <v>131.42857142857142</v>
      </c>
      <c r="P97" s="5">
        <f>IFERROR((E97/L97),"0")</f>
        <v>21.904761904761905</v>
      </c>
      <c r="Q97" t="str">
        <f>LEFT(N97,FIND("/",N97)-1)</f>
        <v>film &amp; video</v>
      </c>
      <c r="R97" t="str">
        <f>RIGHT(N97,LEN(N97)-SEARCH("/",N97))</f>
        <v>shorts</v>
      </c>
      <c r="S97" s="14">
        <f>(((J97/60)/60)/24) + DATE(1970,1,1)</f>
        <v>40935.005104166667</v>
      </c>
      <c r="T97" s="14">
        <f>(((I97/60)/60)/24) + DATE(1970,1,1)</f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8319</v>
      </c>
      <c r="O98" s="10">
        <f>(E98/D98)*100</f>
        <v>114.66666666666667</v>
      </c>
      <c r="P98" s="5">
        <f>IFERROR((E98/L98),"0")</f>
        <v>50.588235294117645</v>
      </c>
      <c r="Q98" t="str">
        <f>LEFT(N98,FIND("/",N98)-1)</f>
        <v>film &amp; video</v>
      </c>
      <c r="R98" t="str">
        <f>RIGHT(N98,LEN(N98)-SEARCH("/",N98))</f>
        <v>shorts</v>
      </c>
      <c r="S98" s="14">
        <f>(((J98/60)/60)/24) + DATE(1970,1,1)</f>
        <v>40324.662511574075</v>
      </c>
      <c r="T98" s="14">
        <f>(((I98/60)/60)/24) + 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8319</v>
      </c>
      <c r="O99" s="10">
        <f>(E99/D99)*100</f>
        <v>106.25</v>
      </c>
      <c r="P99" s="5">
        <f>IFERROR((E99/L99),"0")</f>
        <v>53.125</v>
      </c>
      <c r="Q99" t="str">
        <f>LEFT(N99,FIND("/",N99)-1)</f>
        <v>film &amp; video</v>
      </c>
      <c r="R99" t="str">
        <f>RIGHT(N99,LEN(N99)-SEARCH("/",N99))</f>
        <v>shorts</v>
      </c>
      <c r="S99" s="14">
        <f>(((J99/60)/60)/24) + DATE(1970,1,1)</f>
        <v>40706.135208333333</v>
      </c>
      <c r="T99" s="14">
        <f>(((I99/60)/60)/24) + 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8319</v>
      </c>
      <c r="O100" s="10">
        <f>(E100/D100)*100</f>
        <v>106.25</v>
      </c>
      <c r="P100" s="5">
        <f>IFERROR((E100/L100),"0")</f>
        <v>56.666666666666664</v>
      </c>
      <c r="Q100" t="str">
        <f>LEFT(N100,FIND("/",N100)-1)</f>
        <v>film &amp; video</v>
      </c>
      <c r="R100" t="str">
        <f>RIGHT(N100,LEN(N100)-SEARCH("/",N100))</f>
        <v>shorts</v>
      </c>
      <c r="S100" s="14">
        <f>(((J100/60)/60)/24) + DATE(1970,1,1)</f>
        <v>41214.79483796296</v>
      </c>
      <c r="T100" s="14">
        <f>(((I100/60)/60)/24) + DATE(1970,1,1)</f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8319</v>
      </c>
      <c r="O101" s="10">
        <f>(E101/D101)*100</f>
        <v>106.01933333333334</v>
      </c>
      <c r="P101" s="5">
        <f>IFERROR((E101/L101),"0")</f>
        <v>40.776666666666664</v>
      </c>
      <c r="Q101" t="str">
        <f>LEFT(N101,FIND("/",N101)-1)</f>
        <v>film &amp; video</v>
      </c>
      <c r="R101" t="str">
        <f>RIGHT(N101,LEN(N101)-SEARCH("/",N101))</f>
        <v>shorts</v>
      </c>
      <c r="S101" s="14">
        <f>(((J101/60)/60)/24) + DATE(1970,1,1)</f>
        <v>41631.902766203704</v>
      </c>
      <c r="T101" s="14">
        <f>(((I101/60)/60)/24) + DATE(1970,1,1)</f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8319</v>
      </c>
      <c r="O102" s="10">
        <f>(E102/D102)*100</f>
        <v>100</v>
      </c>
      <c r="P102" s="5">
        <f>IFERROR((E102/L102),"0")</f>
        <v>192.30769230769232</v>
      </c>
      <c r="Q102" t="str">
        <f>LEFT(N102,FIND("/",N102)-1)</f>
        <v>film &amp; video</v>
      </c>
      <c r="R102" t="str">
        <f>RIGHT(N102,LEN(N102)-SEARCH("/",N102))</f>
        <v>shorts</v>
      </c>
      <c r="S102" s="14">
        <f>(((J102/60)/60)/24) + DATE(1970,1,1)</f>
        <v>41197.753310185188</v>
      </c>
      <c r="T102" s="14">
        <f>(((I102/60)/60)/24) + DATE(1970,1,1)</f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8319</v>
      </c>
      <c r="O103" s="10">
        <f>(E103/D103)*100</f>
        <v>100</v>
      </c>
      <c r="P103" s="5">
        <f>IFERROR((E103/L103),"0")</f>
        <v>100</v>
      </c>
      <c r="Q103" t="str">
        <f>LEFT(N103,FIND("/",N103)-1)</f>
        <v>film &amp; video</v>
      </c>
      <c r="R103" t="str">
        <f>RIGHT(N103,LEN(N103)-SEARCH("/",N103))</f>
        <v>shorts</v>
      </c>
      <c r="S103" s="14">
        <f>(((J103/60)/60)/24) + DATE(1970,1,1)</f>
        <v>41274.776736111111</v>
      </c>
      <c r="T103" s="14">
        <f>(((I103/60)/60)/24) + DATE(1970,1,1)</f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8319</v>
      </c>
      <c r="O104" s="10">
        <f>(E104/D104)*100</f>
        <v>127.75000000000001</v>
      </c>
      <c r="P104" s="5">
        <f>IFERROR((E104/L104),"0")</f>
        <v>117.92307692307692</v>
      </c>
      <c r="Q104" t="str">
        <f>LEFT(N104,FIND("/",N104)-1)</f>
        <v>film &amp; video</v>
      </c>
      <c r="R104" t="str">
        <f>RIGHT(N104,LEN(N104)-SEARCH("/",N104))</f>
        <v>shorts</v>
      </c>
      <c r="S104" s="14">
        <f>(((J104/60)/60)/24) + DATE(1970,1,1)</f>
        <v>40505.131168981483</v>
      </c>
      <c r="T104" s="14">
        <f>(((I104/60)/60)/24) + DATE(1970,1,1)</f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8319</v>
      </c>
      <c r="O105" s="10">
        <f>(E105/D105)*100</f>
        <v>105.15384615384616</v>
      </c>
      <c r="P105" s="5">
        <f>IFERROR((E105/L105),"0")</f>
        <v>27.897959183673468</v>
      </c>
      <c r="Q105" t="str">
        <f>LEFT(N105,FIND("/",N105)-1)</f>
        <v>film &amp; video</v>
      </c>
      <c r="R105" t="str">
        <f>RIGHT(N105,LEN(N105)-SEARCH("/",N105))</f>
        <v>shorts</v>
      </c>
      <c r="S105" s="14">
        <f>(((J105/60)/60)/24) + DATE(1970,1,1)</f>
        <v>41682.805902777778</v>
      </c>
      <c r="T105" s="14">
        <f>(((I105/60)/60)/24) + 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8319</v>
      </c>
      <c r="O106" s="10">
        <f>(E106/D106)*100</f>
        <v>120</v>
      </c>
      <c r="P106" s="5">
        <f>IFERROR((E106/L106),"0")</f>
        <v>60</v>
      </c>
      <c r="Q106" t="str">
        <f>LEFT(N106,FIND("/",N106)-1)</f>
        <v>film &amp; video</v>
      </c>
      <c r="R106" t="str">
        <f>RIGHT(N106,LEN(N106)-SEARCH("/",N106))</f>
        <v>shorts</v>
      </c>
      <c r="S106" s="14">
        <f>(((J106/60)/60)/24) + DATE(1970,1,1)</f>
        <v>40612.695208333331</v>
      </c>
      <c r="T106" s="14">
        <f>(((I106/60)/60)/24) + 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8319</v>
      </c>
      <c r="O107" s="10">
        <f>(E107/D107)*100</f>
        <v>107.40909090909089</v>
      </c>
      <c r="P107" s="5">
        <f>IFERROR((E107/L107),"0")</f>
        <v>39.383333333333333</v>
      </c>
      <c r="Q107" t="str">
        <f>LEFT(N107,FIND("/",N107)-1)</f>
        <v>film &amp; video</v>
      </c>
      <c r="R107" t="str">
        <f>RIGHT(N107,LEN(N107)-SEARCH("/",N107))</f>
        <v>shorts</v>
      </c>
      <c r="S107" s="14">
        <f>(((J107/60)/60)/24) + DATE(1970,1,1)</f>
        <v>42485.724768518514</v>
      </c>
      <c r="T107" s="14">
        <f>(((I107/60)/60)/24) + 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8319</v>
      </c>
      <c r="O108" s="10">
        <f>(E108/D108)*100</f>
        <v>100.49999999999999</v>
      </c>
      <c r="P108" s="5">
        <f>IFERROR((E108/L108),"0")</f>
        <v>186.11111111111111</v>
      </c>
      <c r="Q108" t="str">
        <f>LEFT(N108,FIND("/",N108)-1)</f>
        <v>film &amp; video</v>
      </c>
      <c r="R108" t="str">
        <f>RIGHT(N108,LEN(N108)-SEARCH("/",N108))</f>
        <v>shorts</v>
      </c>
      <c r="S108" s="14">
        <f>(((J108/60)/60)/24) + DATE(1970,1,1)</f>
        <v>40987.776631944449</v>
      </c>
      <c r="T108" s="14">
        <f>(((I108/60)/60)/24) + DATE(1970,1,1)</f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8319</v>
      </c>
      <c r="O109" s="10">
        <f>(E109/D109)*100</f>
        <v>102.46666666666667</v>
      </c>
      <c r="P109" s="5">
        <f>IFERROR((E109/L109),"0")</f>
        <v>111.37681159420291</v>
      </c>
      <c r="Q109" t="str">
        <f>LEFT(N109,FIND("/",N109)-1)</f>
        <v>film &amp; video</v>
      </c>
      <c r="R109" t="str">
        <f>RIGHT(N109,LEN(N109)-SEARCH("/",N109))</f>
        <v>shorts</v>
      </c>
      <c r="S109" s="14">
        <f>(((J109/60)/60)/24) + DATE(1970,1,1)</f>
        <v>40635.982488425929</v>
      </c>
      <c r="T109" s="14">
        <f>(((I109/60)/60)/24) + 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8319</v>
      </c>
      <c r="O110" s="10">
        <f>(E110/D110)*100</f>
        <v>246.66666666666669</v>
      </c>
      <c r="P110" s="5">
        <f>IFERROR((E110/L110),"0")</f>
        <v>78.723404255319153</v>
      </c>
      <c r="Q110" t="str">
        <f>LEFT(N110,FIND("/",N110)-1)</f>
        <v>film &amp; video</v>
      </c>
      <c r="R110" t="str">
        <f>RIGHT(N110,LEN(N110)-SEARCH("/",N110))</f>
        <v>shorts</v>
      </c>
      <c r="S110" s="14">
        <f>(((J110/60)/60)/24) + DATE(1970,1,1)</f>
        <v>41365.613078703704</v>
      </c>
      <c r="T110" s="14">
        <f>(((I110/60)/60)/24) + 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8319</v>
      </c>
      <c r="O111" s="10">
        <f>(E111/D111)*100</f>
        <v>219.49999999999997</v>
      </c>
      <c r="P111" s="5">
        <f>IFERROR((E111/L111),"0")</f>
        <v>46.702127659574465</v>
      </c>
      <c r="Q111" t="str">
        <f>LEFT(N111,FIND("/",N111)-1)</f>
        <v>film &amp; video</v>
      </c>
      <c r="R111" t="str">
        <f>RIGHT(N111,LEN(N111)-SEARCH("/",N111))</f>
        <v>shorts</v>
      </c>
      <c r="S111" s="14">
        <f>(((J111/60)/60)/24) + DATE(1970,1,1)</f>
        <v>40570.025810185187</v>
      </c>
      <c r="T111" s="14">
        <f>(((I111/60)/60)/24) + 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8319</v>
      </c>
      <c r="O112" s="10">
        <f>(E112/D112)*100</f>
        <v>130.76923076923077</v>
      </c>
      <c r="P112" s="5">
        <f>IFERROR((E112/L112),"0")</f>
        <v>65.384615384615387</v>
      </c>
      <c r="Q112" t="str">
        <f>LEFT(N112,FIND("/",N112)-1)</f>
        <v>film &amp; video</v>
      </c>
      <c r="R112" t="str">
        <f>RIGHT(N112,LEN(N112)-SEARCH("/",N112))</f>
        <v>shorts</v>
      </c>
      <c r="S112" s="14">
        <f>(((J112/60)/60)/24) + DATE(1970,1,1)</f>
        <v>41557.949687500004</v>
      </c>
      <c r="T112" s="14">
        <f>(((I112/60)/60)/24) + 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8319</v>
      </c>
      <c r="O113" s="10">
        <f>(E113/D113)*100</f>
        <v>154.57142857142858</v>
      </c>
      <c r="P113" s="5">
        <f>IFERROR((E113/L113),"0")</f>
        <v>102.0754716981132</v>
      </c>
      <c r="Q113" t="str">
        <f>LEFT(N113,FIND("/",N113)-1)</f>
        <v>film &amp; video</v>
      </c>
      <c r="R113" t="str">
        <f>RIGHT(N113,LEN(N113)-SEARCH("/",N113))</f>
        <v>shorts</v>
      </c>
      <c r="S113" s="14">
        <f>(((J113/60)/60)/24) + DATE(1970,1,1)</f>
        <v>42125.333182870367</v>
      </c>
      <c r="T113" s="14">
        <f>(((I113/60)/60)/24) + DATE(1970,1,1)</f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8319</v>
      </c>
      <c r="O114" s="10">
        <f>(E114/D114)*100</f>
        <v>104</v>
      </c>
      <c r="P114" s="5">
        <f>IFERROR((E114/L114),"0")</f>
        <v>64.197530864197532</v>
      </c>
      <c r="Q114" t="str">
        <f>LEFT(N114,FIND("/",N114)-1)</f>
        <v>film &amp; video</v>
      </c>
      <c r="R114" t="str">
        <f>RIGHT(N114,LEN(N114)-SEARCH("/",N114))</f>
        <v>shorts</v>
      </c>
      <c r="S114" s="14">
        <f>(((J114/60)/60)/24) + DATE(1970,1,1)</f>
        <v>41718.043032407404</v>
      </c>
      <c r="T114" s="14">
        <f>(((I114/60)/60)/24) + 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8319</v>
      </c>
      <c r="O115" s="10">
        <f>(E115/D115)*100</f>
        <v>141</v>
      </c>
      <c r="P115" s="5">
        <f>IFERROR((E115/L115),"0")</f>
        <v>90.384615384615387</v>
      </c>
      <c r="Q115" t="str">
        <f>LEFT(N115,FIND("/",N115)-1)</f>
        <v>film &amp; video</v>
      </c>
      <c r="R115" t="str">
        <f>RIGHT(N115,LEN(N115)-SEARCH("/",N115))</f>
        <v>shorts</v>
      </c>
      <c r="S115" s="14">
        <f>(((J115/60)/60)/24) + DATE(1970,1,1)</f>
        <v>40753.758425925924</v>
      </c>
      <c r="T115" s="14">
        <f>(((I115/60)/60)/24) + DATE(1970,1,1)</f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8319</v>
      </c>
      <c r="O116" s="10">
        <f>(E116/D116)*100</f>
        <v>103.33333333333334</v>
      </c>
      <c r="P116" s="5">
        <f>IFERROR((E116/L116),"0")</f>
        <v>88.571428571428569</v>
      </c>
      <c r="Q116" t="str">
        <f>LEFT(N116,FIND("/",N116)-1)</f>
        <v>film &amp; video</v>
      </c>
      <c r="R116" t="str">
        <f>RIGHT(N116,LEN(N116)-SEARCH("/",N116))</f>
        <v>shorts</v>
      </c>
      <c r="S116" s="14">
        <f>(((J116/60)/60)/24) + DATE(1970,1,1)</f>
        <v>40861.27416666667</v>
      </c>
      <c r="T116" s="14">
        <f>(((I116/60)/60)/24) + DATE(1970,1,1)</f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8319</v>
      </c>
      <c r="O117" s="10">
        <f>(E117/D117)*100</f>
        <v>140.44444444444443</v>
      </c>
      <c r="P117" s="5">
        <f>IFERROR((E117/L117),"0")</f>
        <v>28.727272727272727</v>
      </c>
      <c r="Q117" t="str">
        <f>LEFT(N117,FIND("/",N117)-1)</f>
        <v>film &amp; video</v>
      </c>
      <c r="R117" t="str">
        <f>RIGHT(N117,LEN(N117)-SEARCH("/",N117))</f>
        <v>shorts</v>
      </c>
      <c r="S117" s="14">
        <f>(((J117/60)/60)/24) + DATE(1970,1,1)</f>
        <v>40918.738935185182</v>
      </c>
      <c r="T117" s="14">
        <f>(((I117/60)/60)/24) + DATE(1970,1,1)</f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8319</v>
      </c>
      <c r="O118" s="10">
        <f>(E118/D118)*100</f>
        <v>113.65714285714286</v>
      </c>
      <c r="P118" s="5">
        <f>IFERROR((E118/L118),"0")</f>
        <v>69.78947368421052</v>
      </c>
      <c r="Q118" t="str">
        <f>LEFT(N118,FIND("/",N118)-1)</f>
        <v>film &amp; video</v>
      </c>
      <c r="R118" t="str">
        <f>RIGHT(N118,LEN(N118)-SEARCH("/",N118))</f>
        <v>shorts</v>
      </c>
      <c r="S118" s="14">
        <f>(((J118/60)/60)/24) + DATE(1970,1,1)</f>
        <v>40595.497164351851</v>
      </c>
      <c r="T118" s="14">
        <f>(((I118/60)/60)/24) + DATE(1970,1,1)</f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8319</v>
      </c>
      <c r="O119" s="10">
        <f>(E119/D119)*100</f>
        <v>100.49377777777779</v>
      </c>
      <c r="P119" s="5">
        <f>IFERROR((E119/L119),"0")</f>
        <v>167.48962962962963</v>
      </c>
      <c r="Q119" t="str">
        <f>LEFT(N119,FIND("/",N119)-1)</f>
        <v>film &amp; video</v>
      </c>
      <c r="R119" t="str">
        <f>RIGHT(N119,LEN(N119)-SEARCH("/",N119))</f>
        <v>shorts</v>
      </c>
      <c r="S119" s="14">
        <f>(((J119/60)/60)/24) + DATE(1970,1,1)</f>
        <v>40248.834999999999</v>
      </c>
      <c r="T119" s="14">
        <f>(((I119/60)/60)/24) + DATE(1970,1,1)</f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8319</v>
      </c>
      <c r="O120" s="10">
        <f>(E120/D120)*100</f>
        <v>113.03159999999998</v>
      </c>
      <c r="P120" s="5">
        <f>IFERROR((E120/L120),"0")</f>
        <v>144.91230769230768</v>
      </c>
      <c r="Q120" t="str">
        <f>LEFT(N120,FIND("/",N120)-1)</f>
        <v>film &amp; video</v>
      </c>
      <c r="R120" t="str">
        <f>RIGHT(N120,LEN(N120)-SEARCH("/",N120))</f>
        <v>shorts</v>
      </c>
      <c r="S120" s="14">
        <f>(((J120/60)/60)/24) + DATE(1970,1,1)</f>
        <v>40723.053657407407</v>
      </c>
      <c r="T120" s="14">
        <f>(((I120/60)/60)/24) + DATE(1970,1,1)</f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8319</v>
      </c>
      <c r="O121" s="10">
        <f>(E121/D121)*100</f>
        <v>104.55692307692308</v>
      </c>
      <c r="P121" s="5">
        <f>IFERROR((E121/L121),"0")</f>
        <v>91.840540540540545</v>
      </c>
      <c r="Q121" t="str">
        <f>LEFT(N121,FIND("/",N121)-1)</f>
        <v>film &amp; video</v>
      </c>
      <c r="R121" t="str">
        <f>RIGHT(N121,LEN(N121)-SEARCH("/",N121))</f>
        <v>shorts</v>
      </c>
      <c r="S121" s="14">
        <f>(((J121/60)/60)/24) + DATE(1970,1,1)</f>
        <v>40739.069282407407</v>
      </c>
      <c r="T121" s="14">
        <f>(((I121/60)/60)/24) + DATE(1970,1,1)</f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8320</v>
      </c>
      <c r="O122" s="10">
        <f>(E122/D122)*100</f>
        <v>1.4285714285714287E-2</v>
      </c>
      <c r="P122" s="5">
        <f>IFERROR((E122/L122),"0")</f>
        <v>10</v>
      </c>
      <c r="Q122" t="str">
        <f>LEFT(N122,FIND("/",N122)-1)</f>
        <v>film &amp; video</v>
      </c>
      <c r="R122" t="str">
        <f>RIGHT(N122,LEN(N122)-SEARCH("/",N122))</f>
        <v>science fiction</v>
      </c>
      <c r="S122" s="14">
        <f>(((J122/60)/60)/24) + DATE(1970,1,1)</f>
        <v>42616.049849537041</v>
      </c>
      <c r="T122" s="14">
        <f>(((I122/60)/60)/24) + DATE(1970,1,1)</f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8320</v>
      </c>
      <c r="O123" s="10">
        <f>(E123/D123)*100</f>
        <v>3.3333333333333333E-2</v>
      </c>
      <c r="P123" s="5">
        <f>IFERROR((E123/L123),"0")</f>
        <v>1</v>
      </c>
      <c r="Q123" t="str">
        <f>LEFT(N123,FIND("/",N123)-1)</f>
        <v>film &amp; video</v>
      </c>
      <c r="R123" t="str">
        <f>RIGHT(N123,LEN(N123)-SEARCH("/",N123))</f>
        <v>science fiction</v>
      </c>
      <c r="S123" s="14">
        <f>(((J123/60)/60)/24) + DATE(1970,1,1)</f>
        <v>42096.704976851848</v>
      </c>
      <c r="T123" s="14">
        <f>(((I123/60)/60)/24) + DATE(1970,1,1)</f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8320</v>
      </c>
      <c r="O124" s="10">
        <f>(E124/D124)*100</f>
        <v>0</v>
      </c>
      <c r="P124" s="5" t="str">
        <f>IFERROR((E124/L124),"0")</f>
        <v>0</v>
      </c>
      <c r="Q124" t="str">
        <f>LEFT(N124,FIND("/",N124)-1)</f>
        <v>film &amp; video</v>
      </c>
      <c r="R124" t="str">
        <f>RIGHT(N124,LEN(N124)-SEARCH("/",N124))</f>
        <v>science fiction</v>
      </c>
      <c r="S124" s="14">
        <f>(((J124/60)/60)/24) + DATE(1970,1,1)</f>
        <v>42593.431793981479</v>
      </c>
      <c r="T124" s="14">
        <f>(((I124/60)/60)/24) + DATE(1970,1,1)</f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8320</v>
      </c>
      <c r="O125" s="10">
        <f>(E125/D125)*100</f>
        <v>0.27454545454545454</v>
      </c>
      <c r="P125" s="5">
        <f>IFERROR((E125/L125),"0")</f>
        <v>25.166666666666668</v>
      </c>
      <c r="Q125" t="str">
        <f>LEFT(N125,FIND("/",N125)-1)</f>
        <v>film &amp; video</v>
      </c>
      <c r="R125" t="str">
        <f>RIGHT(N125,LEN(N125)-SEARCH("/",N125))</f>
        <v>science fiction</v>
      </c>
      <c r="S125" s="14">
        <f>(((J125/60)/60)/24) + DATE(1970,1,1)</f>
        <v>41904.781990740739</v>
      </c>
      <c r="T125" s="14">
        <f>(((I125/60)/60)/24) + 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8320</v>
      </c>
      <c r="O126" s="10">
        <f>(E126/D126)*100</f>
        <v>0</v>
      </c>
      <c r="P126" s="5" t="str">
        <f>IFERROR((E126/L126),"0")</f>
        <v>0</v>
      </c>
      <c r="Q126" t="str">
        <f>LEFT(N126,FIND("/",N126)-1)</f>
        <v>film &amp; video</v>
      </c>
      <c r="R126" t="str">
        <f>RIGHT(N126,LEN(N126)-SEARCH("/",N126))</f>
        <v>science fiction</v>
      </c>
      <c r="S126" s="14">
        <f>(((J126/60)/60)/24) + DATE(1970,1,1)</f>
        <v>42114.928726851853</v>
      </c>
      <c r="T126" s="14">
        <f>(((I126/60)/60)/24) + DATE(1970,1,1)</f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8320</v>
      </c>
      <c r="O127" s="10">
        <f>(E127/D127)*100</f>
        <v>14.000000000000002</v>
      </c>
      <c r="P127" s="5">
        <f>IFERROR((E127/L127),"0")</f>
        <v>11.666666666666666</v>
      </c>
      <c r="Q127" t="str">
        <f>LEFT(N127,FIND("/",N127)-1)</f>
        <v>film &amp; video</v>
      </c>
      <c r="R127" t="str">
        <f>RIGHT(N127,LEN(N127)-SEARCH("/",N127))</f>
        <v>science fiction</v>
      </c>
      <c r="S127" s="14">
        <f>(((J127/60)/60)/24) + DATE(1970,1,1)</f>
        <v>42709.993981481486</v>
      </c>
      <c r="T127" s="14">
        <f>(((I127/60)/60)/24) + DATE(1970,1,1)</f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8320</v>
      </c>
      <c r="O128" s="10">
        <f>(E128/D128)*100</f>
        <v>5.548</v>
      </c>
      <c r="P128" s="5">
        <f>IFERROR((E128/L128),"0")</f>
        <v>106.69230769230769</v>
      </c>
      <c r="Q128" t="str">
        <f>LEFT(N128,FIND("/",N128)-1)</f>
        <v>film &amp; video</v>
      </c>
      <c r="R128" t="str">
        <f>RIGHT(N128,LEN(N128)-SEARCH("/",N128))</f>
        <v>science fiction</v>
      </c>
      <c r="S128" s="14">
        <f>(((J128/60)/60)/24) + DATE(1970,1,1)</f>
        <v>42135.589548611111</v>
      </c>
      <c r="T128" s="14">
        <f>(((I128/60)/60)/24) + DATE(1970,1,1)</f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8320</v>
      </c>
      <c r="O129" s="10">
        <f>(E129/D129)*100</f>
        <v>2.375</v>
      </c>
      <c r="P129" s="5">
        <f>IFERROR((E129/L129),"0")</f>
        <v>47.5</v>
      </c>
      <c r="Q129" t="str">
        <f>LEFT(N129,FIND("/",N129)-1)</f>
        <v>film &amp; video</v>
      </c>
      <c r="R129" t="str">
        <f>RIGHT(N129,LEN(N129)-SEARCH("/",N129))</f>
        <v>science fiction</v>
      </c>
      <c r="S129" s="14">
        <f>(((J129/60)/60)/24) + DATE(1970,1,1)</f>
        <v>42067.62431712963</v>
      </c>
      <c r="T129" s="14">
        <f>(((I129/60)/60)/24) + 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8320</v>
      </c>
      <c r="O130" s="10">
        <f>(E130/D130)*100</f>
        <v>1.867</v>
      </c>
      <c r="P130" s="5">
        <f>IFERROR((E130/L130),"0")</f>
        <v>311.16666666666669</v>
      </c>
      <c r="Q130" t="str">
        <f>LEFT(N130,FIND("/",N130)-1)</f>
        <v>film &amp; video</v>
      </c>
      <c r="R130" t="str">
        <f>RIGHT(N130,LEN(N130)-SEARCH("/",N130))</f>
        <v>science fiction</v>
      </c>
      <c r="S130" s="14">
        <f>(((J130/60)/60)/24) + DATE(1970,1,1)</f>
        <v>42628.22792824074</v>
      </c>
      <c r="T130" s="14">
        <f>(((I130/60)/60)/24) + DATE(1970,1,1)</f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8320</v>
      </c>
      <c r="O131" s="10">
        <f>(E131/D131)*100</f>
        <v>0</v>
      </c>
      <c r="P131" s="5" t="str">
        <f>IFERROR((E131/L131),"0")</f>
        <v>0</v>
      </c>
      <c r="Q131" t="str">
        <f>LEFT(N131,FIND("/",N131)-1)</f>
        <v>film &amp; video</v>
      </c>
      <c r="R131" t="str">
        <f>RIGHT(N131,LEN(N131)-SEARCH("/",N131))</f>
        <v>science fiction</v>
      </c>
      <c r="S131" s="14">
        <f>(((J131/60)/60)/24) + DATE(1970,1,1)</f>
        <v>41882.937303240738</v>
      </c>
      <c r="T131" s="14">
        <f>(((I131/60)/60)/24) + 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8320</v>
      </c>
      <c r="O132" s="10">
        <f>(E132/D132)*100</f>
        <v>0</v>
      </c>
      <c r="P132" s="5" t="str">
        <f>IFERROR((E132/L132),"0")</f>
        <v>0</v>
      </c>
      <c r="Q132" t="str">
        <f>LEFT(N132,FIND("/",N132)-1)</f>
        <v>film &amp; video</v>
      </c>
      <c r="R132" t="str">
        <f>RIGHT(N132,LEN(N132)-SEARCH("/",N132))</f>
        <v>science fiction</v>
      </c>
      <c r="S132" s="14">
        <f>(((J132/60)/60)/24) + DATE(1970,1,1)</f>
        <v>41778.915416666663</v>
      </c>
      <c r="T132" s="14">
        <f>(((I132/60)/60)/24) + 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8320</v>
      </c>
      <c r="O133" s="10">
        <f>(E133/D133)*100</f>
        <v>0</v>
      </c>
      <c r="P133" s="5" t="str">
        <f>IFERROR((E133/L133),"0")</f>
        <v>0</v>
      </c>
      <c r="Q133" t="str">
        <f>LEFT(N133,FIND("/",N133)-1)</f>
        <v>film &amp; video</v>
      </c>
      <c r="R133" t="str">
        <f>RIGHT(N133,LEN(N133)-SEARCH("/",N133))</f>
        <v>science fiction</v>
      </c>
      <c r="S133" s="14">
        <f>(((J133/60)/60)/24) + DATE(1970,1,1)</f>
        <v>42541.837511574078</v>
      </c>
      <c r="T133" s="14">
        <f>(((I133/60)/60)/24) + DATE(1970,1,1)</f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8320</v>
      </c>
      <c r="O134" s="10">
        <f>(E134/D134)*100</f>
        <v>9.5687499999999996</v>
      </c>
      <c r="P134" s="5">
        <f>IFERROR((E134/L134),"0")</f>
        <v>94.506172839506178</v>
      </c>
      <c r="Q134" t="str">
        <f>LEFT(N134,FIND("/",N134)-1)</f>
        <v>film &amp; video</v>
      </c>
      <c r="R134" t="str">
        <f>RIGHT(N134,LEN(N134)-SEARCH("/",N134))</f>
        <v>science fiction</v>
      </c>
      <c r="S134" s="14">
        <f>(((J134/60)/60)/24) + DATE(1970,1,1)</f>
        <v>41905.812581018516</v>
      </c>
      <c r="T134" s="14">
        <f>(((I134/60)/60)/24) + DATE(1970,1,1)</f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8320</v>
      </c>
      <c r="O135" s="10">
        <f>(E135/D135)*100</f>
        <v>0</v>
      </c>
      <c r="P135" s="5" t="str">
        <f>IFERROR((E135/L135),"0")</f>
        <v>0</v>
      </c>
      <c r="Q135" t="str">
        <f>LEFT(N135,FIND("/",N135)-1)</f>
        <v>film &amp; video</v>
      </c>
      <c r="R135" t="str">
        <f>RIGHT(N135,LEN(N135)-SEARCH("/",N135))</f>
        <v>science fiction</v>
      </c>
      <c r="S135" s="14">
        <f>(((J135/60)/60)/24) + DATE(1970,1,1)</f>
        <v>42491.80768518518</v>
      </c>
      <c r="T135" s="14">
        <f>(((I135/60)/60)/24) + 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8320</v>
      </c>
      <c r="O136" s="10">
        <f>(E136/D136)*100</f>
        <v>0</v>
      </c>
      <c r="P136" s="5" t="str">
        <f>IFERROR((E136/L136),"0")</f>
        <v>0</v>
      </c>
      <c r="Q136" t="str">
        <f>LEFT(N136,FIND("/",N136)-1)</f>
        <v>film &amp; video</v>
      </c>
      <c r="R136" t="str">
        <f>RIGHT(N136,LEN(N136)-SEARCH("/",N136))</f>
        <v>science fiction</v>
      </c>
      <c r="S136" s="14">
        <f>(((J136/60)/60)/24) + DATE(1970,1,1)</f>
        <v>42221.909930555557</v>
      </c>
      <c r="T136" s="14">
        <f>(((I136/60)/60)/24) + 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8320</v>
      </c>
      <c r="O137" s="10">
        <f>(E137/D137)*100</f>
        <v>13.433333333333334</v>
      </c>
      <c r="P137" s="5">
        <f>IFERROR((E137/L137),"0")</f>
        <v>80.599999999999994</v>
      </c>
      <c r="Q137" t="str">
        <f>LEFT(N137,FIND("/",N137)-1)</f>
        <v>film &amp; video</v>
      </c>
      <c r="R137" t="str">
        <f>RIGHT(N137,LEN(N137)-SEARCH("/",N137))</f>
        <v>science fiction</v>
      </c>
      <c r="S137" s="14">
        <f>(((J137/60)/60)/24) + DATE(1970,1,1)</f>
        <v>41788.381909722222</v>
      </c>
      <c r="T137" s="14">
        <f>(((I137/60)/60)/24) + DATE(1970,1,1)</f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8320</v>
      </c>
      <c r="O138" s="10">
        <f>(E138/D138)*100</f>
        <v>0</v>
      </c>
      <c r="P138" s="5" t="str">
        <f>IFERROR((E138/L138),"0")</f>
        <v>0</v>
      </c>
      <c r="Q138" t="str">
        <f>LEFT(N138,FIND("/",N138)-1)</f>
        <v>film &amp; video</v>
      </c>
      <c r="R138" t="str">
        <f>RIGHT(N138,LEN(N138)-SEARCH("/",N138))</f>
        <v>science fiction</v>
      </c>
      <c r="S138" s="14">
        <f>(((J138/60)/60)/24) + DATE(1970,1,1)</f>
        <v>42096.410115740742</v>
      </c>
      <c r="T138" s="14">
        <f>(((I138/60)/60)/24) + DATE(1970,1,1)</f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8320</v>
      </c>
      <c r="O139" s="10">
        <f>(E139/D139)*100</f>
        <v>0</v>
      </c>
      <c r="P139" s="5" t="str">
        <f>IFERROR((E139/L139),"0")</f>
        <v>0</v>
      </c>
      <c r="Q139" t="str">
        <f>LEFT(N139,FIND("/",N139)-1)</f>
        <v>film &amp; video</v>
      </c>
      <c r="R139" t="str">
        <f>RIGHT(N139,LEN(N139)-SEARCH("/",N139))</f>
        <v>science fiction</v>
      </c>
      <c r="S139" s="14">
        <f>(((J139/60)/60)/24) + DATE(1970,1,1)</f>
        <v>42239.573993055557</v>
      </c>
      <c r="T139" s="14">
        <f>(((I139/60)/60)/24) + DATE(1970,1,1)</f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8320</v>
      </c>
      <c r="O140" s="10">
        <f>(E140/D140)*100</f>
        <v>3.1413333333333333</v>
      </c>
      <c r="P140" s="5">
        <f>IFERROR((E140/L140),"0")</f>
        <v>81.241379310344826</v>
      </c>
      <c r="Q140" t="str">
        <f>LEFT(N140,FIND("/",N140)-1)</f>
        <v>film &amp; video</v>
      </c>
      <c r="R140" t="str">
        <f>RIGHT(N140,LEN(N140)-SEARCH("/",N140))</f>
        <v>science fiction</v>
      </c>
      <c r="S140" s="14">
        <f>(((J140/60)/60)/24) + DATE(1970,1,1)</f>
        <v>42186.257418981477</v>
      </c>
      <c r="T140" s="14">
        <f>(((I140/60)/60)/24) + DATE(1970,1,1)</f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8320</v>
      </c>
      <c r="O141" s="10">
        <f>(E141/D141)*100</f>
        <v>100</v>
      </c>
      <c r="P141" s="5">
        <f>IFERROR((E141/L141),"0")</f>
        <v>500</v>
      </c>
      <c r="Q141" t="str">
        <f>LEFT(N141,FIND("/",N141)-1)</f>
        <v>film &amp; video</v>
      </c>
      <c r="R141" t="str">
        <f>RIGHT(N141,LEN(N141)-SEARCH("/",N141))</f>
        <v>science fiction</v>
      </c>
      <c r="S141" s="14">
        <f>(((J141/60)/60)/24) + DATE(1970,1,1)</f>
        <v>42187.920972222222</v>
      </c>
      <c r="T141" s="14">
        <f>(((I141/60)/60)/24) + DATE(1970,1,1)</f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8320</v>
      </c>
      <c r="O142" s="10">
        <f>(E142/D142)*100</f>
        <v>0</v>
      </c>
      <c r="P142" s="5" t="str">
        <f>IFERROR((E142/L142),"0")</f>
        <v>0</v>
      </c>
      <c r="Q142" t="str">
        <f>LEFT(N142,FIND("/",N142)-1)</f>
        <v>film &amp; video</v>
      </c>
      <c r="R142" t="str">
        <f>RIGHT(N142,LEN(N142)-SEARCH("/",N142))</f>
        <v>science fiction</v>
      </c>
      <c r="S142" s="14">
        <f>(((J142/60)/60)/24) + DATE(1970,1,1)</f>
        <v>42053.198287037041</v>
      </c>
      <c r="T142" s="14">
        <f>(((I142/60)/60)/24) + 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8320</v>
      </c>
      <c r="O143" s="10">
        <f>(E143/D143)*100</f>
        <v>10.775</v>
      </c>
      <c r="P143" s="5">
        <f>IFERROR((E143/L143),"0")</f>
        <v>46.178571428571431</v>
      </c>
      <c r="Q143" t="str">
        <f>LEFT(N143,FIND("/",N143)-1)</f>
        <v>film &amp; video</v>
      </c>
      <c r="R143" t="str">
        <f>RIGHT(N143,LEN(N143)-SEARCH("/",N143))</f>
        <v>science fiction</v>
      </c>
      <c r="S143" s="14">
        <f>(((J143/60)/60)/24) + DATE(1970,1,1)</f>
        <v>42110.153043981481</v>
      </c>
      <c r="T143" s="14">
        <f>(((I143/60)/60)/24) + DATE(1970,1,1)</f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8320</v>
      </c>
      <c r="O144" s="10">
        <f>(E144/D144)*100</f>
        <v>0.33333333333333337</v>
      </c>
      <c r="P144" s="5">
        <f>IFERROR((E144/L144),"0")</f>
        <v>10</v>
      </c>
      <c r="Q144" t="str">
        <f>LEFT(N144,FIND("/",N144)-1)</f>
        <v>film &amp; video</v>
      </c>
      <c r="R144" t="str">
        <f>RIGHT(N144,LEN(N144)-SEARCH("/",N144))</f>
        <v>science fiction</v>
      </c>
      <c r="S144" s="14">
        <f>(((J144/60)/60)/24) + DATE(1970,1,1)</f>
        <v>41938.893263888887</v>
      </c>
      <c r="T144" s="14">
        <f>(((I144/60)/60)/24) + DATE(1970,1,1)</f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8320</v>
      </c>
      <c r="O145" s="10">
        <f>(E145/D145)*100</f>
        <v>0</v>
      </c>
      <c r="P145" s="5" t="str">
        <f>IFERROR((E145/L145),"0")</f>
        <v>0</v>
      </c>
      <c r="Q145" t="str">
        <f>LEFT(N145,FIND("/",N145)-1)</f>
        <v>film &amp; video</v>
      </c>
      <c r="R145" t="str">
        <f>RIGHT(N145,LEN(N145)-SEARCH("/",N145))</f>
        <v>science fiction</v>
      </c>
      <c r="S145" s="14">
        <f>(((J145/60)/60)/24) + DATE(1970,1,1)</f>
        <v>42559.064143518524</v>
      </c>
      <c r="T145" s="14">
        <f>(((I145/60)/60)/24) + 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8320</v>
      </c>
      <c r="O146" s="10">
        <f>(E146/D146)*100</f>
        <v>27.6</v>
      </c>
      <c r="P146" s="5">
        <f>IFERROR((E146/L146),"0")</f>
        <v>55.945945945945944</v>
      </c>
      <c r="Q146" t="str">
        <f>LEFT(N146,FIND("/",N146)-1)</f>
        <v>film &amp; video</v>
      </c>
      <c r="R146" t="str">
        <f>RIGHT(N146,LEN(N146)-SEARCH("/",N146))</f>
        <v>science fiction</v>
      </c>
      <c r="S146" s="14">
        <f>(((J146/60)/60)/24) + DATE(1970,1,1)</f>
        <v>42047.762407407412</v>
      </c>
      <c r="T146" s="14">
        <f>(((I146/60)/60)/24) + DATE(1970,1,1)</f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8320</v>
      </c>
      <c r="O147" s="10">
        <f>(E147/D147)*100</f>
        <v>7.5111111111111111</v>
      </c>
      <c r="P147" s="5">
        <f>IFERROR((E147/L147),"0")</f>
        <v>37.555555555555557</v>
      </c>
      <c r="Q147" t="str">
        <f>LEFT(N147,FIND("/",N147)-1)</f>
        <v>film &amp; video</v>
      </c>
      <c r="R147" t="str">
        <f>RIGHT(N147,LEN(N147)-SEARCH("/",N147))</f>
        <v>science fiction</v>
      </c>
      <c r="S147" s="14">
        <f>(((J147/60)/60)/24) + DATE(1970,1,1)</f>
        <v>42200.542268518519</v>
      </c>
      <c r="T147" s="14">
        <f>(((I147/60)/60)/24) + DATE(1970,1,1)</f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8320</v>
      </c>
      <c r="O148" s="10">
        <f>(E148/D148)*100</f>
        <v>0.57499999999999996</v>
      </c>
      <c r="P148" s="5">
        <f>IFERROR((E148/L148),"0")</f>
        <v>38.333333333333336</v>
      </c>
      <c r="Q148" t="str">
        <f>LEFT(N148,FIND("/",N148)-1)</f>
        <v>film &amp; video</v>
      </c>
      <c r="R148" t="str">
        <f>RIGHT(N148,LEN(N148)-SEARCH("/",N148))</f>
        <v>science fiction</v>
      </c>
      <c r="S148" s="14">
        <f>(((J148/60)/60)/24) + DATE(1970,1,1)</f>
        <v>42693.016180555554</v>
      </c>
      <c r="T148" s="14">
        <f>(((I148/60)/60)/24) + 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8320</v>
      </c>
      <c r="O149" s="10">
        <f>(E149/D149)*100</f>
        <v>0</v>
      </c>
      <c r="P149" s="5" t="str">
        <f>IFERROR((E149/L149),"0")</f>
        <v>0</v>
      </c>
      <c r="Q149" t="str">
        <f>LEFT(N149,FIND("/",N149)-1)</f>
        <v>film &amp; video</v>
      </c>
      <c r="R149" t="str">
        <f>RIGHT(N149,LEN(N149)-SEARCH("/",N149))</f>
        <v>science fiction</v>
      </c>
      <c r="S149" s="14">
        <f>(((J149/60)/60)/24) + DATE(1970,1,1)</f>
        <v>41969.767824074079</v>
      </c>
      <c r="T149" s="14">
        <f>(((I149/60)/60)/24) + DATE(1970,1,1)</f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8320</v>
      </c>
      <c r="O150" s="10">
        <f>(E150/D150)*100</f>
        <v>0.08</v>
      </c>
      <c r="P150" s="5">
        <f>IFERROR((E150/L150),"0")</f>
        <v>20</v>
      </c>
      <c r="Q150" t="str">
        <f>LEFT(N150,FIND("/",N150)-1)</f>
        <v>film &amp; video</v>
      </c>
      <c r="R150" t="str">
        <f>RIGHT(N150,LEN(N150)-SEARCH("/",N150))</f>
        <v>science fiction</v>
      </c>
      <c r="S150" s="14">
        <f>(((J150/60)/60)/24) + DATE(1970,1,1)</f>
        <v>42397.281666666662</v>
      </c>
      <c r="T150" s="14">
        <f>(((I150/60)/60)/24) + DATE(1970,1,1)</f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8320</v>
      </c>
      <c r="O151" s="10">
        <f>(E151/D151)*100</f>
        <v>0.91999999999999993</v>
      </c>
      <c r="P151" s="5">
        <f>IFERROR((E151/L151),"0")</f>
        <v>15.333333333333334</v>
      </c>
      <c r="Q151" t="str">
        <f>LEFT(N151,FIND("/",N151)-1)</f>
        <v>film &amp; video</v>
      </c>
      <c r="R151" t="str">
        <f>RIGHT(N151,LEN(N151)-SEARCH("/",N151))</f>
        <v>science fiction</v>
      </c>
      <c r="S151" s="14">
        <f>(((J151/60)/60)/24) + DATE(1970,1,1)</f>
        <v>41968.172106481477</v>
      </c>
      <c r="T151" s="14">
        <f>(((I151/60)/60)/24) + 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8320</v>
      </c>
      <c r="O152" s="10">
        <f>(E152/D152)*100</f>
        <v>23.163076923076922</v>
      </c>
      <c r="P152" s="5">
        <f>IFERROR((E152/L152),"0")</f>
        <v>449.43283582089555</v>
      </c>
      <c r="Q152" t="str">
        <f>LEFT(N152,FIND("/",N152)-1)</f>
        <v>film &amp; video</v>
      </c>
      <c r="R152" t="str">
        <f>RIGHT(N152,LEN(N152)-SEARCH("/",N152))</f>
        <v>science fiction</v>
      </c>
      <c r="S152" s="14">
        <f>(((J152/60)/60)/24) + DATE(1970,1,1)</f>
        <v>42090.161828703705</v>
      </c>
      <c r="T152" s="14">
        <f>(((I152/60)/60)/24) + DATE(1970,1,1)</f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8320</v>
      </c>
      <c r="O153" s="10">
        <f>(E153/D153)*100</f>
        <v>5.5999999999999994E-2</v>
      </c>
      <c r="P153" s="5">
        <f>IFERROR((E153/L153),"0")</f>
        <v>28</v>
      </c>
      <c r="Q153" t="str">
        <f>LEFT(N153,FIND("/",N153)-1)</f>
        <v>film &amp; video</v>
      </c>
      <c r="R153" t="str">
        <f>RIGHT(N153,LEN(N153)-SEARCH("/",N153))</f>
        <v>science fiction</v>
      </c>
      <c r="S153" s="14">
        <f>(((J153/60)/60)/24) + DATE(1970,1,1)</f>
        <v>42113.550821759258</v>
      </c>
      <c r="T153" s="14">
        <f>(((I153/60)/60)/24) + 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8320</v>
      </c>
      <c r="O154" s="10">
        <f>(E154/D154)*100</f>
        <v>7.8947368421052634E-3</v>
      </c>
      <c r="P154" s="5">
        <f>IFERROR((E154/L154),"0")</f>
        <v>15</v>
      </c>
      <c r="Q154" t="str">
        <f>LEFT(N154,FIND("/",N154)-1)</f>
        <v>film &amp; video</v>
      </c>
      <c r="R154" t="str">
        <f>RIGHT(N154,LEN(N154)-SEARCH("/",N154))</f>
        <v>science fiction</v>
      </c>
      <c r="S154" s="14">
        <f>(((J154/60)/60)/24) + DATE(1970,1,1)</f>
        <v>41875.077546296299</v>
      </c>
      <c r="T154" s="14">
        <f>(((I154/60)/60)/24) + 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8320</v>
      </c>
      <c r="O155" s="10">
        <f>(E155/D155)*100</f>
        <v>0.71799999999999997</v>
      </c>
      <c r="P155" s="5">
        <f>IFERROR((E155/L155),"0")</f>
        <v>35.9</v>
      </c>
      <c r="Q155" t="str">
        <f>LEFT(N155,FIND("/",N155)-1)</f>
        <v>film &amp; video</v>
      </c>
      <c r="R155" t="str">
        <f>RIGHT(N155,LEN(N155)-SEARCH("/",N155))</f>
        <v>science fiction</v>
      </c>
      <c r="S155" s="14">
        <f>(((J155/60)/60)/24) + DATE(1970,1,1)</f>
        <v>41933.586157407408</v>
      </c>
      <c r="T155" s="14">
        <f>(((I155/60)/60)/24) + DATE(1970,1,1)</f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8320</v>
      </c>
      <c r="O156" s="10">
        <f>(E156/D156)*100</f>
        <v>2.666666666666667</v>
      </c>
      <c r="P156" s="5">
        <f>IFERROR((E156/L156),"0")</f>
        <v>13.333333333333334</v>
      </c>
      <c r="Q156" t="str">
        <f>LEFT(N156,FIND("/",N156)-1)</f>
        <v>film &amp; video</v>
      </c>
      <c r="R156" t="str">
        <f>RIGHT(N156,LEN(N156)-SEARCH("/",N156))</f>
        <v>science fiction</v>
      </c>
      <c r="S156" s="14">
        <f>(((J156/60)/60)/24) + DATE(1970,1,1)</f>
        <v>42115.547395833331</v>
      </c>
      <c r="T156" s="14">
        <f>(((I156/60)/60)/24) + 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8320</v>
      </c>
      <c r="O157" s="10">
        <f>(E157/D157)*100</f>
        <v>6.0000000000000001E-3</v>
      </c>
      <c r="P157" s="5">
        <f>IFERROR((E157/L157),"0")</f>
        <v>20.25</v>
      </c>
      <c r="Q157" t="str">
        <f>LEFT(N157,FIND("/",N157)-1)</f>
        <v>film &amp; video</v>
      </c>
      <c r="R157" t="str">
        <f>RIGHT(N157,LEN(N157)-SEARCH("/",N157))</f>
        <v>science fiction</v>
      </c>
      <c r="S157" s="14">
        <f>(((J157/60)/60)/24) + DATE(1970,1,1)</f>
        <v>42168.559432870374</v>
      </c>
      <c r="T157" s="14">
        <f>(((I157/60)/60)/24) + DATE(1970,1,1)</f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8320</v>
      </c>
      <c r="O158" s="10">
        <f>(E158/D158)*100</f>
        <v>5.0999999999999996</v>
      </c>
      <c r="P158" s="5">
        <f>IFERROR((E158/L158),"0")</f>
        <v>119</v>
      </c>
      <c r="Q158" t="str">
        <f>LEFT(N158,FIND("/",N158)-1)</f>
        <v>film &amp; video</v>
      </c>
      <c r="R158" t="str">
        <f>RIGHT(N158,LEN(N158)-SEARCH("/",N158))</f>
        <v>science fiction</v>
      </c>
      <c r="S158" s="14">
        <f>(((J158/60)/60)/24) + DATE(1970,1,1)</f>
        <v>41794.124953703707</v>
      </c>
      <c r="T158" s="14">
        <f>(((I158/60)/60)/24) + 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8320</v>
      </c>
      <c r="O159" s="10">
        <f>(E159/D159)*100</f>
        <v>0.26711185308848079</v>
      </c>
      <c r="P159" s="5">
        <f>IFERROR((E159/L159),"0")</f>
        <v>4</v>
      </c>
      <c r="Q159" t="str">
        <f>LEFT(N159,FIND("/",N159)-1)</f>
        <v>film &amp; video</v>
      </c>
      <c r="R159" t="str">
        <f>RIGHT(N159,LEN(N159)-SEARCH("/",N159))</f>
        <v>science fiction</v>
      </c>
      <c r="S159" s="14">
        <f>(((J159/60)/60)/24) + DATE(1970,1,1)</f>
        <v>42396.911712962959</v>
      </c>
      <c r="T159" s="14">
        <f>(((I159/60)/60)/24) + DATE(1970,1,1)</f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8320</v>
      </c>
      <c r="O160" s="10">
        <f>(E160/D160)*100</f>
        <v>0</v>
      </c>
      <c r="P160" s="5" t="str">
        <f>IFERROR((E160/L160),"0")</f>
        <v>0</v>
      </c>
      <c r="Q160" t="str">
        <f>LEFT(N160,FIND("/",N160)-1)</f>
        <v>film &amp; video</v>
      </c>
      <c r="R160" t="str">
        <f>RIGHT(N160,LEN(N160)-SEARCH("/",N160))</f>
        <v>science fiction</v>
      </c>
      <c r="S160" s="14">
        <f>(((J160/60)/60)/24) + DATE(1970,1,1)</f>
        <v>41904.07671296296</v>
      </c>
      <c r="T160" s="14">
        <f>(((I160/60)/60)/24) + DATE(1970,1,1)</f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8320</v>
      </c>
      <c r="O161" s="10">
        <f>(E161/D161)*100</f>
        <v>2E-3</v>
      </c>
      <c r="P161" s="5">
        <f>IFERROR((E161/L161),"0")</f>
        <v>10</v>
      </c>
      <c r="Q161" t="str">
        <f>LEFT(N161,FIND("/",N161)-1)</f>
        <v>film &amp; video</v>
      </c>
      <c r="R161" t="str">
        <f>RIGHT(N161,LEN(N161)-SEARCH("/",N161))</f>
        <v>science fiction</v>
      </c>
      <c r="S161" s="14">
        <f>(((J161/60)/60)/24) + DATE(1970,1,1)</f>
        <v>42514.434548611112</v>
      </c>
      <c r="T161" s="14">
        <f>(((I161/60)/60)/24) + DATE(1970,1,1)</f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8321</v>
      </c>
      <c r="O162" s="10">
        <f>(E162/D162)*100</f>
        <v>0</v>
      </c>
      <c r="P162" s="5" t="str">
        <f>IFERROR((E162/L162),"0")</f>
        <v>0</v>
      </c>
      <c r="Q162" t="str">
        <f>LEFT(N162,FIND("/",N162)-1)</f>
        <v>film &amp; video</v>
      </c>
      <c r="R162" t="str">
        <f>RIGHT(N162,LEN(N162)-SEARCH("/",N162))</f>
        <v>drama</v>
      </c>
      <c r="S162" s="14">
        <f>(((J162/60)/60)/24) + DATE(1970,1,1)</f>
        <v>42171.913090277783</v>
      </c>
      <c r="T162" s="14">
        <f>(((I162/60)/60)/24) + DATE(1970,1,1)</f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8321</v>
      </c>
      <c r="O163" s="10">
        <f>(E163/D163)*100</f>
        <v>0.01</v>
      </c>
      <c r="P163" s="5">
        <f>IFERROR((E163/L163),"0")</f>
        <v>5</v>
      </c>
      <c r="Q163" t="str">
        <f>LEFT(N163,FIND("/",N163)-1)</f>
        <v>film &amp; video</v>
      </c>
      <c r="R163" t="str">
        <f>RIGHT(N163,LEN(N163)-SEARCH("/",N163))</f>
        <v>drama</v>
      </c>
      <c r="S163" s="14">
        <f>(((J163/60)/60)/24) + DATE(1970,1,1)</f>
        <v>41792.687442129631</v>
      </c>
      <c r="T163" s="14">
        <f>(((I163/60)/60)/24) + 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8321</v>
      </c>
      <c r="O164" s="10">
        <f>(E164/D164)*100</f>
        <v>15.535714285714286</v>
      </c>
      <c r="P164" s="5">
        <f>IFERROR((E164/L164),"0")</f>
        <v>43.5</v>
      </c>
      <c r="Q164" t="str">
        <f>LEFT(N164,FIND("/",N164)-1)</f>
        <v>film &amp; video</v>
      </c>
      <c r="R164" t="str">
        <f>RIGHT(N164,LEN(N164)-SEARCH("/",N164))</f>
        <v>drama</v>
      </c>
      <c r="S164" s="14">
        <f>(((J164/60)/60)/24) + DATE(1970,1,1)</f>
        <v>41835.126805555556</v>
      </c>
      <c r="T164" s="14">
        <f>(((I164/60)/60)/24) + 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8321</v>
      </c>
      <c r="O165" s="10">
        <f>(E165/D165)*100</f>
        <v>0</v>
      </c>
      <c r="P165" s="5" t="str">
        <f>IFERROR((E165/L165),"0")</f>
        <v>0</v>
      </c>
      <c r="Q165" t="str">
        <f>LEFT(N165,FIND("/",N165)-1)</f>
        <v>film &amp; video</v>
      </c>
      <c r="R165" t="str">
        <f>RIGHT(N165,LEN(N165)-SEARCH("/",N165))</f>
        <v>drama</v>
      </c>
      <c r="S165" s="14">
        <f>(((J165/60)/60)/24) + DATE(1970,1,1)</f>
        <v>42243.961273148147</v>
      </c>
      <c r="T165" s="14">
        <f>(((I165/60)/60)/24) + DATE(1970,1,1)</f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8321</v>
      </c>
      <c r="O166" s="10">
        <f>(E166/D166)*100</f>
        <v>0.53333333333333333</v>
      </c>
      <c r="P166" s="5">
        <f>IFERROR((E166/L166),"0")</f>
        <v>91.428571428571431</v>
      </c>
      <c r="Q166" t="str">
        <f>LEFT(N166,FIND("/",N166)-1)</f>
        <v>film &amp; video</v>
      </c>
      <c r="R166" t="str">
        <f>RIGHT(N166,LEN(N166)-SEARCH("/",N166))</f>
        <v>drama</v>
      </c>
      <c r="S166" s="14">
        <f>(((J166/60)/60)/24) + DATE(1970,1,1)</f>
        <v>41841.762743055559</v>
      </c>
      <c r="T166" s="14">
        <f>(((I166/60)/60)/24) + 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8321</v>
      </c>
      <c r="O167" s="10">
        <f>(E167/D167)*100</f>
        <v>0</v>
      </c>
      <c r="P167" s="5" t="str">
        <f>IFERROR((E167/L167),"0")</f>
        <v>0</v>
      </c>
      <c r="Q167" t="str">
        <f>LEFT(N167,FIND("/",N167)-1)</f>
        <v>film &amp; video</v>
      </c>
      <c r="R167" t="str">
        <f>RIGHT(N167,LEN(N167)-SEARCH("/",N167))</f>
        <v>drama</v>
      </c>
      <c r="S167" s="14">
        <f>(((J167/60)/60)/24) + DATE(1970,1,1)</f>
        <v>42351.658842592587</v>
      </c>
      <c r="T167" s="14">
        <f>(((I167/60)/60)/24) + 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8321</v>
      </c>
      <c r="O168" s="10">
        <f>(E168/D168)*100</f>
        <v>60</v>
      </c>
      <c r="P168" s="5">
        <f>IFERROR((E168/L168),"0")</f>
        <v>3000</v>
      </c>
      <c r="Q168" t="str">
        <f>LEFT(N168,FIND("/",N168)-1)</f>
        <v>film &amp; video</v>
      </c>
      <c r="R168" t="str">
        <f>RIGHT(N168,LEN(N168)-SEARCH("/",N168))</f>
        <v>drama</v>
      </c>
      <c r="S168" s="14">
        <f>(((J168/60)/60)/24) + DATE(1970,1,1)</f>
        <v>42721.075949074075</v>
      </c>
      <c r="T168" s="14">
        <f>(((I168/60)/60)/24) + 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8321</v>
      </c>
      <c r="O169" s="10">
        <f>(E169/D169)*100</f>
        <v>0.01</v>
      </c>
      <c r="P169" s="5">
        <f>IFERROR((E169/L169),"0")</f>
        <v>5.5</v>
      </c>
      <c r="Q169" t="str">
        <f>LEFT(N169,FIND("/",N169)-1)</f>
        <v>film &amp; video</v>
      </c>
      <c r="R169" t="str">
        <f>RIGHT(N169,LEN(N169)-SEARCH("/",N169))</f>
        <v>drama</v>
      </c>
      <c r="S169" s="14">
        <f>(((J169/60)/60)/24) + DATE(1970,1,1)</f>
        <v>42160.927488425921</v>
      </c>
      <c r="T169" s="14">
        <f>(((I169/60)/60)/24) + DATE(1970,1,1)</f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8321</v>
      </c>
      <c r="O170" s="10">
        <f>(E170/D170)*100</f>
        <v>4.0625</v>
      </c>
      <c r="P170" s="5">
        <f>IFERROR((E170/L170),"0")</f>
        <v>108.33333333333333</v>
      </c>
      <c r="Q170" t="str">
        <f>LEFT(N170,FIND("/",N170)-1)</f>
        <v>film &amp; video</v>
      </c>
      <c r="R170" t="str">
        <f>RIGHT(N170,LEN(N170)-SEARCH("/",N170))</f>
        <v>drama</v>
      </c>
      <c r="S170" s="14">
        <f>(((J170/60)/60)/24) + DATE(1970,1,1)</f>
        <v>42052.83530092593</v>
      </c>
      <c r="T170" s="14">
        <f>(((I170/60)/60)/24) + DATE(1970,1,1)</f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8321</v>
      </c>
      <c r="O171" s="10">
        <f>(E171/D171)*100</f>
        <v>22.400000000000002</v>
      </c>
      <c r="P171" s="5">
        <f>IFERROR((E171/L171),"0")</f>
        <v>56</v>
      </c>
      <c r="Q171" t="str">
        <f>LEFT(N171,FIND("/",N171)-1)</f>
        <v>film &amp; video</v>
      </c>
      <c r="R171" t="str">
        <f>RIGHT(N171,LEN(N171)-SEARCH("/",N171))</f>
        <v>drama</v>
      </c>
      <c r="S171" s="14">
        <f>(((J171/60)/60)/24) + DATE(1970,1,1)</f>
        <v>41900.505312499998</v>
      </c>
      <c r="T171" s="14">
        <f>(((I171/60)/60)/24) + DATE(1970,1,1)</f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8321</v>
      </c>
      <c r="O172" s="10">
        <f>(E172/D172)*100</f>
        <v>3.25</v>
      </c>
      <c r="P172" s="5">
        <f>IFERROR((E172/L172),"0")</f>
        <v>32.5</v>
      </c>
      <c r="Q172" t="str">
        <f>LEFT(N172,FIND("/",N172)-1)</f>
        <v>film &amp; video</v>
      </c>
      <c r="R172" t="str">
        <f>RIGHT(N172,LEN(N172)-SEARCH("/",N172))</f>
        <v>drama</v>
      </c>
      <c r="S172" s="14">
        <f>(((J172/60)/60)/24) + DATE(1970,1,1)</f>
        <v>42216.977812500001</v>
      </c>
      <c r="T172" s="14">
        <f>(((I172/60)/60)/24) + 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8321</v>
      </c>
      <c r="O173" s="10">
        <f>(E173/D173)*100</f>
        <v>2E-3</v>
      </c>
      <c r="P173" s="5">
        <f>IFERROR((E173/L173),"0")</f>
        <v>1</v>
      </c>
      <c r="Q173" t="str">
        <f>LEFT(N173,FIND("/",N173)-1)</f>
        <v>film &amp; video</v>
      </c>
      <c r="R173" t="str">
        <f>RIGHT(N173,LEN(N173)-SEARCH("/",N173))</f>
        <v>drama</v>
      </c>
      <c r="S173" s="14">
        <f>(((J173/60)/60)/24) + DATE(1970,1,1)</f>
        <v>42534.180717592593</v>
      </c>
      <c r="T173" s="14">
        <f>(((I173/60)/60)/24) + 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8321</v>
      </c>
      <c r="O174" s="10">
        <f>(E174/D174)*100</f>
        <v>0</v>
      </c>
      <c r="P174" s="5" t="str">
        <f>IFERROR((E174/L174),"0")</f>
        <v>0</v>
      </c>
      <c r="Q174" t="str">
        <f>LEFT(N174,FIND("/",N174)-1)</f>
        <v>film &amp; video</v>
      </c>
      <c r="R174" t="str">
        <f>RIGHT(N174,LEN(N174)-SEARCH("/",N174))</f>
        <v>drama</v>
      </c>
      <c r="S174" s="14">
        <f>(((J174/60)/60)/24) + DATE(1970,1,1)</f>
        <v>42047.394942129627</v>
      </c>
      <c r="T174" s="14">
        <f>(((I174/60)/60)/24) + 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8321</v>
      </c>
      <c r="O175" s="10">
        <f>(E175/D175)*100</f>
        <v>0</v>
      </c>
      <c r="P175" s="5" t="str">
        <f>IFERROR((E175/L175),"0")</f>
        <v>0</v>
      </c>
      <c r="Q175" t="str">
        <f>LEFT(N175,FIND("/",N175)-1)</f>
        <v>film &amp; video</v>
      </c>
      <c r="R175" t="str">
        <f>RIGHT(N175,LEN(N175)-SEARCH("/",N175))</f>
        <v>drama</v>
      </c>
      <c r="S175" s="14">
        <f>(((J175/60)/60)/24) + DATE(1970,1,1)</f>
        <v>42033.573009259257</v>
      </c>
      <c r="T175" s="14">
        <f>(((I175/60)/60)/24) + DATE(1970,1,1)</f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8321</v>
      </c>
      <c r="O176" s="10">
        <f>(E176/D176)*100</f>
        <v>0</v>
      </c>
      <c r="P176" s="5" t="str">
        <f>IFERROR((E176/L176),"0")</f>
        <v>0</v>
      </c>
      <c r="Q176" t="str">
        <f>LEFT(N176,FIND("/",N176)-1)</f>
        <v>film &amp; video</v>
      </c>
      <c r="R176" t="str">
        <f>RIGHT(N176,LEN(N176)-SEARCH("/",N176))</f>
        <v>drama</v>
      </c>
      <c r="S176" s="14">
        <f>(((J176/60)/60)/24) + DATE(1970,1,1)</f>
        <v>42072.758981481486</v>
      </c>
      <c r="T176" s="14">
        <f>(((I176/60)/60)/24) + DATE(1970,1,1)</f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8321</v>
      </c>
      <c r="O177" s="10">
        <f>(E177/D177)*100</f>
        <v>6.4850000000000003</v>
      </c>
      <c r="P177" s="5">
        <f>IFERROR((E177/L177),"0")</f>
        <v>49.884615384615387</v>
      </c>
      <c r="Q177" t="str">
        <f>LEFT(N177,FIND("/",N177)-1)</f>
        <v>film &amp; video</v>
      </c>
      <c r="R177" t="str">
        <f>RIGHT(N177,LEN(N177)-SEARCH("/",N177))</f>
        <v>drama</v>
      </c>
      <c r="S177" s="14">
        <f>(((J177/60)/60)/24) + DATE(1970,1,1)</f>
        <v>41855.777905092589</v>
      </c>
      <c r="T177" s="14">
        <f>(((I177/60)/60)/24) + DATE(1970,1,1)</f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8321</v>
      </c>
      <c r="O178" s="10">
        <f>(E178/D178)*100</f>
        <v>0</v>
      </c>
      <c r="P178" s="5" t="str">
        <f>IFERROR((E178/L178),"0")</f>
        <v>0</v>
      </c>
      <c r="Q178" t="str">
        <f>LEFT(N178,FIND("/",N178)-1)</f>
        <v>film &amp; video</v>
      </c>
      <c r="R178" t="str">
        <f>RIGHT(N178,LEN(N178)-SEARCH("/",N178))</f>
        <v>drama</v>
      </c>
      <c r="S178" s="14">
        <f>(((J178/60)/60)/24) + DATE(1970,1,1)</f>
        <v>42191.824062500003</v>
      </c>
      <c r="T178" s="14">
        <f>(((I178/60)/60)/24) + 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8321</v>
      </c>
      <c r="O179" s="10">
        <f>(E179/D179)*100</f>
        <v>40</v>
      </c>
      <c r="P179" s="5">
        <f>IFERROR((E179/L179),"0")</f>
        <v>25.714285714285715</v>
      </c>
      <c r="Q179" t="str">
        <f>LEFT(N179,FIND("/",N179)-1)</f>
        <v>film &amp; video</v>
      </c>
      <c r="R179" t="str">
        <f>RIGHT(N179,LEN(N179)-SEARCH("/",N179))</f>
        <v>drama</v>
      </c>
      <c r="S179" s="14">
        <f>(((J179/60)/60)/24) + DATE(1970,1,1)</f>
        <v>42070.047754629632</v>
      </c>
      <c r="T179" s="14">
        <f>(((I179/60)/60)/24) + DATE(1970,1,1)</f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8321</v>
      </c>
      <c r="O180" s="10">
        <f>(E180/D180)*100</f>
        <v>0</v>
      </c>
      <c r="P180" s="5" t="str">
        <f>IFERROR((E180/L180),"0")</f>
        <v>0</v>
      </c>
      <c r="Q180" t="str">
        <f>LEFT(N180,FIND("/",N180)-1)</f>
        <v>film &amp; video</v>
      </c>
      <c r="R180" t="str">
        <f>RIGHT(N180,LEN(N180)-SEARCH("/",N180))</f>
        <v>drama</v>
      </c>
      <c r="S180" s="14">
        <f>(((J180/60)/60)/24) + DATE(1970,1,1)</f>
        <v>42304.955381944441</v>
      </c>
      <c r="T180" s="14">
        <f>(((I180/60)/60)/24) + 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8321</v>
      </c>
      <c r="O181" s="10">
        <f>(E181/D181)*100</f>
        <v>20</v>
      </c>
      <c r="P181" s="5">
        <f>IFERROR((E181/L181),"0")</f>
        <v>100</v>
      </c>
      <c r="Q181" t="str">
        <f>LEFT(N181,FIND("/",N181)-1)</f>
        <v>film &amp; video</v>
      </c>
      <c r="R181" t="str">
        <f>RIGHT(N181,LEN(N181)-SEARCH("/",N181))</f>
        <v>drama</v>
      </c>
      <c r="S181" s="14">
        <f>(((J181/60)/60)/24) + DATE(1970,1,1)</f>
        <v>42403.080497685187</v>
      </c>
      <c r="T181" s="14">
        <f>(((I181/60)/60)/24) + 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8321</v>
      </c>
      <c r="O182" s="10">
        <f>(E182/D182)*100</f>
        <v>33.416666666666664</v>
      </c>
      <c r="P182" s="5">
        <f>IFERROR((E182/L182),"0")</f>
        <v>30.846153846153847</v>
      </c>
      <c r="Q182" t="str">
        <f>LEFT(N182,FIND("/",N182)-1)</f>
        <v>film &amp; video</v>
      </c>
      <c r="R182" t="str">
        <f>RIGHT(N182,LEN(N182)-SEARCH("/",N182))</f>
        <v>drama</v>
      </c>
      <c r="S182" s="14">
        <f>(((J182/60)/60)/24) + DATE(1970,1,1)</f>
        <v>42067.991238425922</v>
      </c>
      <c r="T182" s="14">
        <f>(((I182/60)/60)/24) + DATE(1970,1,1)</f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8321</v>
      </c>
      <c r="O183" s="10">
        <f>(E183/D183)*100</f>
        <v>21.092608822670172</v>
      </c>
      <c r="P183" s="5">
        <f>IFERROR((E183/L183),"0")</f>
        <v>180.5</v>
      </c>
      <c r="Q183" t="str">
        <f>LEFT(N183,FIND("/",N183)-1)</f>
        <v>film &amp; video</v>
      </c>
      <c r="R183" t="str">
        <f>RIGHT(N183,LEN(N183)-SEARCH("/",N183))</f>
        <v>drama</v>
      </c>
      <c r="S183" s="14">
        <f>(((J183/60)/60)/24) + DATE(1970,1,1)</f>
        <v>42147.741840277777</v>
      </c>
      <c r="T183" s="14">
        <f>(((I183/60)/60)/24) + DATE(1970,1,1)</f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8321</v>
      </c>
      <c r="O184" s="10">
        <f>(E184/D184)*100</f>
        <v>0</v>
      </c>
      <c r="P184" s="5" t="str">
        <f>IFERROR((E184/L184),"0")</f>
        <v>0</v>
      </c>
      <c r="Q184" t="str">
        <f>LEFT(N184,FIND("/",N184)-1)</f>
        <v>film &amp; video</v>
      </c>
      <c r="R184" t="str">
        <f>RIGHT(N184,LEN(N184)-SEARCH("/",N184))</f>
        <v>drama</v>
      </c>
      <c r="S184" s="14">
        <f>(((J184/60)/60)/24) + DATE(1970,1,1)</f>
        <v>42712.011944444443</v>
      </c>
      <c r="T184" s="14">
        <f>(((I184/60)/60)/24) + 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8321</v>
      </c>
      <c r="O185" s="10">
        <f>(E185/D185)*100</f>
        <v>35.856000000000002</v>
      </c>
      <c r="P185" s="5">
        <f>IFERROR((E185/L185),"0")</f>
        <v>373.5</v>
      </c>
      <c r="Q185" t="str">
        <f>LEFT(N185,FIND("/",N185)-1)</f>
        <v>film &amp; video</v>
      </c>
      <c r="R185" t="str">
        <f>RIGHT(N185,LEN(N185)-SEARCH("/",N185))</f>
        <v>drama</v>
      </c>
      <c r="S185" s="14">
        <f>(((J185/60)/60)/24) + DATE(1970,1,1)</f>
        <v>41939.810300925928</v>
      </c>
      <c r="T185" s="14">
        <f>(((I185/60)/60)/24) + DATE(1970,1,1)</f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8321</v>
      </c>
      <c r="O186" s="10">
        <f>(E186/D186)*100</f>
        <v>3.4000000000000004</v>
      </c>
      <c r="P186" s="5">
        <f>IFERROR((E186/L186),"0")</f>
        <v>25.5</v>
      </c>
      <c r="Q186" t="str">
        <f>LEFT(N186,FIND("/",N186)-1)</f>
        <v>film &amp; video</v>
      </c>
      <c r="R186" t="str">
        <f>RIGHT(N186,LEN(N186)-SEARCH("/",N186))</f>
        <v>drama</v>
      </c>
      <c r="S186" s="14">
        <f>(((J186/60)/60)/24) + DATE(1970,1,1)</f>
        <v>41825.791226851856</v>
      </c>
      <c r="T186" s="14">
        <f>(((I186/60)/60)/24) + 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8321</v>
      </c>
      <c r="O187" s="10">
        <f>(E187/D187)*100</f>
        <v>5.5</v>
      </c>
      <c r="P187" s="5">
        <f>IFERROR((E187/L187),"0")</f>
        <v>220</v>
      </c>
      <c r="Q187" t="str">
        <f>LEFT(N187,FIND("/",N187)-1)</f>
        <v>film &amp; video</v>
      </c>
      <c r="R187" t="str">
        <f>RIGHT(N187,LEN(N187)-SEARCH("/",N187))</f>
        <v>drama</v>
      </c>
      <c r="S187" s="14">
        <f>(((J187/60)/60)/24) + DATE(1970,1,1)</f>
        <v>42570.91133101852</v>
      </c>
      <c r="T187" s="14">
        <f>(((I187/60)/60)/24) + DATE(1970,1,1)</f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8321</v>
      </c>
      <c r="O188" s="10">
        <f>(E188/D188)*100</f>
        <v>0</v>
      </c>
      <c r="P188" s="5" t="str">
        <f>IFERROR((E188/L188),"0")</f>
        <v>0</v>
      </c>
      <c r="Q188" t="str">
        <f>LEFT(N188,FIND("/",N188)-1)</f>
        <v>film &amp; video</v>
      </c>
      <c r="R188" t="str">
        <f>RIGHT(N188,LEN(N188)-SEARCH("/",N188))</f>
        <v>drama</v>
      </c>
      <c r="S188" s="14">
        <f>(((J188/60)/60)/24) + DATE(1970,1,1)</f>
        <v>42767.812893518523</v>
      </c>
      <c r="T188" s="14">
        <f>(((I188/60)/60)/24) + DATE(1970,1,1)</f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8321</v>
      </c>
      <c r="O189" s="10">
        <f>(E189/D189)*100</f>
        <v>16</v>
      </c>
      <c r="P189" s="5">
        <f>IFERROR((E189/L189),"0")</f>
        <v>160</v>
      </c>
      <c r="Q189" t="str">
        <f>LEFT(N189,FIND("/",N189)-1)</f>
        <v>film &amp; video</v>
      </c>
      <c r="R189" t="str">
        <f>RIGHT(N189,LEN(N189)-SEARCH("/",N189))</f>
        <v>drama</v>
      </c>
      <c r="S189" s="14">
        <f>(((J189/60)/60)/24) + DATE(1970,1,1)</f>
        <v>42182.234456018516</v>
      </c>
      <c r="T189" s="14">
        <f>(((I189/60)/60)/24) + DATE(1970,1,1)</f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8321</v>
      </c>
      <c r="O190" s="10">
        <f>(E190/D190)*100</f>
        <v>0</v>
      </c>
      <c r="P190" s="5" t="str">
        <f>IFERROR((E190/L190),"0")</f>
        <v>0</v>
      </c>
      <c r="Q190" t="str">
        <f>LEFT(N190,FIND("/",N190)-1)</f>
        <v>film &amp; video</v>
      </c>
      <c r="R190" t="str">
        <f>RIGHT(N190,LEN(N190)-SEARCH("/",N190))</f>
        <v>drama</v>
      </c>
      <c r="S190" s="14">
        <f>(((J190/60)/60)/24) + DATE(1970,1,1)</f>
        <v>41857.18304398148</v>
      </c>
      <c r="T190" s="14">
        <f>(((I190/60)/60)/24) + DATE(1970,1,1)</f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8321</v>
      </c>
      <c r="O191" s="10">
        <f>(E191/D191)*100</f>
        <v>6.8999999999999992E-2</v>
      </c>
      <c r="P191" s="5">
        <f>IFERROR((E191/L191),"0")</f>
        <v>69</v>
      </c>
      <c r="Q191" t="str">
        <f>LEFT(N191,FIND("/",N191)-1)</f>
        <v>film &amp; video</v>
      </c>
      <c r="R191" t="str">
        <f>RIGHT(N191,LEN(N191)-SEARCH("/",N191))</f>
        <v>drama</v>
      </c>
      <c r="S191" s="14">
        <f>(((J191/60)/60)/24) + DATE(1970,1,1)</f>
        <v>42556.690706018519</v>
      </c>
      <c r="T191" s="14">
        <f>(((I191/60)/60)/24) + 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8321</v>
      </c>
      <c r="O192" s="10">
        <f>(E192/D192)*100</f>
        <v>0.41666666666666669</v>
      </c>
      <c r="P192" s="5">
        <f>IFERROR((E192/L192),"0")</f>
        <v>50</v>
      </c>
      <c r="Q192" t="str">
        <f>LEFT(N192,FIND("/",N192)-1)</f>
        <v>film &amp; video</v>
      </c>
      <c r="R192" t="str">
        <f>RIGHT(N192,LEN(N192)-SEARCH("/",N192))</f>
        <v>drama</v>
      </c>
      <c r="S192" s="14">
        <f>(((J192/60)/60)/24) + DATE(1970,1,1)</f>
        <v>42527.650995370372</v>
      </c>
      <c r="T192" s="14">
        <f>(((I192/60)/60)/24) + 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8321</v>
      </c>
      <c r="O193" s="10">
        <f>(E193/D193)*100</f>
        <v>5</v>
      </c>
      <c r="P193" s="5">
        <f>IFERROR((E193/L193),"0")</f>
        <v>83.333333333333329</v>
      </c>
      <c r="Q193" t="str">
        <f>LEFT(N193,FIND("/",N193)-1)</f>
        <v>film &amp; video</v>
      </c>
      <c r="R193" t="str">
        <f>RIGHT(N193,LEN(N193)-SEARCH("/",N193))</f>
        <v>drama</v>
      </c>
      <c r="S193" s="14">
        <f>(((J193/60)/60)/24) + DATE(1970,1,1)</f>
        <v>42239.441412037035</v>
      </c>
      <c r="T193" s="14">
        <f>(((I193/60)/60)/24) + DATE(1970,1,1)</f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8321</v>
      </c>
      <c r="O194" s="10">
        <f>(E194/D194)*100</f>
        <v>1.6999999999999999E-3</v>
      </c>
      <c r="P194" s="5">
        <f>IFERROR((E194/L194),"0")</f>
        <v>5.666666666666667</v>
      </c>
      <c r="Q194" t="str">
        <f>LEFT(N194,FIND("/",N194)-1)</f>
        <v>film &amp; video</v>
      </c>
      <c r="R194" t="str">
        <f>RIGHT(N194,LEN(N194)-SEARCH("/",N194))</f>
        <v>drama</v>
      </c>
      <c r="S194" s="14">
        <f>(((J194/60)/60)/24) + DATE(1970,1,1)</f>
        <v>41899.792037037041</v>
      </c>
      <c r="T194" s="14">
        <f>(((I194/60)/60)/24) + DATE(1970,1,1)</f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8321</v>
      </c>
      <c r="O195" s="10">
        <f>(E195/D195)*100</f>
        <v>0</v>
      </c>
      <c r="P195" s="5" t="str">
        <f>IFERROR((E195/L195),"0")</f>
        <v>0</v>
      </c>
      <c r="Q195" t="str">
        <f>LEFT(N195,FIND("/",N195)-1)</f>
        <v>film &amp; video</v>
      </c>
      <c r="R195" t="str">
        <f>RIGHT(N195,LEN(N195)-SEARCH("/",N195))</f>
        <v>drama</v>
      </c>
      <c r="S195" s="14">
        <f>(((J195/60)/60)/24) + DATE(1970,1,1)</f>
        <v>41911.934791666667</v>
      </c>
      <c r="T195" s="14">
        <f>(((I195/60)/60)/24) + 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8321</v>
      </c>
      <c r="O196" s="10">
        <f>(E196/D196)*100</f>
        <v>0.12</v>
      </c>
      <c r="P196" s="5">
        <f>IFERROR((E196/L196),"0")</f>
        <v>1</v>
      </c>
      <c r="Q196" t="str">
        <f>LEFT(N196,FIND("/",N196)-1)</f>
        <v>film &amp; video</v>
      </c>
      <c r="R196" t="str">
        <f>RIGHT(N196,LEN(N196)-SEARCH("/",N196))</f>
        <v>drama</v>
      </c>
      <c r="S196" s="14">
        <f>(((J196/60)/60)/24) + DATE(1970,1,1)</f>
        <v>42375.996886574074</v>
      </c>
      <c r="T196" s="14">
        <f>(((I196/60)/60)/24) + 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8321</v>
      </c>
      <c r="O197" s="10">
        <f>(E197/D197)*100</f>
        <v>0</v>
      </c>
      <c r="P197" s="5" t="str">
        <f>IFERROR((E197/L197),"0")</f>
        <v>0</v>
      </c>
      <c r="Q197" t="str">
        <f>LEFT(N197,FIND("/",N197)-1)</f>
        <v>film &amp; video</v>
      </c>
      <c r="R197" t="str">
        <f>RIGHT(N197,LEN(N197)-SEARCH("/",N197))</f>
        <v>drama</v>
      </c>
      <c r="S197" s="14">
        <f>(((J197/60)/60)/24) + DATE(1970,1,1)</f>
        <v>42135.67050925926</v>
      </c>
      <c r="T197" s="14">
        <f>(((I197/60)/60)/24) + 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8321</v>
      </c>
      <c r="O198" s="10">
        <f>(E198/D198)*100</f>
        <v>41.857142857142861</v>
      </c>
      <c r="P198" s="5">
        <f>IFERROR((E198/L198),"0")</f>
        <v>77.10526315789474</v>
      </c>
      <c r="Q198" t="str">
        <f>LEFT(N198,FIND("/",N198)-1)</f>
        <v>film &amp; video</v>
      </c>
      <c r="R198" t="str">
        <f>RIGHT(N198,LEN(N198)-SEARCH("/",N198))</f>
        <v>drama</v>
      </c>
      <c r="S198" s="14">
        <f>(((J198/60)/60)/24) + DATE(1970,1,1)</f>
        <v>42259.542800925927</v>
      </c>
      <c r="T198" s="14">
        <f>(((I198/60)/60)/24) + DATE(1970,1,1)</f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8321</v>
      </c>
      <c r="O199" s="10">
        <f>(E199/D199)*100</f>
        <v>10.48</v>
      </c>
      <c r="P199" s="5">
        <f>IFERROR((E199/L199),"0")</f>
        <v>32.75</v>
      </c>
      <c r="Q199" t="str">
        <f>LEFT(N199,FIND("/",N199)-1)</f>
        <v>film &amp; video</v>
      </c>
      <c r="R199" t="str">
        <f>RIGHT(N199,LEN(N199)-SEARCH("/",N199))</f>
        <v>drama</v>
      </c>
      <c r="S199" s="14">
        <f>(((J199/60)/60)/24) + DATE(1970,1,1)</f>
        <v>42741.848379629635</v>
      </c>
      <c r="T199" s="14">
        <f>(((I199/60)/60)/24) + DATE(1970,1,1)</f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8321</v>
      </c>
      <c r="O200" s="10">
        <f>(E200/D200)*100</f>
        <v>1.1159999999999999</v>
      </c>
      <c r="P200" s="5">
        <f>IFERROR((E200/L200),"0")</f>
        <v>46.5</v>
      </c>
      <c r="Q200" t="str">
        <f>LEFT(N200,FIND("/",N200)-1)</f>
        <v>film &amp; video</v>
      </c>
      <c r="R200" t="str">
        <f>RIGHT(N200,LEN(N200)-SEARCH("/",N200))</f>
        <v>drama</v>
      </c>
      <c r="S200" s="14">
        <f>(((J200/60)/60)/24) + DATE(1970,1,1)</f>
        <v>41887.383356481485</v>
      </c>
      <c r="T200" s="14">
        <f>(((I200/60)/60)/24) + DATE(1970,1,1)</f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8321</v>
      </c>
      <c r="O201" s="10">
        <f>(E201/D201)*100</f>
        <v>0</v>
      </c>
      <c r="P201" s="5" t="str">
        <f>IFERROR((E201/L201),"0")</f>
        <v>0</v>
      </c>
      <c r="Q201" t="str">
        <f>LEFT(N201,FIND("/",N201)-1)</f>
        <v>film &amp; video</v>
      </c>
      <c r="R201" t="str">
        <f>RIGHT(N201,LEN(N201)-SEARCH("/",N201))</f>
        <v>drama</v>
      </c>
      <c r="S201" s="14">
        <f>(((J201/60)/60)/24) + DATE(1970,1,1)</f>
        <v>42584.123865740738</v>
      </c>
      <c r="T201" s="14">
        <f>(((I201/60)/60)/24) + DATE(1970,1,1)</f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8321</v>
      </c>
      <c r="O202" s="10">
        <f>(E202/D202)*100</f>
        <v>26.192500000000003</v>
      </c>
      <c r="P202" s="5">
        <f>IFERROR((E202/L202),"0")</f>
        <v>87.308333333333337</v>
      </c>
      <c r="Q202" t="str">
        <f>LEFT(N202,FIND("/",N202)-1)</f>
        <v>film &amp; video</v>
      </c>
      <c r="R202" t="str">
        <f>RIGHT(N202,LEN(N202)-SEARCH("/",N202))</f>
        <v>drama</v>
      </c>
      <c r="S202" s="14">
        <f>(((J202/60)/60)/24) + DATE(1970,1,1)</f>
        <v>41867.083368055559</v>
      </c>
      <c r="T202" s="14">
        <f>(((I202/60)/60)/24) + DATE(1970,1,1)</f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8321</v>
      </c>
      <c r="O203" s="10">
        <f>(E203/D203)*100</f>
        <v>58.461538461538467</v>
      </c>
      <c r="P203" s="5">
        <f>IFERROR((E203/L203),"0")</f>
        <v>54.285714285714285</v>
      </c>
      <c r="Q203" t="str">
        <f>LEFT(N203,FIND("/",N203)-1)</f>
        <v>film &amp; video</v>
      </c>
      <c r="R203" t="str">
        <f>RIGHT(N203,LEN(N203)-SEARCH("/",N203))</f>
        <v>drama</v>
      </c>
      <c r="S203" s="14">
        <f>(((J203/60)/60)/24) + DATE(1970,1,1)</f>
        <v>42023.818622685183</v>
      </c>
      <c r="T203" s="14">
        <f>(((I203/60)/60)/24) + 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8321</v>
      </c>
      <c r="O204" s="10">
        <f>(E204/D204)*100</f>
        <v>0</v>
      </c>
      <c r="P204" s="5" t="str">
        <f>IFERROR((E204/L204),"0")</f>
        <v>0</v>
      </c>
      <c r="Q204" t="str">
        <f>LEFT(N204,FIND("/",N204)-1)</f>
        <v>film &amp; video</v>
      </c>
      <c r="R204" t="str">
        <f>RIGHT(N204,LEN(N204)-SEARCH("/",N204))</f>
        <v>drama</v>
      </c>
      <c r="S204" s="14">
        <f>(((J204/60)/60)/24) + DATE(1970,1,1)</f>
        <v>42255.927824074075</v>
      </c>
      <c r="T204" s="14">
        <f>(((I204/60)/60)/24) + DATE(1970,1,1)</f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8321</v>
      </c>
      <c r="O205" s="10">
        <f>(E205/D205)*100</f>
        <v>29.84</v>
      </c>
      <c r="P205" s="5">
        <f>IFERROR((E205/L205),"0")</f>
        <v>93.25</v>
      </c>
      <c r="Q205" t="str">
        <f>LEFT(N205,FIND("/",N205)-1)</f>
        <v>film &amp; video</v>
      </c>
      <c r="R205" t="str">
        <f>RIGHT(N205,LEN(N205)-SEARCH("/",N205))</f>
        <v>drama</v>
      </c>
      <c r="S205" s="14">
        <f>(((J205/60)/60)/24) + DATE(1970,1,1)</f>
        <v>41973.847962962958</v>
      </c>
      <c r="T205" s="14">
        <f>(((I205/60)/60)/24) + DATE(1970,1,1)</f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8321</v>
      </c>
      <c r="O206" s="10">
        <f>(E206/D206)*100</f>
        <v>50.721666666666664</v>
      </c>
      <c r="P206" s="5">
        <f>IFERROR((E206/L206),"0")</f>
        <v>117.68368136117556</v>
      </c>
      <c r="Q206" t="str">
        <f>LEFT(N206,FIND("/",N206)-1)</f>
        <v>film &amp; video</v>
      </c>
      <c r="R206" t="str">
        <f>RIGHT(N206,LEN(N206)-SEARCH("/",N206))</f>
        <v>drama</v>
      </c>
      <c r="S206" s="14">
        <f>(((J206/60)/60)/24) + DATE(1970,1,1)</f>
        <v>42556.583368055552</v>
      </c>
      <c r="T206" s="14">
        <f>(((I206/60)/60)/24) + 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8321</v>
      </c>
      <c r="O207" s="10">
        <f>(E207/D207)*100</f>
        <v>16.25</v>
      </c>
      <c r="P207" s="5">
        <f>IFERROR((E207/L207),"0")</f>
        <v>76.470588235294116</v>
      </c>
      <c r="Q207" t="str">
        <f>LEFT(N207,FIND("/",N207)-1)</f>
        <v>film &amp; video</v>
      </c>
      <c r="R207" t="str">
        <f>RIGHT(N207,LEN(N207)-SEARCH("/",N207))</f>
        <v>drama</v>
      </c>
      <c r="S207" s="14">
        <f>(((J207/60)/60)/24) + DATE(1970,1,1)</f>
        <v>42248.632199074069</v>
      </c>
      <c r="T207" s="14">
        <f>(((I207/60)/60)/24) + 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8321</v>
      </c>
      <c r="O208" s="10">
        <f>(E208/D208)*100</f>
        <v>0</v>
      </c>
      <c r="P208" s="5" t="str">
        <f>IFERROR((E208/L208),"0")</f>
        <v>0</v>
      </c>
      <c r="Q208" t="str">
        <f>LEFT(N208,FIND("/",N208)-1)</f>
        <v>film &amp; video</v>
      </c>
      <c r="R208" t="str">
        <f>RIGHT(N208,LEN(N208)-SEARCH("/",N208))</f>
        <v>drama</v>
      </c>
      <c r="S208" s="14">
        <f>(((J208/60)/60)/24) + DATE(1970,1,1)</f>
        <v>42567.004432870366</v>
      </c>
      <c r="T208" s="14">
        <f>(((I208/60)/60)/24) + 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8321</v>
      </c>
      <c r="O209" s="10">
        <f>(E209/D209)*100</f>
        <v>15.214285714285714</v>
      </c>
      <c r="P209" s="5">
        <f>IFERROR((E209/L209),"0")</f>
        <v>163.84615384615384</v>
      </c>
      <c r="Q209" t="str">
        <f>LEFT(N209,FIND("/",N209)-1)</f>
        <v>film &amp; video</v>
      </c>
      <c r="R209" t="str">
        <f>RIGHT(N209,LEN(N209)-SEARCH("/",N209))</f>
        <v>drama</v>
      </c>
      <c r="S209" s="14">
        <f>(((J209/60)/60)/24) + DATE(1970,1,1)</f>
        <v>41978.197199074071</v>
      </c>
      <c r="T209" s="14">
        <f>(((I209/60)/60)/24) + DATE(1970,1,1)</f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8321</v>
      </c>
      <c r="O210" s="10">
        <f>(E210/D210)*100</f>
        <v>0</v>
      </c>
      <c r="P210" s="5" t="str">
        <f>IFERROR((E210/L210),"0")</f>
        <v>0</v>
      </c>
      <c r="Q210" t="str">
        <f>LEFT(N210,FIND("/",N210)-1)</f>
        <v>film &amp; video</v>
      </c>
      <c r="R210" t="str">
        <f>RIGHT(N210,LEN(N210)-SEARCH("/",N210))</f>
        <v>drama</v>
      </c>
      <c r="S210" s="14">
        <f>(((J210/60)/60)/24) + DATE(1970,1,1)</f>
        <v>41959.369988425926</v>
      </c>
      <c r="T210" s="14">
        <f>(((I210/60)/60)/24) + DATE(1970,1,1)</f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8321</v>
      </c>
      <c r="O211" s="10">
        <f>(E211/D211)*100</f>
        <v>0</v>
      </c>
      <c r="P211" s="5" t="str">
        <f>IFERROR((E211/L211),"0")</f>
        <v>0</v>
      </c>
      <c r="Q211" t="str">
        <f>LEFT(N211,FIND("/",N211)-1)</f>
        <v>film &amp; video</v>
      </c>
      <c r="R211" t="str">
        <f>RIGHT(N211,LEN(N211)-SEARCH("/",N211))</f>
        <v>drama</v>
      </c>
      <c r="S211" s="14">
        <f>(((J211/60)/60)/24) + DATE(1970,1,1)</f>
        <v>42165.922858796301</v>
      </c>
      <c r="T211" s="14">
        <f>(((I211/60)/60)/24) + DATE(1970,1,1)</f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8321</v>
      </c>
      <c r="O212" s="10">
        <f>(E212/D212)*100</f>
        <v>25.25</v>
      </c>
      <c r="P212" s="5">
        <f>IFERROR((E212/L212),"0")</f>
        <v>91.818181818181813</v>
      </c>
      <c r="Q212" t="str">
        <f>LEFT(N212,FIND("/",N212)-1)</f>
        <v>film &amp; video</v>
      </c>
      <c r="R212" t="str">
        <f>RIGHT(N212,LEN(N212)-SEARCH("/",N212))</f>
        <v>drama</v>
      </c>
      <c r="S212" s="14">
        <f>(((J212/60)/60)/24) + DATE(1970,1,1)</f>
        <v>42249.064722222218</v>
      </c>
      <c r="T212" s="14">
        <f>(((I212/60)/60)/24) + DATE(1970,1,1)</f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8321</v>
      </c>
      <c r="O213" s="10">
        <f>(E213/D213)*100</f>
        <v>44.6</v>
      </c>
      <c r="P213" s="5">
        <f>IFERROR((E213/L213),"0")</f>
        <v>185.83333333333334</v>
      </c>
      <c r="Q213" t="str">
        <f>LEFT(N213,FIND("/",N213)-1)</f>
        <v>film &amp; video</v>
      </c>
      <c r="R213" t="str">
        <f>RIGHT(N213,LEN(N213)-SEARCH("/",N213))</f>
        <v>drama</v>
      </c>
      <c r="S213" s="14">
        <f>(((J213/60)/60)/24) + DATE(1970,1,1)</f>
        <v>42236.159918981488</v>
      </c>
      <c r="T213" s="14">
        <f>(((I213/60)/60)/24) + DATE(1970,1,1)</f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8321</v>
      </c>
      <c r="O214" s="10">
        <f>(E214/D214)*100</f>
        <v>1.5873015873015872E-2</v>
      </c>
      <c r="P214" s="5">
        <f>IFERROR((E214/L214),"0")</f>
        <v>1</v>
      </c>
      <c r="Q214" t="str">
        <f>LEFT(N214,FIND("/",N214)-1)</f>
        <v>film &amp; video</v>
      </c>
      <c r="R214" t="str">
        <f>RIGHT(N214,LEN(N214)-SEARCH("/",N214))</f>
        <v>drama</v>
      </c>
      <c r="S214" s="14">
        <f>(((J214/60)/60)/24) + DATE(1970,1,1)</f>
        <v>42416.881018518514</v>
      </c>
      <c r="T214" s="14">
        <f>(((I214/60)/60)/24) + 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8321</v>
      </c>
      <c r="O215" s="10">
        <f>(E215/D215)*100</f>
        <v>0.04</v>
      </c>
      <c r="P215" s="5">
        <f>IFERROR((E215/L215),"0")</f>
        <v>20</v>
      </c>
      <c r="Q215" t="str">
        <f>LEFT(N215,FIND("/",N215)-1)</f>
        <v>film &amp; video</v>
      </c>
      <c r="R215" t="str">
        <f>RIGHT(N215,LEN(N215)-SEARCH("/",N215))</f>
        <v>drama</v>
      </c>
      <c r="S215" s="14">
        <f>(((J215/60)/60)/24) + DATE(1970,1,1)</f>
        <v>42202.594293981485</v>
      </c>
      <c r="T215" s="14">
        <f>(((I215/60)/60)/24) + DATE(1970,1,1)</f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8321</v>
      </c>
      <c r="O216" s="10">
        <f>(E216/D216)*100</f>
        <v>8.0000000000000002E-3</v>
      </c>
      <c r="P216" s="5">
        <f>IFERROR((E216/L216),"0")</f>
        <v>1</v>
      </c>
      <c r="Q216" t="str">
        <f>LEFT(N216,FIND("/",N216)-1)</f>
        <v>film &amp; video</v>
      </c>
      <c r="R216" t="str">
        <f>RIGHT(N216,LEN(N216)-SEARCH("/",N216))</f>
        <v>drama</v>
      </c>
      <c r="S216" s="14">
        <f>(((J216/60)/60)/24) + DATE(1970,1,1)</f>
        <v>42009.64061342593</v>
      </c>
      <c r="T216" s="14">
        <f>(((I216/60)/60)/24) + DATE(1970,1,1)</f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8321</v>
      </c>
      <c r="O217" s="10">
        <f>(E217/D217)*100</f>
        <v>0.22727272727272727</v>
      </c>
      <c r="P217" s="5">
        <f>IFERROR((E217/L217),"0")</f>
        <v>10</v>
      </c>
      <c r="Q217" t="str">
        <f>LEFT(N217,FIND("/",N217)-1)</f>
        <v>film &amp; video</v>
      </c>
      <c r="R217" t="str">
        <f>RIGHT(N217,LEN(N217)-SEARCH("/",N217))</f>
        <v>drama</v>
      </c>
      <c r="S217" s="14">
        <f>(((J217/60)/60)/24) + DATE(1970,1,1)</f>
        <v>42375.230115740742</v>
      </c>
      <c r="T217" s="14">
        <f>(((I217/60)/60)/24) + DATE(1970,1,1)</f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8321</v>
      </c>
      <c r="O218" s="10">
        <f>(E218/D218)*100</f>
        <v>55.698440000000005</v>
      </c>
      <c r="P218" s="5">
        <f>IFERROR((E218/L218),"0")</f>
        <v>331.53833333333336</v>
      </c>
      <c r="Q218" t="str">
        <f>LEFT(N218,FIND("/",N218)-1)</f>
        <v>film &amp; video</v>
      </c>
      <c r="R218" t="str">
        <f>RIGHT(N218,LEN(N218)-SEARCH("/",N218))</f>
        <v>drama</v>
      </c>
      <c r="S218" s="14">
        <f>(((J218/60)/60)/24) + DATE(1970,1,1)</f>
        <v>42066.958761574075</v>
      </c>
      <c r="T218" s="14">
        <f>(((I218/60)/60)/24) + 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8321</v>
      </c>
      <c r="O219" s="10">
        <f>(E219/D219)*100</f>
        <v>11.943</v>
      </c>
      <c r="P219" s="5">
        <f>IFERROR((E219/L219),"0")</f>
        <v>314.28947368421052</v>
      </c>
      <c r="Q219" t="str">
        <f>LEFT(N219,FIND("/",N219)-1)</f>
        <v>film &amp; video</v>
      </c>
      <c r="R219" t="str">
        <f>RIGHT(N219,LEN(N219)-SEARCH("/",N219))</f>
        <v>drama</v>
      </c>
      <c r="S219" s="14">
        <f>(((J219/60)/60)/24) + DATE(1970,1,1)</f>
        <v>41970.64061342593</v>
      </c>
      <c r="T219" s="14">
        <f>(((I219/60)/60)/24) + DATE(1970,1,1)</f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8321</v>
      </c>
      <c r="O220" s="10">
        <f>(E220/D220)*100</f>
        <v>2</v>
      </c>
      <c r="P220" s="5">
        <f>IFERROR((E220/L220),"0")</f>
        <v>100</v>
      </c>
      <c r="Q220" t="str">
        <f>LEFT(N220,FIND("/",N220)-1)</f>
        <v>film &amp; video</v>
      </c>
      <c r="R220" t="str">
        <f>RIGHT(N220,LEN(N220)-SEARCH("/",N220))</f>
        <v>drama</v>
      </c>
      <c r="S220" s="14">
        <f>(((J220/60)/60)/24) + DATE(1970,1,1)</f>
        <v>42079.628344907411</v>
      </c>
      <c r="T220" s="14">
        <f>(((I220/60)/60)/24) + DATE(1970,1,1)</f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8321</v>
      </c>
      <c r="O221" s="10">
        <f>(E221/D221)*100</f>
        <v>17.630000000000003</v>
      </c>
      <c r="P221" s="5">
        <f>IFERROR((E221/L221),"0")</f>
        <v>115.98684210526316</v>
      </c>
      <c r="Q221" t="str">
        <f>LEFT(N221,FIND("/",N221)-1)</f>
        <v>film &amp; video</v>
      </c>
      <c r="R221" t="str">
        <f>RIGHT(N221,LEN(N221)-SEARCH("/",N221))</f>
        <v>drama</v>
      </c>
      <c r="S221" s="14">
        <f>(((J221/60)/60)/24) + DATE(1970,1,1)</f>
        <v>42429.326678240745</v>
      </c>
      <c r="T221" s="14">
        <f>(((I221/60)/60)/24) + 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8321</v>
      </c>
      <c r="O222" s="10">
        <f>(E222/D222)*100</f>
        <v>0.72</v>
      </c>
      <c r="P222" s="5">
        <f>IFERROR((E222/L222),"0")</f>
        <v>120</v>
      </c>
      <c r="Q222" t="str">
        <f>LEFT(N222,FIND("/",N222)-1)</f>
        <v>film &amp; video</v>
      </c>
      <c r="R222" t="str">
        <f>RIGHT(N222,LEN(N222)-SEARCH("/",N222))</f>
        <v>drama</v>
      </c>
      <c r="S222" s="14">
        <f>(((J222/60)/60)/24) + DATE(1970,1,1)</f>
        <v>42195.643865740742</v>
      </c>
      <c r="T222" s="14">
        <f>(((I222/60)/60)/24) + DATE(1970,1,1)</f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8321</v>
      </c>
      <c r="O223" s="10">
        <f>(E223/D223)*100</f>
        <v>0</v>
      </c>
      <c r="P223" s="5" t="str">
        <f>IFERROR((E223/L223),"0")</f>
        <v>0</v>
      </c>
      <c r="Q223" t="str">
        <f>LEFT(N223,FIND("/",N223)-1)</f>
        <v>film &amp; video</v>
      </c>
      <c r="R223" t="str">
        <f>RIGHT(N223,LEN(N223)-SEARCH("/",N223))</f>
        <v>drama</v>
      </c>
      <c r="S223" s="14">
        <f>(((J223/60)/60)/24) + DATE(1970,1,1)</f>
        <v>42031.837546296301</v>
      </c>
      <c r="T223" s="14">
        <f>(((I223/60)/60)/24) + DATE(1970,1,1)</f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8321</v>
      </c>
      <c r="O224" s="10">
        <f>(E224/D224)*100</f>
        <v>13</v>
      </c>
      <c r="P224" s="5">
        <f>IFERROR((E224/L224),"0")</f>
        <v>65</v>
      </c>
      <c r="Q224" t="str">
        <f>LEFT(N224,FIND("/",N224)-1)</f>
        <v>film &amp; video</v>
      </c>
      <c r="R224" t="str">
        <f>RIGHT(N224,LEN(N224)-SEARCH("/",N224))</f>
        <v>drama</v>
      </c>
      <c r="S224" s="14">
        <f>(((J224/60)/60)/24) + DATE(1970,1,1)</f>
        <v>42031.769884259258</v>
      </c>
      <c r="T224" s="14">
        <f>(((I224/60)/60)/24) + DATE(1970,1,1)</f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8321</v>
      </c>
      <c r="O225" s="10">
        <f>(E225/D225)*100</f>
        <v>0</v>
      </c>
      <c r="P225" s="5" t="str">
        <f>IFERROR((E225/L225),"0")</f>
        <v>0</v>
      </c>
      <c r="Q225" t="str">
        <f>LEFT(N225,FIND("/",N225)-1)</f>
        <v>film &amp; video</v>
      </c>
      <c r="R225" t="str">
        <f>RIGHT(N225,LEN(N225)-SEARCH("/",N225))</f>
        <v>drama</v>
      </c>
      <c r="S225" s="14">
        <f>(((J225/60)/60)/24) + DATE(1970,1,1)</f>
        <v>42482.048032407409</v>
      </c>
      <c r="T225" s="14">
        <f>(((I225/60)/60)/24) + DATE(1970,1,1)</f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8321</v>
      </c>
      <c r="O226" s="10">
        <f>(E226/D226)*100</f>
        <v>0</v>
      </c>
      <c r="P226" s="5" t="str">
        <f>IFERROR((E226/L226),"0")</f>
        <v>0</v>
      </c>
      <c r="Q226" t="str">
        <f>LEFT(N226,FIND("/",N226)-1)</f>
        <v>film &amp; video</v>
      </c>
      <c r="R226" t="str">
        <f>RIGHT(N226,LEN(N226)-SEARCH("/",N226))</f>
        <v>drama</v>
      </c>
      <c r="S226" s="14">
        <f>(((J226/60)/60)/24) + DATE(1970,1,1)</f>
        <v>42135.235254629632</v>
      </c>
      <c r="T226" s="14">
        <f>(((I226/60)/60)/24) + 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8321</v>
      </c>
      <c r="O227" s="10">
        <f>(E227/D227)*100</f>
        <v>0</v>
      </c>
      <c r="P227" s="5" t="str">
        <f>IFERROR((E227/L227),"0")</f>
        <v>0</v>
      </c>
      <c r="Q227" t="str">
        <f>LEFT(N227,FIND("/",N227)-1)</f>
        <v>film &amp; video</v>
      </c>
      <c r="R227" t="str">
        <f>RIGHT(N227,LEN(N227)-SEARCH("/",N227))</f>
        <v>drama</v>
      </c>
      <c r="S227" s="14">
        <f>(((J227/60)/60)/24) + DATE(1970,1,1)</f>
        <v>42438.961273148147</v>
      </c>
      <c r="T227" s="14">
        <f>(((I227/60)/60)/24) + DATE(1970,1,1)</f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8321</v>
      </c>
      <c r="O228" s="10">
        <f>(E228/D228)*100</f>
        <v>0.86206896551724133</v>
      </c>
      <c r="P228" s="5">
        <f>IFERROR((E228/L228),"0")</f>
        <v>125</v>
      </c>
      <c r="Q228" t="str">
        <f>LEFT(N228,FIND("/",N228)-1)</f>
        <v>film &amp; video</v>
      </c>
      <c r="R228" t="str">
        <f>RIGHT(N228,LEN(N228)-SEARCH("/",N228))</f>
        <v>drama</v>
      </c>
      <c r="S228" s="14">
        <f>(((J228/60)/60)/24) + DATE(1970,1,1)</f>
        <v>42106.666018518517</v>
      </c>
      <c r="T228" s="14">
        <f>(((I228/60)/60)/24) + 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8321</v>
      </c>
      <c r="O229" s="10">
        <f>(E229/D229)*100</f>
        <v>0</v>
      </c>
      <c r="P229" s="5" t="str">
        <f>IFERROR((E229/L229),"0")</f>
        <v>0</v>
      </c>
      <c r="Q229" t="str">
        <f>LEFT(N229,FIND("/",N229)-1)</f>
        <v>film &amp; video</v>
      </c>
      <c r="R229" t="str">
        <f>RIGHT(N229,LEN(N229)-SEARCH("/",N229))</f>
        <v>drama</v>
      </c>
      <c r="S229" s="14">
        <f>(((J229/60)/60)/24) + DATE(1970,1,1)</f>
        <v>42164.893993055557</v>
      </c>
      <c r="T229" s="14">
        <f>(((I229/60)/60)/24) + 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8321</v>
      </c>
      <c r="O230" s="10">
        <f>(E230/D230)*100</f>
        <v>0</v>
      </c>
      <c r="P230" s="5" t="str">
        <f>IFERROR((E230/L230),"0")</f>
        <v>0</v>
      </c>
      <c r="Q230" t="str">
        <f>LEFT(N230,FIND("/",N230)-1)</f>
        <v>film &amp; video</v>
      </c>
      <c r="R230" t="str">
        <f>RIGHT(N230,LEN(N230)-SEARCH("/",N230))</f>
        <v>drama</v>
      </c>
      <c r="S230" s="14">
        <f>(((J230/60)/60)/24) + DATE(1970,1,1)</f>
        <v>42096.686400462961</v>
      </c>
      <c r="T230" s="14">
        <f>(((I230/60)/60)/24) + DATE(1970,1,1)</f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8321</v>
      </c>
      <c r="O231" s="10">
        <f>(E231/D231)*100</f>
        <v>0</v>
      </c>
      <c r="P231" s="5" t="str">
        <f>IFERROR((E231/L231),"0")</f>
        <v>0</v>
      </c>
      <c r="Q231" t="str">
        <f>LEFT(N231,FIND("/",N231)-1)</f>
        <v>film &amp; video</v>
      </c>
      <c r="R231" t="str">
        <f>RIGHT(N231,LEN(N231)-SEARCH("/",N231))</f>
        <v>drama</v>
      </c>
      <c r="S231" s="14">
        <f>(((J231/60)/60)/24) + DATE(1970,1,1)</f>
        <v>42383.933993055558</v>
      </c>
      <c r="T231" s="14">
        <f>(((I231/60)/60)/24) + DATE(1970,1,1)</f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8321</v>
      </c>
      <c r="O232" s="10">
        <f>(E232/D232)*100</f>
        <v>0.4</v>
      </c>
      <c r="P232" s="5">
        <f>IFERROR((E232/L232),"0")</f>
        <v>30</v>
      </c>
      <c r="Q232" t="str">
        <f>LEFT(N232,FIND("/",N232)-1)</f>
        <v>film &amp; video</v>
      </c>
      <c r="R232" t="str">
        <f>RIGHT(N232,LEN(N232)-SEARCH("/",N232))</f>
        <v>drama</v>
      </c>
      <c r="S232" s="14">
        <f>(((J232/60)/60)/24) + DATE(1970,1,1)</f>
        <v>42129.777210648142</v>
      </c>
      <c r="T232" s="14">
        <f>(((I232/60)/60)/24) + DATE(1970,1,1)</f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8321</v>
      </c>
      <c r="O233" s="10">
        <f>(E233/D233)*100</f>
        <v>0</v>
      </c>
      <c r="P233" s="5" t="str">
        <f>IFERROR((E233/L233),"0")</f>
        <v>0</v>
      </c>
      <c r="Q233" t="str">
        <f>LEFT(N233,FIND("/",N233)-1)</f>
        <v>film &amp; video</v>
      </c>
      <c r="R233" t="str">
        <f>RIGHT(N233,LEN(N233)-SEARCH("/",N233))</f>
        <v>drama</v>
      </c>
      <c r="S233" s="14">
        <f>(((J233/60)/60)/24) + DATE(1970,1,1)</f>
        <v>42341.958923611113</v>
      </c>
      <c r="T233" s="14">
        <f>(((I233/60)/60)/24) + DATE(1970,1,1)</f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8321</v>
      </c>
      <c r="O234" s="10">
        <f>(E234/D234)*100</f>
        <v>2.75</v>
      </c>
      <c r="P234" s="5">
        <f>IFERROR((E234/L234),"0")</f>
        <v>15.714285714285714</v>
      </c>
      <c r="Q234" t="str">
        <f>LEFT(N234,FIND("/",N234)-1)</f>
        <v>film &amp; video</v>
      </c>
      <c r="R234" t="str">
        <f>RIGHT(N234,LEN(N234)-SEARCH("/",N234))</f>
        <v>drama</v>
      </c>
      <c r="S234" s="14">
        <f>(((J234/60)/60)/24) + DATE(1970,1,1)</f>
        <v>42032.82576388889</v>
      </c>
      <c r="T234" s="14">
        <f>(((I234/60)/60)/24) + 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8321</v>
      </c>
      <c r="O235" s="10">
        <f>(E235/D235)*100</f>
        <v>0</v>
      </c>
      <c r="P235" s="5" t="str">
        <f>IFERROR((E235/L235),"0")</f>
        <v>0</v>
      </c>
      <c r="Q235" t="str">
        <f>LEFT(N235,FIND("/",N235)-1)</f>
        <v>film &amp; video</v>
      </c>
      <c r="R235" t="str">
        <f>RIGHT(N235,LEN(N235)-SEARCH("/",N235))</f>
        <v>drama</v>
      </c>
      <c r="S235" s="14">
        <f>(((J235/60)/60)/24) + DATE(1970,1,1)</f>
        <v>42612.911712962959</v>
      </c>
      <c r="T235" s="14">
        <f>(((I235/60)/60)/24) + DATE(1970,1,1)</f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8321</v>
      </c>
      <c r="O236" s="10">
        <f>(E236/D236)*100</f>
        <v>40.1</v>
      </c>
      <c r="P236" s="5">
        <f>IFERROR((E236/L236),"0")</f>
        <v>80.2</v>
      </c>
      <c r="Q236" t="str">
        <f>LEFT(N236,FIND("/",N236)-1)</f>
        <v>film &amp; video</v>
      </c>
      <c r="R236" t="str">
        <f>RIGHT(N236,LEN(N236)-SEARCH("/",N236))</f>
        <v>drama</v>
      </c>
      <c r="S236" s="14">
        <f>(((J236/60)/60)/24) + DATE(1970,1,1)</f>
        <v>42136.035405092596</v>
      </c>
      <c r="T236" s="14">
        <f>(((I236/60)/60)/24) + 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8321</v>
      </c>
      <c r="O237" s="10">
        <f>(E237/D237)*100</f>
        <v>0</v>
      </c>
      <c r="P237" s="5" t="str">
        <f>IFERROR((E237/L237),"0")</f>
        <v>0</v>
      </c>
      <c r="Q237" t="str">
        <f>LEFT(N237,FIND("/",N237)-1)</f>
        <v>film &amp; video</v>
      </c>
      <c r="R237" t="str">
        <f>RIGHT(N237,LEN(N237)-SEARCH("/",N237))</f>
        <v>drama</v>
      </c>
      <c r="S237" s="14">
        <f>(((J237/60)/60)/24) + DATE(1970,1,1)</f>
        <v>42164.908530092594</v>
      </c>
      <c r="T237" s="14">
        <f>(((I237/60)/60)/24) + DATE(1970,1,1)</f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8321</v>
      </c>
      <c r="O238" s="10">
        <f>(E238/D238)*100</f>
        <v>0</v>
      </c>
      <c r="P238" s="5" t="str">
        <f>IFERROR((E238/L238),"0")</f>
        <v>0</v>
      </c>
      <c r="Q238" t="str">
        <f>LEFT(N238,FIND("/",N238)-1)</f>
        <v>film &amp; video</v>
      </c>
      <c r="R238" t="str">
        <f>RIGHT(N238,LEN(N238)-SEARCH("/",N238))</f>
        <v>drama</v>
      </c>
      <c r="S238" s="14">
        <f>(((J238/60)/60)/24) + DATE(1970,1,1)</f>
        <v>42321.08447916666</v>
      </c>
      <c r="T238" s="14">
        <f>(((I238/60)/60)/24) + DATE(1970,1,1)</f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8321</v>
      </c>
      <c r="O239" s="10">
        <f>(E239/D239)*100</f>
        <v>0.33333333333333337</v>
      </c>
      <c r="P239" s="5">
        <f>IFERROR((E239/L239),"0")</f>
        <v>50</v>
      </c>
      <c r="Q239" t="str">
        <f>LEFT(N239,FIND("/",N239)-1)</f>
        <v>film &amp; video</v>
      </c>
      <c r="R239" t="str">
        <f>RIGHT(N239,LEN(N239)-SEARCH("/",N239))</f>
        <v>drama</v>
      </c>
      <c r="S239" s="14">
        <f>(((J239/60)/60)/24) + DATE(1970,1,1)</f>
        <v>42377.577187499999</v>
      </c>
      <c r="T239" s="14">
        <f>(((I239/60)/60)/24) + DATE(1970,1,1)</f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8321</v>
      </c>
      <c r="O240" s="10">
        <f>(E240/D240)*100</f>
        <v>0</v>
      </c>
      <c r="P240" s="5" t="str">
        <f>IFERROR((E240/L240),"0")</f>
        <v>0</v>
      </c>
      <c r="Q240" t="str">
        <f>LEFT(N240,FIND("/",N240)-1)</f>
        <v>film &amp; video</v>
      </c>
      <c r="R240" t="str">
        <f>RIGHT(N240,LEN(N240)-SEARCH("/",N240))</f>
        <v>drama</v>
      </c>
      <c r="S240" s="14">
        <f>(((J240/60)/60)/24) + DATE(1970,1,1)</f>
        <v>42713.962499999994</v>
      </c>
      <c r="T240" s="14">
        <f>(((I240/60)/60)/24) + 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8321</v>
      </c>
      <c r="O241" s="10">
        <f>(E241/D241)*100</f>
        <v>25</v>
      </c>
      <c r="P241" s="5">
        <f>IFERROR((E241/L241),"0")</f>
        <v>50</v>
      </c>
      <c r="Q241" t="str">
        <f>LEFT(N241,FIND("/",N241)-1)</f>
        <v>film &amp; video</v>
      </c>
      <c r="R241" t="str">
        <f>RIGHT(N241,LEN(N241)-SEARCH("/",N241))</f>
        <v>drama</v>
      </c>
      <c r="S241" s="14">
        <f>(((J241/60)/60)/24) + DATE(1970,1,1)</f>
        <v>42297.110300925924</v>
      </c>
      <c r="T241" s="14">
        <f>(((I241/60)/60)/24) + DATE(1970,1,1)</f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8322</v>
      </c>
      <c r="O242" s="10">
        <f>(E242/D242)*100</f>
        <v>107.63413333333334</v>
      </c>
      <c r="P242" s="5">
        <f>IFERROR((E242/L242),"0")</f>
        <v>117.84759124087591</v>
      </c>
      <c r="Q242" t="str">
        <f>LEFT(N242,FIND("/",N242)-1)</f>
        <v>film &amp; video</v>
      </c>
      <c r="R242" t="str">
        <f>RIGHT(N242,LEN(N242)-SEARCH("/",N242))</f>
        <v>documentary</v>
      </c>
      <c r="S242" s="14">
        <f>(((J242/60)/60)/24) + DATE(1970,1,1)</f>
        <v>41354.708460648151</v>
      </c>
      <c r="T242" s="14">
        <f>(((I242/60)/60)/24) + DATE(1970,1,1)</f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8322</v>
      </c>
      <c r="O243" s="10">
        <f>(E243/D243)*100</f>
        <v>112.63736263736264</v>
      </c>
      <c r="P243" s="5">
        <f>IFERROR((E243/L243),"0")</f>
        <v>109.04255319148936</v>
      </c>
      <c r="Q243" t="str">
        <f>LEFT(N243,FIND("/",N243)-1)</f>
        <v>film &amp; video</v>
      </c>
      <c r="R243" t="str">
        <f>RIGHT(N243,LEN(N243)-SEARCH("/",N243))</f>
        <v>documentary</v>
      </c>
      <c r="S243" s="14">
        <f>(((J243/60)/60)/24) + DATE(1970,1,1)</f>
        <v>41949.697962962964</v>
      </c>
      <c r="T243" s="14">
        <f>(((I243/60)/60)/24) + 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8322</v>
      </c>
      <c r="O244" s="10">
        <f>(E244/D244)*100</f>
        <v>113.46153846153845</v>
      </c>
      <c r="P244" s="5">
        <f>IFERROR((E244/L244),"0")</f>
        <v>73.019801980198025</v>
      </c>
      <c r="Q244" t="str">
        <f>LEFT(N244,FIND("/",N244)-1)</f>
        <v>film &amp; video</v>
      </c>
      <c r="R244" t="str">
        <f>RIGHT(N244,LEN(N244)-SEARCH("/",N244))</f>
        <v>documentary</v>
      </c>
      <c r="S244" s="14">
        <f>(((J244/60)/60)/24) + DATE(1970,1,1)</f>
        <v>40862.492939814816</v>
      </c>
      <c r="T244" s="14">
        <f>(((I244/60)/60)/24) + 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8322</v>
      </c>
      <c r="O245" s="10">
        <f>(E245/D245)*100</f>
        <v>102.592</v>
      </c>
      <c r="P245" s="5">
        <f>IFERROR((E245/L245),"0")</f>
        <v>78.195121951219505</v>
      </c>
      <c r="Q245" t="str">
        <f>LEFT(N245,FIND("/",N245)-1)</f>
        <v>film &amp; video</v>
      </c>
      <c r="R245" t="str">
        <f>RIGHT(N245,LEN(N245)-SEARCH("/",N245))</f>
        <v>documentary</v>
      </c>
      <c r="S245" s="14">
        <f>(((J245/60)/60)/24) + DATE(1970,1,1)</f>
        <v>41662.047500000001</v>
      </c>
      <c r="T245" s="14">
        <f>(((I245/60)/60)/24) + DATE(1970,1,1)</f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8322</v>
      </c>
      <c r="O246" s="10">
        <f>(E246/D246)*100</f>
        <v>113.75714285714287</v>
      </c>
      <c r="P246" s="5">
        <f>IFERROR((E246/L246),"0")</f>
        <v>47.398809523809526</v>
      </c>
      <c r="Q246" t="str">
        <f>LEFT(N246,FIND("/",N246)-1)</f>
        <v>film &amp; video</v>
      </c>
      <c r="R246" t="str">
        <f>RIGHT(N246,LEN(N246)-SEARCH("/",N246))</f>
        <v>documentary</v>
      </c>
      <c r="S246" s="14">
        <f>(((J246/60)/60)/24) + DATE(1970,1,1)</f>
        <v>40213.323599537034</v>
      </c>
      <c r="T246" s="14">
        <f>(((I246/60)/60)/24) + DATE(1970,1,1)</f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8322</v>
      </c>
      <c r="O247" s="10">
        <f>(E247/D247)*100</f>
        <v>103.71999999999998</v>
      </c>
      <c r="P247" s="5">
        <f>IFERROR((E247/L247),"0")</f>
        <v>54.020833333333336</v>
      </c>
      <c r="Q247" t="str">
        <f>LEFT(N247,FIND("/",N247)-1)</f>
        <v>film &amp; video</v>
      </c>
      <c r="R247" t="str">
        <f>RIGHT(N247,LEN(N247)-SEARCH("/",N247))</f>
        <v>documentary</v>
      </c>
      <c r="S247" s="14">
        <f>(((J247/60)/60)/24) + DATE(1970,1,1)</f>
        <v>41107.053067129629</v>
      </c>
      <c r="T247" s="14">
        <f>(((I247/60)/60)/24) + 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8322</v>
      </c>
      <c r="O248" s="10">
        <f>(E248/D248)*100</f>
        <v>305.46000000000004</v>
      </c>
      <c r="P248" s="5">
        <f>IFERROR((E248/L248),"0")</f>
        <v>68.488789237668158</v>
      </c>
      <c r="Q248" t="str">
        <f>LEFT(N248,FIND("/",N248)-1)</f>
        <v>film &amp; video</v>
      </c>
      <c r="R248" t="str">
        <f>RIGHT(N248,LEN(N248)-SEARCH("/",N248))</f>
        <v>documentary</v>
      </c>
      <c r="S248" s="14">
        <f>(((J248/60)/60)/24) + DATE(1970,1,1)</f>
        <v>40480.363483796296</v>
      </c>
      <c r="T248" s="14">
        <f>(((I248/60)/60)/24) + 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8322</v>
      </c>
      <c r="O249" s="10">
        <f>(E249/D249)*100</f>
        <v>134.1</v>
      </c>
      <c r="P249" s="5">
        <f>IFERROR((E249/L249),"0")</f>
        <v>108.14516129032258</v>
      </c>
      <c r="Q249" t="str">
        <f>LEFT(N249,FIND("/",N249)-1)</f>
        <v>film &amp; video</v>
      </c>
      <c r="R249" t="str">
        <f>RIGHT(N249,LEN(N249)-SEARCH("/",N249))</f>
        <v>documentary</v>
      </c>
      <c r="S249" s="14">
        <f>(((J249/60)/60)/24) + DATE(1970,1,1)</f>
        <v>40430.604328703703</v>
      </c>
      <c r="T249" s="14">
        <f>(((I249/60)/60)/24) + DATE(1970,1,1)</f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8322</v>
      </c>
      <c r="O250" s="10">
        <f>(E250/D250)*100</f>
        <v>101.33294117647058</v>
      </c>
      <c r="P250" s="5">
        <f>IFERROR((E250/L250),"0")</f>
        <v>589.95205479452056</v>
      </c>
      <c r="Q250" t="str">
        <f>LEFT(N250,FIND("/",N250)-1)</f>
        <v>film &amp; video</v>
      </c>
      <c r="R250" t="str">
        <f>RIGHT(N250,LEN(N250)-SEARCH("/",N250))</f>
        <v>documentary</v>
      </c>
      <c r="S250" s="14">
        <f>(((J250/60)/60)/24) + DATE(1970,1,1)</f>
        <v>40870.774409722224</v>
      </c>
      <c r="T250" s="14">
        <f>(((I250/60)/60)/24) + 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8322</v>
      </c>
      <c r="O251" s="10">
        <f>(E251/D251)*100</f>
        <v>112.92</v>
      </c>
      <c r="P251" s="5">
        <f>IFERROR((E251/L251),"0")</f>
        <v>48.051063829787232</v>
      </c>
      <c r="Q251" t="str">
        <f>LEFT(N251,FIND("/",N251)-1)</f>
        <v>film &amp; video</v>
      </c>
      <c r="R251" t="str">
        <f>RIGHT(N251,LEN(N251)-SEARCH("/",N251))</f>
        <v>documentary</v>
      </c>
      <c r="S251" s="14">
        <f>(((J251/60)/60)/24) + DATE(1970,1,1)</f>
        <v>40332.923842592594</v>
      </c>
      <c r="T251" s="14">
        <f>(((I251/60)/60)/24) + DATE(1970,1,1)</f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8322</v>
      </c>
      <c r="O252" s="10">
        <f>(E252/D252)*100</f>
        <v>105.58333333333334</v>
      </c>
      <c r="P252" s="5">
        <f>IFERROR((E252/L252),"0")</f>
        <v>72.482837528604122</v>
      </c>
      <c r="Q252" t="str">
        <f>LEFT(N252,FIND("/",N252)-1)</f>
        <v>film &amp; video</v>
      </c>
      <c r="R252" t="str">
        <f>RIGHT(N252,LEN(N252)-SEARCH("/",N252))</f>
        <v>documentary</v>
      </c>
      <c r="S252" s="14">
        <f>(((J252/60)/60)/24) + DATE(1970,1,1)</f>
        <v>41401.565868055557</v>
      </c>
      <c r="T252" s="14">
        <f>(((I252/60)/60)/24) + 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8322</v>
      </c>
      <c r="O253" s="10">
        <f>(E253/D253)*100</f>
        <v>125.57142857142858</v>
      </c>
      <c r="P253" s="5">
        <f>IFERROR((E253/L253),"0")</f>
        <v>57.077922077922075</v>
      </c>
      <c r="Q253" t="str">
        <f>LEFT(N253,FIND("/",N253)-1)</f>
        <v>film &amp; video</v>
      </c>
      <c r="R253" t="str">
        <f>RIGHT(N253,LEN(N253)-SEARCH("/",N253))</f>
        <v>documentary</v>
      </c>
      <c r="S253" s="14">
        <f>(((J253/60)/60)/24) + DATE(1970,1,1)</f>
        <v>41013.787569444445</v>
      </c>
      <c r="T253" s="14">
        <f>(((I253/60)/60)/24) + 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8322</v>
      </c>
      <c r="O254" s="10">
        <f>(E254/D254)*100</f>
        <v>184.56</v>
      </c>
      <c r="P254" s="5">
        <f>IFERROR((E254/L254),"0")</f>
        <v>85.444444444444443</v>
      </c>
      <c r="Q254" t="str">
        <f>LEFT(N254,FIND("/",N254)-1)</f>
        <v>film &amp; video</v>
      </c>
      <c r="R254" t="str">
        <f>RIGHT(N254,LEN(N254)-SEARCH("/",N254))</f>
        <v>documentary</v>
      </c>
      <c r="S254" s="14">
        <f>(((J254/60)/60)/24) + DATE(1970,1,1)</f>
        <v>40266.662708333337</v>
      </c>
      <c r="T254" s="14">
        <f>(((I254/60)/60)/24) + DATE(1970,1,1)</f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8322</v>
      </c>
      <c r="O255" s="10">
        <f>(E255/D255)*100</f>
        <v>100.73333333333335</v>
      </c>
      <c r="P255" s="5">
        <f>IFERROR((E255/L255),"0")</f>
        <v>215.85714285714286</v>
      </c>
      <c r="Q255" t="str">
        <f>LEFT(N255,FIND("/",N255)-1)</f>
        <v>film &amp; video</v>
      </c>
      <c r="R255" t="str">
        <f>RIGHT(N255,LEN(N255)-SEARCH("/",N255))</f>
        <v>documentary</v>
      </c>
      <c r="S255" s="14">
        <f>(((J255/60)/60)/24) + DATE(1970,1,1)</f>
        <v>40924.650868055556</v>
      </c>
      <c r="T255" s="14">
        <f>(((I255/60)/60)/24) + 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8322</v>
      </c>
      <c r="O256" s="10">
        <f>(E256/D256)*100</f>
        <v>116.94725</v>
      </c>
      <c r="P256" s="5">
        <f>IFERROR((E256/L256),"0")</f>
        <v>89.38643312101911</v>
      </c>
      <c r="Q256" t="str">
        <f>LEFT(N256,FIND("/",N256)-1)</f>
        <v>film &amp; video</v>
      </c>
      <c r="R256" t="str">
        <f>RIGHT(N256,LEN(N256)-SEARCH("/",N256))</f>
        <v>documentary</v>
      </c>
      <c r="S256" s="14">
        <f>(((J256/60)/60)/24) + DATE(1970,1,1)</f>
        <v>42263.952662037031</v>
      </c>
      <c r="T256" s="14">
        <f>(((I256/60)/60)/24) + 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8322</v>
      </c>
      <c r="O257" s="10">
        <f>(E257/D257)*100</f>
        <v>106.73325</v>
      </c>
      <c r="P257" s="5">
        <f>IFERROR((E257/L257),"0")</f>
        <v>45.418404255319146</v>
      </c>
      <c r="Q257" t="str">
        <f>LEFT(N257,FIND("/",N257)-1)</f>
        <v>film &amp; video</v>
      </c>
      <c r="R257" t="str">
        <f>RIGHT(N257,LEN(N257)-SEARCH("/",N257))</f>
        <v>documentary</v>
      </c>
      <c r="S257" s="14">
        <f>(((J257/60)/60)/24) + DATE(1970,1,1)</f>
        <v>40588.526412037041</v>
      </c>
      <c r="T257" s="14">
        <f>(((I257/60)/60)/24) + DATE(1970,1,1)</f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8322</v>
      </c>
      <c r="O258" s="10">
        <f>(E258/D258)*100</f>
        <v>139.1</v>
      </c>
      <c r="P258" s="5">
        <f>IFERROR((E258/L258),"0")</f>
        <v>65.756363636363631</v>
      </c>
      <c r="Q258" t="str">
        <f>LEFT(N258,FIND("/",N258)-1)</f>
        <v>film &amp; video</v>
      </c>
      <c r="R258" t="str">
        <f>RIGHT(N258,LEN(N258)-SEARCH("/",N258))</f>
        <v>documentary</v>
      </c>
      <c r="S258" s="14">
        <f>(((J258/60)/60)/24) + DATE(1970,1,1)</f>
        <v>41319.769293981481</v>
      </c>
      <c r="T258" s="14">
        <f>(((I258/60)/60)/24) + DATE(1970,1,1)</f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8322</v>
      </c>
      <c r="O259" s="10">
        <f>(E259/D259)*100</f>
        <v>106.72648571428572</v>
      </c>
      <c r="P259" s="5">
        <f>IFERROR((E259/L259),"0")</f>
        <v>66.70405357142856</v>
      </c>
      <c r="Q259" t="str">
        <f>LEFT(N259,FIND("/",N259)-1)</f>
        <v>film &amp; video</v>
      </c>
      <c r="R259" t="str">
        <f>RIGHT(N259,LEN(N259)-SEARCH("/",N259))</f>
        <v>documentary</v>
      </c>
      <c r="S259" s="14">
        <f>(((J259/60)/60)/24) + DATE(1970,1,1)</f>
        <v>42479.626875000002</v>
      </c>
      <c r="T259" s="14">
        <f>(((I259/60)/60)/24) + 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8322</v>
      </c>
      <c r="O260" s="10">
        <f>(E260/D260)*100</f>
        <v>191.14</v>
      </c>
      <c r="P260" s="5">
        <f>IFERROR((E260/L260),"0")</f>
        <v>83.345930232558146</v>
      </c>
      <c r="Q260" t="str">
        <f>LEFT(N260,FIND("/",N260)-1)</f>
        <v>film &amp; video</v>
      </c>
      <c r="R260" t="str">
        <f>RIGHT(N260,LEN(N260)-SEARCH("/",N260))</f>
        <v>documentary</v>
      </c>
      <c r="S260" s="14">
        <f>(((J260/60)/60)/24) + DATE(1970,1,1)</f>
        <v>40682.051689814813</v>
      </c>
      <c r="T260" s="14">
        <f>(((I260/60)/60)/24) + DATE(1970,1,1)</f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8322</v>
      </c>
      <c r="O261" s="10">
        <f>(E261/D261)*100</f>
        <v>131.93789333333334</v>
      </c>
      <c r="P261" s="5">
        <f>IFERROR((E261/L261),"0")</f>
        <v>105.04609341825902</v>
      </c>
      <c r="Q261" t="str">
        <f>LEFT(N261,FIND("/",N261)-1)</f>
        <v>film &amp; video</v>
      </c>
      <c r="R261" t="str">
        <f>RIGHT(N261,LEN(N261)-SEARCH("/",N261))</f>
        <v>documentary</v>
      </c>
      <c r="S261" s="14">
        <f>(((J261/60)/60)/24) + DATE(1970,1,1)</f>
        <v>42072.738067129627</v>
      </c>
      <c r="T261" s="14">
        <f>(((I261/60)/60)/24) + 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8322</v>
      </c>
      <c r="O262" s="10">
        <f>(E262/D262)*100</f>
        <v>106.4</v>
      </c>
      <c r="P262" s="5">
        <f>IFERROR((E262/L262),"0")</f>
        <v>120.90909090909091</v>
      </c>
      <c r="Q262" t="str">
        <f>LEFT(N262,FIND("/",N262)-1)</f>
        <v>film &amp; video</v>
      </c>
      <c r="R262" t="str">
        <f>RIGHT(N262,LEN(N262)-SEARCH("/",N262))</f>
        <v>documentary</v>
      </c>
      <c r="S262" s="14">
        <f>(((J262/60)/60)/24) + DATE(1970,1,1)</f>
        <v>40330.755543981482</v>
      </c>
      <c r="T262" s="14">
        <f>(((I262/60)/60)/24) + DATE(1970,1,1)</f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8322</v>
      </c>
      <c r="O263" s="10">
        <f>(E263/D263)*100</f>
        <v>107.4</v>
      </c>
      <c r="P263" s="5">
        <f>IFERROR((E263/L263),"0")</f>
        <v>97.63636363636364</v>
      </c>
      <c r="Q263" t="str">
        <f>LEFT(N263,FIND("/",N263)-1)</f>
        <v>film &amp; video</v>
      </c>
      <c r="R263" t="str">
        <f>RIGHT(N263,LEN(N263)-SEARCH("/",N263))</f>
        <v>documentary</v>
      </c>
      <c r="S263" s="14">
        <f>(((J263/60)/60)/24) + DATE(1970,1,1)</f>
        <v>41017.885462962964</v>
      </c>
      <c r="T263" s="14">
        <f>(((I263/60)/60)/24) + 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8322</v>
      </c>
      <c r="O264" s="10">
        <f>(E264/D264)*100</f>
        <v>240</v>
      </c>
      <c r="P264" s="5">
        <f>IFERROR((E264/L264),"0")</f>
        <v>41.379310344827587</v>
      </c>
      <c r="Q264" t="str">
        <f>LEFT(N264,FIND("/",N264)-1)</f>
        <v>film &amp; video</v>
      </c>
      <c r="R264" t="str">
        <f>RIGHT(N264,LEN(N264)-SEARCH("/",N264))</f>
        <v>documentary</v>
      </c>
      <c r="S264" s="14">
        <f>(((J264/60)/60)/24) + DATE(1970,1,1)</f>
        <v>40555.24800925926</v>
      </c>
      <c r="T264" s="14">
        <f>(((I264/60)/60)/24) + 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8322</v>
      </c>
      <c r="O265" s="10">
        <f>(E265/D265)*100</f>
        <v>118.08108</v>
      </c>
      <c r="P265" s="5">
        <f>IFERROR((E265/L265),"0")</f>
        <v>30.654485981308412</v>
      </c>
      <c r="Q265" t="str">
        <f>LEFT(N265,FIND("/",N265)-1)</f>
        <v>film &amp; video</v>
      </c>
      <c r="R265" t="str">
        <f>RIGHT(N265,LEN(N265)-SEARCH("/",N265))</f>
        <v>documentary</v>
      </c>
      <c r="S265" s="14">
        <f>(((J265/60)/60)/24) + DATE(1970,1,1)</f>
        <v>41149.954791666663</v>
      </c>
      <c r="T265" s="14">
        <f>(((I265/60)/60)/24) + 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8322</v>
      </c>
      <c r="O266" s="10">
        <f>(E266/D266)*100</f>
        <v>118.19999999999999</v>
      </c>
      <c r="P266" s="5">
        <f>IFERROR((E266/L266),"0")</f>
        <v>64.945054945054949</v>
      </c>
      <c r="Q266" t="str">
        <f>LEFT(N266,FIND("/",N266)-1)</f>
        <v>film &amp; video</v>
      </c>
      <c r="R266" t="str">
        <f>RIGHT(N266,LEN(N266)-SEARCH("/",N266))</f>
        <v>documentary</v>
      </c>
      <c r="S266" s="14">
        <f>(((J266/60)/60)/24) + DATE(1970,1,1)</f>
        <v>41010.620312500003</v>
      </c>
      <c r="T266" s="14">
        <f>(((I266/60)/60)/24) + 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8322</v>
      </c>
      <c r="O267" s="10">
        <f>(E267/D267)*100</f>
        <v>111.1</v>
      </c>
      <c r="P267" s="5">
        <f>IFERROR((E267/L267),"0")</f>
        <v>95.775862068965523</v>
      </c>
      <c r="Q267" t="str">
        <f>LEFT(N267,FIND("/",N267)-1)</f>
        <v>film &amp; video</v>
      </c>
      <c r="R267" t="str">
        <f>RIGHT(N267,LEN(N267)-SEARCH("/",N267))</f>
        <v>documentary</v>
      </c>
      <c r="S267" s="14">
        <f>(((J267/60)/60)/24) + DATE(1970,1,1)</f>
        <v>40267.245717592588</v>
      </c>
      <c r="T267" s="14">
        <f>(((I267/60)/60)/24) + 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8322</v>
      </c>
      <c r="O268" s="10">
        <f>(E268/D268)*100</f>
        <v>145.5</v>
      </c>
      <c r="P268" s="5">
        <f>IFERROR((E268/L268),"0")</f>
        <v>40.416666666666664</v>
      </c>
      <c r="Q268" t="str">
        <f>LEFT(N268,FIND("/",N268)-1)</f>
        <v>film &amp; video</v>
      </c>
      <c r="R268" t="str">
        <f>RIGHT(N268,LEN(N268)-SEARCH("/",N268))</f>
        <v>documentary</v>
      </c>
      <c r="S268" s="14">
        <f>(((J268/60)/60)/24) + DATE(1970,1,1)</f>
        <v>40205.174849537041</v>
      </c>
      <c r="T268" s="14">
        <f>(((I268/60)/60)/24) + 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8322</v>
      </c>
      <c r="O269" s="10">
        <f>(E269/D269)*100</f>
        <v>131.62883248730967</v>
      </c>
      <c r="P269" s="5">
        <f>IFERROR((E269/L269),"0")</f>
        <v>78.578424242424248</v>
      </c>
      <c r="Q269" t="str">
        <f>LEFT(N269,FIND("/",N269)-1)</f>
        <v>film &amp; video</v>
      </c>
      <c r="R269" t="str">
        <f>RIGHT(N269,LEN(N269)-SEARCH("/",N269))</f>
        <v>documentary</v>
      </c>
      <c r="S269" s="14">
        <f>(((J269/60)/60)/24) + DATE(1970,1,1)</f>
        <v>41785.452534722222</v>
      </c>
      <c r="T269" s="14">
        <f>(((I269/60)/60)/24) + DATE(1970,1,1)</f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8322</v>
      </c>
      <c r="O270" s="10">
        <f>(E270/D270)*100</f>
        <v>111.4</v>
      </c>
      <c r="P270" s="5">
        <f>IFERROR((E270/L270),"0")</f>
        <v>50.18018018018018</v>
      </c>
      <c r="Q270" t="str">
        <f>LEFT(N270,FIND("/",N270)-1)</f>
        <v>film &amp; video</v>
      </c>
      <c r="R270" t="str">
        <f>RIGHT(N270,LEN(N270)-SEARCH("/",N270))</f>
        <v>documentary</v>
      </c>
      <c r="S270" s="14">
        <f>(((J270/60)/60)/24) + DATE(1970,1,1)</f>
        <v>40809.15252314815</v>
      </c>
      <c r="T270" s="14">
        <f>(((I270/60)/60)/24) + DATE(1970,1,1)</f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8322</v>
      </c>
      <c r="O271" s="10">
        <f>(E271/D271)*100</f>
        <v>147.23376999999999</v>
      </c>
      <c r="P271" s="5">
        <f>IFERROR((E271/L271),"0")</f>
        <v>92.251735588972423</v>
      </c>
      <c r="Q271" t="str">
        <f>LEFT(N271,FIND("/",N271)-1)</f>
        <v>film &amp; video</v>
      </c>
      <c r="R271" t="str">
        <f>RIGHT(N271,LEN(N271)-SEARCH("/",N271))</f>
        <v>documentary</v>
      </c>
      <c r="S271" s="14">
        <f>(((J271/60)/60)/24) + DATE(1970,1,1)</f>
        <v>42758.197013888886</v>
      </c>
      <c r="T271" s="14">
        <f>(((I271/60)/60)/24) + 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8322</v>
      </c>
      <c r="O272" s="10">
        <f>(E272/D272)*100</f>
        <v>152.60869565217391</v>
      </c>
      <c r="P272" s="5">
        <f>IFERROR((E272/L272),"0")</f>
        <v>57.540983606557376</v>
      </c>
      <c r="Q272" t="str">
        <f>LEFT(N272,FIND("/",N272)-1)</f>
        <v>film &amp; video</v>
      </c>
      <c r="R272" t="str">
        <f>RIGHT(N272,LEN(N272)-SEARCH("/",N272))</f>
        <v>documentary</v>
      </c>
      <c r="S272" s="14">
        <f>(((J272/60)/60)/24) + DATE(1970,1,1)</f>
        <v>40637.866550925923</v>
      </c>
      <c r="T272" s="14">
        <f>(((I272/60)/60)/24) + DATE(1970,1,1)</f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8322</v>
      </c>
      <c r="O273" s="10">
        <f>(E273/D273)*100</f>
        <v>104.67999999999999</v>
      </c>
      <c r="P273" s="5">
        <f>IFERROR((E273/L273),"0")</f>
        <v>109.42160278745645</v>
      </c>
      <c r="Q273" t="str">
        <f>LEFT(N273,FIND("/",N273)-1)</f>
        <v>film &amp; video</v>
      </c>
      <c r="R273" t="str">
        <f>RIGHT(N273,LEN(N273)-SEARCH("/",N273))</f>
        <v>documentary</v>
      </c>
      <c r="S273" s="14">
        <f>(((J273/60)/60)/24) + DATE(1970,1,1)</f>
        <v>41612.10024305556</v>
      </c>
      <c r="T273" s="14">
        <f>(((I273/60)/60)/24) + DATE(1970,1,1)</f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8322</v>
      </c>
      <c r="O274" s="10">
        <f>(E274/D274)*100</f>
        <v>177.43366666666668</v>
      </c>
      <c r="P274" s="5">
        <f>IFERROR((E274/L274),"0")</f>
        <v>81.892461538461546</v>
      </c>
      <c r="Q274" t="str">
        <f>LEFT(N274,FIND("/",N274)-1)</f>
        <v>film &amp; video</v>
      </c>
      <c r="R274" t="str">
        <f>RIGHT(N274,LEN(N274)-SEARCH("/",N274))</f>
        <v>documentary</v>
      </c>
      <c r="S274" s="14">
        <f>(((J274/60)/60)/24) + DATE(1970,1,1)</f>
        <v>40235.900358796294</v>
      </c>
      <c r="T274" s="14">
        <f>(((I274/60)/60)/24) + DATE(1970,1,1)</f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8322</v>
      </c>
      <c r="O275" s="10">
        <f>(E275/D275)*100</f>
        <v>107.7758</v>
      </c>
      <c r="P275" s="5">
        <f>IFERROR((E275/L275),"0")</f>
        <v>45.667711864406776</v>
      </c>
      <c r="Q275" t="str">
        <f>LEFT(N275,FIND("/",N275)-1)</f>
        <v>film &amp; video</v>
      </c>
      <c r="R275" t="str">
        <f>RIGHT(N275,LEN(N275)-SEARCH("/",N275))</f>
        <v>documentary</v>
      </c>
      <c r="S275" s="14">
        <f>(((J275/60)/60)/24) + DATE(1970,1,1)</f>
        <v>40697.498449074075</v>
      </c>
      <c r="T275" s="14">
        <f>(((I275/60)/60)/24) + DATE(1970,1,1)</f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8322</v>
      </c>
      <c r="O276" s="10">
        <f>(E276/D276)*100</f>
        <v>156</v>
      </c>
      <c r="P276" s="5">
        <f>IFERROR((E276/L276),"0")</f>
        <v>55.221238938053098</v>
      </c>
      <c r="Q276" t="str">
        <f>LEFT(N276,FIND("/",N276)-1)</f>
        <v>film &amp; video</v>
      </c>
      <c r="R276" t="str">
        <f>RIGHT(N276,LEN(N276)-SEARCH("/",N276))</f>
        <v>documentary</v>
      </c>
      <c r="S276" s="14">
        <f>(((J276/60)/60)/24) + DATE(1970,1,1)</f>
        <v>40969.912372685183</v>
      </c>
      <c r="T276" s="14">
        <f>(((I276/60)/60)/24) + 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8322</v>
      </c>
      <c r="O277" s="10">
        <f>(E277/D277)*100</f>
        <v>108.395</v>
      </c>
      <c r="P277" s="5">
        <f>IFERROR((E277/L277),"0")</f>
        <v>65.298192771084331</v>
      </c>
      <c r="Q277" t="str">
        <f>LEFT(N277,FIND("/",N277)-1)</f>
        <v>film &amp; video</v>
      </c>
      <c r="R277" t="str">
        <f>RIGHT(N277,LEN(N277)-SEARCH("/",N277))</f>
        <v>documentary</v>
      </c>
      <c r="S277" s="14">
        <f>(((J277/60)/60)/24) + DATE(1970,1,1)</f>
        <v>41193.032013888893</v>
      </c>
      <c r="T277" s="14">
        <f>(((I277/60)/60)/24) + DATE(1970,1,1)</f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8322</v>
      </c>
      <c r="O278" s="10">
        <f>(E278/D278)*100</f>
        <v>147.6</v>
      </c>
      <c r="P278" s="5">
        <f>IFERROR((E278/L278),"0")</f>
        <v>95.225806451612897</v>
      </c>
      <c r="Q278" t="str">
        <f>LEFT(N278,FIND("/",N278)-1)</f>
        <v>film &amp; video</v>
      </c>
      <c r="R278" t="str">
        <f>RIGHT(N278,LEN(N278)-SEARCH("/",N278))</f>
        <v>documentary</v>
      </c>
      <c r="S278" s="14">
        <f>(((J278/60)/60)/24) + DATE(1970,1,1)</f>
        <v>40967.081874999996</v>
      </c>
      <c r="T278" s="14">
        <f>(((I278/60)/60)/24) + DATE(1970,1,1)</f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8322</v>
      </c>
      <c r="O279" s="10">
        <f>(E279/D279)*100</f>
        <v>110.38153846153847</v>
      </c>
      <c r="P279" s="5">
        <f>IFERROR((E279/L279),"0")</f>
        <v>75.444794952681391</v>
      </c>
      <c r="Q279" t="str">
        <f>LEFT(N279,FIND("/",N279)-1)</f>
        <v>film &amp; video</v>
      </c>
      <c r="R279" t="str">
        <f>RIGHT(N279,LEN(N279)-SEARCH("/",N279))</f>
        <v>documentary</v>
      </c>
      <c r="S279" s="14">
        <f>(((J279/60)/60)/24) + DATE(1970,1,1)</f>
        <v>42117.891423611116</v>
      </c>
      <c r="T279" s="14">
        <f>(((I279/60)/60)/24) + DATE(1970,1,1)</f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8322</v>
      </c>
      <c r="O280" s="10">
        <f>(E280/D280)*100</f>
        <v>150.34814814814814</v>
      </c>
      <c r="P280" s="5">
        <f>IFERROR((E280/L280),"0")</f>
        <v>97.816867469879512</v>
      </c>
      <c r="Q280" t="str">
        <f>LEFT(N280,FIND("/",N280)-1)</f>
        <v>film &amp; video</v>
      </c>
      <c r="R280" t="str">
        <f>RIGHT(N280,LEN(N280)-SEARCH("/",N280))</f>
        <v>documentary</v>
      </c>
      <c r="S280" s="14">
        <f>(((J280/60)/60)/24) + DATE(1970,1,1)</f>
        <v>41164.040960648148</v>
      </c>
      <c r="T280" s="14">
        <f>(((I280/60)/60)/24) + DATE(1970,1,1)</f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8322</v>
      </c>
      <c r="O281" s="10">
        <f>(E281/D281)*100</f>
        <v>157.31829411764707</v>
      </c>
      <c r="P281" s="5">
        <f>IFERROR((E281/L281),"0")</f>
        <v>87.685606557377056</v>
      </c>
      <c r="Q281" t="str">
        <f>LEFT(N281,FIND("/",N281)-1)</f>
        <v>film &amp; video</v>
      </c>
      <c r="R281" t="str">
        <f>RIGHT(N281,LEN(N281)-SEARCH("/",N281))</f>
        <v>documentary</v>
      </c>
      <c r="S281" s="14">
        <f>(((J281/60)/60)/24) + DATE(1970,1,1)</f>
        <v>42759.244166666671</v>
      </c>
      <c r="T281" s="14">
        <f>(((I281/60)/60)/24) + DATE(1970,1,1)</f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8322</v>
      </c>
      <c r="O282" s="10">
        <f>(E282/D282)*100</f>
        <v>156.14400000000001</v>
      </c>
      <c r="P282" s="5">
        <f>IFERROR((E282/L282),"0")</f>
        <v>54.748948106591868</v>
      </c>
      <c r="Q282" t="str">
        <f>LEFT(N282,FIND("/",N282)-1)</f>
        <v>film &amp; video</v>
      </c>
      <c r="R282" t="str">
        <f>RIGHT(N282,LEN(N282)-SEARCH("/",N282))</f>
        <v>documentary</v>
      </c>
      <c r="S282" s="14">
        <f>(((J282/60)/60)/24) + DATE(1970,1,1)</f>
        <v>41744.590682870366</v>
      </c>
      <c r="T282" s="14">
        <f>(((I282/60)/60)/24) + DATE(1970,1,1)</f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8322</v>
      </c>
      <c r="O283" s="10">
        <f>(E283/D283)*100</f>
        <v>120.58763636363636</v>
      </c>
      <c r="P283" s="5">
        <f>IFERROR((E283/L283),"0")</f>
        <v>83.953417721518989</v>
      </c>
      <c r="Q283" t="str">
        <f>LEFT(N283,FIND("/",N283)-1)</f>
        <v>film &amp; video</v>
      </c>
      <c r="R283" t="str">
        <f>RIGHT(N283,LEN(N283)-SEARCH("/",N283))</f>
        <v>documentary</v>
      </c>
      <c r="S283" s="14">
        <f>(((J283/60)/60)/24) + DATE(1970,1,1)</f>
        <v>39950.163344907407</v>
      </c>
      <c r="T283" s="14">
        <f>(((I283/60)/60)/24) + 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8322</v>
      </c>
      <c r="O284" s="10">
        <f>(E284/D284)*100</f>
        <v>101.18888888888888</v>
      </c>
      <c r="P284" s="5">
        <f>IFERROR((E284/L284),"0")</f>
        <v>254.38547486033519</v>
      </c>
      <c r="Q284" t="str">
        <f>LEFT(N284,FIND("/",N284)-1)</f>
        <v>film &amp; video</v>
      </c>
      <c r="R284" t="str">
        <f>RIGHT(N284,LEN(N284)-SEARCH("/",N284))</f>
        <v>documentary</v>
      </c>
      <c r="S284" s="14">
        <f>(((J284/60)/60)/24) + DATE(1970,1,1)</f>
        <v>40194.920046296298</v>
      </c>
      <c r="T284" s="14">
        <f>(((I284/60)/60)/24) + 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8322</v>
      </c>
      <c r="O285" s="10">
        <f>(E285/D285)*100</f>
        <v>114.27249999999999</v>
      </c>
      <c r="P285" s="5">
        <f>IFERROR((E285/L285),"0")</f>
        <v>101.8269801980198</v>
      </c>
      <c r="Q285" t="str">
        <f>LEFT(N285,FIND("/",N285)-1)</f>
        <v>film &amp; video</v>
      </c>
      <c r="R285" t="str">
        <f>RIGHT(N285,LEN(N285)-SEARCH("/",N285))</f>
        <v>documentary</v>
      </c>
      <c r="S285" s="14">
        <f>(((J285/60)/60)/24) + DATE(1970,1,1)</f>
        <v>40675.71</v>
      </c>
      <c r="T285" s="14">
        <f>(((I285/60)/60)/24) + DATE(1970,1,1)</f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8322</v>
      </c>
      <c r="O286" s="10">
        <f>(E286/D286)*100</f>
        <v>104.62615</v>
      </c>
      <c r="P286" s="5">
        <f>IFERROR((E286/L286),"0")</f>
        <v>55.066394736842106</v>
      </c>
      <c r="Q286" t="str">
        <f>LEFT(N286,FIND("/",N286)-1)</f>
        <v>film &amp; video</v>
      </c>
      <c r="R286" t="str">
        <f>RIGHT(N286,LEN(N286)-SEARCH("/",N286))</f>
        <v>documentary</v>
      </c>
      <c r="S286" s="14">
        <f>(((J286/60)/60)/24) + DATE(1970,1,1)</f>
        <v>40904.738194444442</v>
      </c>
      <c r="T286" s="14">
        <f>(((I286/60)/60)/24) + 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8322</v>
      </c>
      <c r="O287" s="10">
        <f>(E287/D287)*100</f>
        <v>228.82507142857142</v>
      </c>
      <c r="P287" s="5">
        <f>IFERROR((E287/L287),"0")</f>
        <v>56.901438721136763</v>
      </c>
      <c r="Q287" t="str">
        <f>LEFT(N287,FIND("/",N287)-1)</f>
        <v>film &amp; video</v>
      </c>
      <c r="R287" t="str">
        <f>RIGHT(N287,LEN(N287)-SEARCH("/",N287))</f>
        <v>documentary</v>
      </c>
      <c r="S287" s="14">
        <f>(((J287/60)/60)/24) + DATE(1970,1,1)</f>
        <v>41506.756111111114</v>
      </c>
      <c r="T287" s="14">
        <f>(((I287/60)/60)/24) + DATE(1970,1,1)</f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8322</v>
      </c>
      <c r="O288" s="10">
        <f>(E288/D288)*100</f>
        <v>109.15333333333332</v>
      </c>
      <c r="P288" s="5">
        <f>IFERROR((E288/L288),"0")</f>
        <v>121.28148148148148</v>
      </c>
      <c r="Q288" t="str">
        <f>LEFT(N288,FIND("/",N288)-1)</f>
        <v>film &amp; video</v>
      </c>
      <c r="R288" t="str">
        <f>RIGHT(N288,LEN(N288)-SEARCH("/",N288))</f>
        <v>documentary</v>
      </c>
      <c r="S288" s="14">
        <f>(((J288/60)/60)/24) + DATE(1970,1,1)</f>
        <v>41313.816249999996</v>
      </c>
      <c r="T288" s="14">
        <f>(((I288/60)/60)/24) + 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8322</v>
      </c>
      <c r="O289" s="10">
        <f>(E289/D289)*100</f>
        <v>176.29999999999998</v>
      </c>
      <c r="P289" s="5">
        <f>IFERROR((E289/L289),"0")</f>
        <v>91.189655172413794</v>
      </c>
      <c r="Q289" t="str">
        <f>LEFT(N289,FIND("/",N289)-1)</f>
        <v>film &amp; video</v>
      </c>
      <c r="R289" t="str">
        <f>RIGHT(N289,LEN(N289)-SEARCH("/",N289))</f>
        <v>documentary</v>
      </c>
      <c r="S289" s="14">
        <f>(((J289/60)/60)/24) + DATE(1970,1,1)</f>
        <v>41184.277986111112</v>
      </c>
      <c r="T289" s="14">
        <f>(((I289/60)/60)/24) + DATE(1970,1,1)</f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8322</v>
      </c>
      <c r="O290" s="10">
        <f>(E290/D290)*100</f>
        <v>103.21061999999999</v>
      </c>
      <c r="P290" s="5">
        <f>IFERROR((E290/L290),"0")</f>
        <v>115.44812080536913</v>
      </c>
      <c r="Q290" t="str">
        <f>LEFT(N290,FIND("/",N290)-1)</f>
        <v>film &amp; video</v>
      </c>
      <c r="R290" t="str">
        <f>RIGHT(N290,LEN(N290)-SEARCH("/",N290))</f>
        <v>documentary</v>
      </c>
      <c r="S290" s="14">
        <f>(((J290/60)/60)/24) + DATE(1970,1,1)</f>
        <v>41051.168900462959</v>
      </c>
      <c r="T290" s="14">
        <f>(((I290/60)/60)/24) + DATE(1970,1,1)</f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8322</v>
      </c>
      <c r="O291" s="10">
        <f>(E291/D291)*100</f>
        <v>104.82000000000001</v>
      </c>
      <c r="P291" s="5">
        <f>IFERROR((E291/L291),"0")</f>
        <v>67.771551724137936</v>
      </c>
      <c r="Q291" t="str">
        <f>LEFT(N291,FIND("/",N291)-1)</f>
        <v>film &amp; video</v>
      </c>
      <c r="R291" t="str">
        <f>RIGHT(N291,LEN(N291)-SEARCH("/",N291))</f>
        <v>documentary</v>
      </c>
      <c r="S291" s="14">
        <f>(((J291/60)/60)/24) + DATE(1970,1,1)</f>
        <v>41550.456412037034</v>
      </c>
      <c r="T291" s="14">
        <f>(((I291/60)/60)/24) + DATE(1970,1,1)</f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8322</v>
      </c>
      <c r="O292" s="10">
        <f>(E292/D292)*100</f>
        <v>106.68444444444445</v>
      </c>
      <c r="P292" s="5">
        <f>IFERROR((E292/L292),"0")</f>
        <v>28.576190476190476</v>
      </c>
      <c r="Q292" t="str">
        <f>LEFT(N292,FIND("/",N292)-1)</f>
        <v>film &amp; video</v>
      </c>
      <c r="R292" t="str">
        <f>RIGHT(N292,LEN(N292)-SEARCH("/",N292))</f>
        <v>documentary</v>
      </c>
      <c r="S292" s="14">
        <f>(((J292/60)/60)/24) + DATE(1970,1,1)</f>
        <v>40526.36917824074</v>
      </c>
      <c r="T292" s="14">
        <f>(((I292/60)/60)/24) + 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8322</v>
      </c>
      <c r="O293" s="10">
        <f>(E293/D293)*100</f>
        <v>120.02</v>
      </c>
      <c r="P293" s="5">
        <f>IFERROR((E293/L293),"0")</f>
        <v>46.8828125</v>
      </c>
      <c r="Q293" t="str">
        <f>LEFT(N293,FIND("/",N293)-1)</f>
        <v>film &amp; video</v>
      </c>
      <c r="R293" t="str">
        <f>RIGHT(N293,LEN(N293)-SEARCH("/",N293))</f>
        <v>documentary</v>
      </c>
      <c r="S293" s="14">
        <f>(((J293/60)/60)/24) + DATE(1970,1,1)</f>
        <v>41376.769050925926</v>
      </c>
      <c r="T293" s="14">
        <f>(((I293/60)/60)/24) + DATE(1970,1,1)</f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8322</v>
      </c>
      <c r="O294" s="10">
        <f>(E294/D294)*100</f>
        <v>101.50693333333334</v>
      </c>
      <c r="P294" s="5">
        <f>IFERROR((E294/L294),"0")</f>
        <v>154.42231237322514</v>
      </c>
      <c r="Q294" t="str">
        <f>LEFT(N294,FIND("/",N294)-1)</f>
        <v>film &amp; video</v>
      </c>
      <c r="R294" t="str">
        <f>RIGHT(N294,LEN(N294)-SEARCH("/",N294))</f>
        <v>documentary</v>
      </c>
      <c r="S294" s="14">
        <f>(((J294/60)/60)/24) + DATE(1970,1,1)</f>
        <v>40812.803229166668</v>
      </c>
      <c r="T294" s="14">
        <f>(((I294/60)/60)/24) + DATE(1970,1,1)</f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8322</v>
      </c>
      <c r="O295" s="10">
        <f>(E295/D295)*100</f>
        <v>101.38461538461539</v>
      </c>
      <c r="P295" s="5">
        <f>IFERROR((E295/L295),"0")</f>
        <v>201.22137404580153</v>
      </c>
      <c r="Q295" t="str">
        <f>LEFT(N295,FIND("/",N295)-1)</f>
        <v>film &amp; video</v>
      </c>
      <c r="R295" t="str">
        <f>RIGHT(N295,LEN(N295)-SEARCH("/",N295))</f>
        <v>documentary</v>
      </c>
      <c r="S295" s="14">
        <f>(((J295/60)/60)/24) + DATE(1970,1,1)</f>
        <v>41719.667986111112</v>
      </c>
      <c r="T295" s="14">
        <f>(((I295/60)/60)/24) + DATE(1970,1,1)</f>
        <v>41749.667986111112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8322</v>
      </c>
      <c r="O296" s="10">
        <f>(E296/D296)*100</f>
        <v>100</v>
      </c>
      <c r="P296" s="5">
        <f>IFERROR((E296/L296),"0")</f>
        <v>100</v>
      </c>
      <c r="Q296" t="str">
        <f>LEFT(N296,FIND("/",N296)-1)</f>
        <v>film &amp; video</v>
      </c>
      <c r="R296" t="str">
        <f>RIGHT(N296,LEN(N296)-SEARCH("/",N296))</f>
        <v>documentary</v>
      </c>
      <c r="S296" s="14">
        <f>(((J296/60)/60)/24) + DATE(1970,1,1)</f>
        <v>40343.084421296298</v>
      </c>
      <c r="T296" s="14">
        <f>(((I296/60)/60)/24) + DATE(1970,1,1)</f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8322</v>
      </c>
      <c r="O297" s="10">
        <f>(E297/D297)*100</f>
        <v>133.10911999999999</v>
      </c>
      <c r="P297" s="5">
        <f>IFERROR((E297/L297),"0")</f>
        <v>100.08204511278196</v>
      </c>
      <c r="Q297" t="str">
        <f>LEFT(N297,FIND("/",N297)-1)</f>
        <v>film &amp; video</v>
      </c>
      <c r="R297" t="str">
        <f>RIGHT(N297,LEN(N297)-SEARCH("/",N297))</f>
        <v>documentary</v>
      </c>
      <c r="S297" s="14">
        <f>(((J297/60)/60)/24) + DATE(1970,1,1)</f>
        <v>41519.004733796297</v>
      </c>
      <c r="T297" s="14">
        <f>(((I297/60)/60)/24) + 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8322</v>
      </c>
      <c r="O298" s="10">
        <f>(E298/D298)*100</f>
        <v>118.72620000000001</v>
      </c>
      <c r="P298" s="5">
        <f>IFERROR((E298/L298),"0")</f>
        <v>230.08953488372092</v>
      </c>
      <c r="Q298" t="str">
        <f>LEFT(N298,FIND("/",N298)-1)</f>
        <v>film &amp; video</v>
      </c>
      <c r="R298" t="str">
        <f>RIGHT(N298,LEN(N298)-SEARCH("/",N298))</f>
        <v>documentary</v>
      </c>
      <c r="S298" s="14">
        <f>(((J298/60)/60)/24) + DATE(1970,1,1)</f>
        <v>41134.475497685184</v>
      </c>
      <c r="T298" s="14">
        <f>(((I298/60)/60)/24) + DATE(1970,1,1)</f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8322</v>
      </c>
      <c r="O299" s="10">
        <f>(E299/D299)*100</f>
        <v>100.64</v>
      </c>
      <c r="P299" s="5">
        <f>IFERROR((E299/L299),"0")</f>
        <v>141.74647887323943</v>
      </c>
      <c r="Q299" t="str">
        <f>LEFT(N299,FIND("/",N299)-1)</f>
        <v>film &amp; video</v>
      </c>
      <c r="R299" t="str">
        <f>RIGHT(N299,LEN(N299)-SEARCH("/",N299))</f>
        <v>documentary</v>
      </c>
      <c r="S299" s="14">
        <f>(((J299/60)/60)/24) + DATE(1970,1,1)</f>
        <v>42089.72802083334</v>
      </c>
      <c r="T299" s="14">
        <f>(((I299/60)/60)/24) + 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8322</v>
      </c>
      <c r="O300" s="10">
        <f>(E300/D300)*100</f>
        <v>108.93241269841269</v>
      </c>
      <c r="P300" s="5">
        <f>IFERROR((E300/L300),"0")</f>
        <v>56.344351395730705</v>
      </c>
      <c r="Q300" t="str">
        <f>LEFT(N300,FIND("/",N300)-1)</f>
        <v>film &amp; video</v>
      </c>
      <c r="R300" t="str">
        <f>RIGHT(N300,LEN(N300)-SEARCH("/",N300))</f>
        <v>documentary</v>
      </c>
      <c r="S300" s="14">
        <f>(((J300/60)/60)/24) + DATE(1970,1,1)</f>
        <v>41709.463518518518</v>
      </c>
      <c r="T300" s="14">
        <f>(((I300/60)/60)/24) + DATE(1970,1,1)</f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8322</v>
      </c>
      <c r="O301" s="10">
        <f>(E301/D301)*100</f>
        <v>178.95250000000001</v>
      </c>
      <c r="P301" s="5">
        <f>IFERROR((E301/L301),"0")</f>
        <v>73.341188524590166</v>
      </c>
      <c r="Q301" t="str">
        <f>LEFT(N301,FIND("/",N301)-1)</f>
        <v>film &amp; video</v>
      </c>
      <c r="R301" t="str">
        <f>RIGHT(N301,LEN(N301)-SEARCH("/",N301))</f>
        <v>documentary</v>
      </c>
      <c r="S301" s="14">
        <f>(((J301/60)/60)/24) + DATE(1970,1,1)</f>
        <v>40469.225231481483</v>
      </c>
      <c r="T301" s="14">
        <f>(((I301/60)/60)/24) + DATE(1970,1,1)</f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8322</v>
      </c>
      <c r="O302" s="10">
        <f>(E302/D302)*100</f>
        <v>101.72264</v>
      </c>
      <c r="P302" s="5">
        <f>IFERROR((E302/L302),"0")</f>
        <v>85.337785234899329</v>
      </c>
      <c r="Q302" t="str">
        <f>LEFT(N302,FIND("/",N302)-1)</f>
        <v>film &amp; video</v>
      </c>
      <c r="R302" t="str">
        <f>RIGHT(N302,LEN(N302)-SEARCH("/",N302))</f>
        <v>documentary</v>
      </c>
      <c r="S302" s="14">
        <f>(((J302/60)/60)/24) + DATE(1970,1,1)</f>
        <v>40626.959930555553</v>
      </c>
      <c r="T302" s="14">
        <f>(((I302/60)/60)/24) + 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8322</v>
      </c>
      <c r="O303" s="10">
        <f>(E303/D303)*100</f>
        <v>118.73499999999999</v>
      </c>
      <c r="P303" s="5">
        <f>IFERROR((E303/L303),"0")</f>
        <v>61.496215139442228</v>
      </c>
      <c r="Q303" t="str">
        <f>LEFT(N303,FIND("/",N303)-1)</f>
        <v>film &amp; video</v>
      </c>
      <c r="R303" t="str">
        <f>RIGHT(N303,LEN(N303)-SEARCH("/",N303))</f>
        <v>documentary</v>
      </c>
      <c r="S303" s="14">
        <f>(((J303/60)/60)/24) + DATE(1970,1,1)</f>
        <v>41312.737673611111</v>
      </c>
      <c r="T303" s="14">
        <f>(((I303/60)/60)/24) + 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8322</v>
      </c>
      <c r="O304" s="10">
        <f>(E304/D304)*100</f>
        <v>100.46</v>
      </c>
      <c r="P304" s="5">
        <f>IFERROR((E304/L304),"0")</f>
        <v>93.018518518518519</v>
      </c>
      <c r="Q304" t="str">
        <f>LEFT(N304,FIND("/",N304)-1)</f>
        <v>film &amp; video</v>
      </c>
      <c r="R304" t="str">
        <f>RIGHT(N304,LEN(N304)-SEARCH("/",N304))</f>
        <v>documentary</v>
      </c>
      <c r="S304" s="14">
        <f>(((J304/60)/60)/24) + DATE(1970,1,1)</f>
        <v>40933.856921296298</v>
      </c>
      <c r="T304" s="14">
        <f>(((I304/60)/60)/24) + 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8322</v>
      </c>
      <c r="O305" s="10">
        <f>(E305/D305)*100</f>
        <v>137.46666666666667</v>
      </c>
      <c r="P305" s="5">
        <f>IFERROR((E305/L305),"0")</f>
        <v>50.292682926829265</v>
      </c>
      <c r="Q305" t="str">
        <f>LEFT(N305,FIND("/",N305)-1)</f>
        <v>film &amp; video</v>
      </c>
      <c r="R305" t="str">
        <f>RIGHT(N305,LEN(N305)-SEARCH("/",N305))</f>
        <v>documentary</v>
      </c>
      <c r="S305" s="14">
        <f>(((J305/60)/60)/24) + DATE(1970,1,1)</f>
        <v>41032.071134259262</v>
      </c>
      <c r="T305" s="14">
        <f>(((I305/60)/60)/24) + 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8322</v>
      </c>
      <c r="O306" s="10">
        <f>(E306/D306)*100</f>
        <v>231.64705882352939</v>
      </c>
      <c r="P306" s="5">
        <f>IFERROR((E306/L306),"0")</f>
        <v>106.43243243243244</v>
      </c>
      <c r="Q306" t="str">
        <f>LEFT(N306,FIND("/",N306)-1)</f>
        <v>film &amp; video</v>
      </c>
      <c r="R306" t="str">
        <f>RIGHT(N306,LEN(N306)-SEARCH("/",N306))</f>
        <v>documentary</v>
      </c>
      <c r="S306" s="14">
        <f>(((J306/60)/60)/24) + DATE(1970,1,1)</f>
        <v>41114.094872685186</v>
      </c>
      <c r="T306" s="14">
        <f>(((I306/60)/60)/24) + DATE(1970,1,1)</f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8322</v>
      </c>
      <c r="O307" s="10">
        <f>(E307/D307)*100</f>
        <v>130.33333333333331</v>
      </c>
      <c r="P307" s="5">
        <f>IFERROR((E307/L307),"0")</f>
        <v>51.719576719576722</v>
      </c>
      <c r="Q307" t="str">
        <f>LEFT(N307,FIND("/",N307)-1)</f>
        <v>film &amp; video</v>
      </c>
      <c r="R307" t="str">
        <f>RIGHT(N307,LEN(N307)-SEARCH("/",N307))</f>
        <v>documentary</v>
      </c>
      <c r="S307" s="14">
        <f>(((J307/60)/60)/24) + DATE(1970,1,1)</f>
        <v>40948.630196759259</v>
      </c>
      <c r="T307" s="14">
        <f>(((I307/60)/60)/24) + 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8322</v>
      </c>
      <c r="O308" s="10">
        <f>(E308/D308)*100</f>
        <v>292.89999999999998</v>
      </c>
      <c r="P308" s="5">
        <f>IFERROR((E308/L308),"0")</f>
        <v>36.612499999999997</v>
      </c>
      <c r="Q308" t="str">
        <f>LEFT(N308,FIND("/",N308)-1)</f>
        <v>film &amp; video</v>
      </c>
      <c r="R308" t="str">
        <f>RIGHT(N308,LEN(N308)-SEARCH("/",N308))</f>
        <v>documentary</v>
      </c>
      <c r="S308" s="14">
        <f>(((J308/60)/60)/24) + DATE(1970,1,1)</f>
        <v>41333.837187500001</v>
      </c>
      <c r="T308" s="14">
        <f>(((I308/60)/60)/24) + 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8322</v>
      </c>
      <c r="O309" s="10">
        <f>(E309/D309)*100</f>
        <v>111.31818181818183</v>
      </c>
      <c r="P309" s="5">
        <f>IFERROR((E309/L309),"0")</f>
        <v>42.517361111111114</v>
      </c>
      <c r="Q309" t="str">
        <f>LEFT(N309,FIND("/",N309)-1)</f>
        <v>film &amp; video</v>
      </c>
      <c r="R309" t="str">
        <f>RIGHT(N309,LEN(N309)-SEARCH("/",N309))</f>
        <v>documentary</v>
      </c>
      <c r="S309" s="14">
        <f>(((J309/60)/60)/24) + DATE(1970,1,1)</f>
        <v>41282.944456018515</v>
      </c>
      <c r="T309" s="14">
        <f>(((I309/60)/60)/24) + DATE(1970,1,1)</f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8322</v>
      </c>
      <c r="O310" s="10">
        <f>(E310/D310)*100</f>
        <v>105.56666666666668</v>
      </c>
      <c r="P310" s="5">
        <f>IFERROR((E310/L310),"0")</f>
        <v>62.712871287128714</v>
      </c>
      <c r="Q310" t="str">
        <f>LEFT(N310,FIND("/",N310)-1)</f>
        <v>film &amp; video</v>
      </c>
      <c r="R310" t="str">
        <f>RIGHT(N310,LEN(N310)-SEARCH("/",N310))</f>
        <v>documentary</v>
      </c>
      <c r="S310" s="14">
        <f>(((J310/60)/60)/24) + DATE(1970,1,1)</f>
        <v>40567.694560185184</v>
      </c>
      <c r="T310" s="14">
        <f>(((I310/60)/60)/24) + DATE(1970,1,1)</f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8322</v>
      </c>
      <c r="O311" s="10">
        <f>(E311/D311)*100</f>
        <v>118.94444444444446</v>
      </c>
      <c r="P311" s="5">
        <f>IFERROR((E311/L311),"0")</f>
        <v>89.957983193277315</v>
      </c>
      <c r="Q311" t="str">
        <f>LEFT(N311,FIND("/",N311)-1)</f>
        <v>film &amp; video</v>
      </c>
      <c r="R311" t="str">
        <f>RIGHT(N311,LEN(N311)-SEARCH("/",N311))</f>
        <v>documentary</v>
      </c>
      <c r="S311" s="14">
        <f>(((J311/60)/60)/24) + DATE(1970,1,1)</f>
        <v>41134.751550925925</v>
      </c>
      <c r="T311" s="14">
        <f>(((I311/60)/60)/24) + 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8322</v>
      </c>
      <c r="O312" s="10">
        <f>(E312/D312)*100</f>
        <v>104.129</v>
      </c>
      <c r="P312" s="5">
        <f>IFERROR((E312/L312),"0")</f>
        <v>28.924722222222222</v>
      </c>
      <c r="Q312" t="str">
        <f>LEFT(N312,FIND("/",N312)-1)</f>
        <v>film &amp; video</v>
      </c>
      <c r="R312" t="str">
        <f>RIGHT(N312,LEN(N312)-SEARCH("/",N312))</f>
        <v>documentary</v>
      </c>
      <c r="S312" s="14">
        <f>(((J312/60)/60)/24) + DATE(1970,1,1)</f>
        <v>40821.183136574073</v>
      </c>
      <c r="T312" s="14">
        <f>(((I312/60)/60)/24) + 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8322</v>
      </c>
      <c r="O313" s="10">
        <f>(E313/D313)*100</f>
        <v>104.10165000000001</v>
      </c>
      <c r="P313" s="5">
        <f>IFERROR((E313/L313),"0")</f>
        <v>138.8022</v>
      </c>
      <c r="Q313" t="str">
        <f>LEFT(N313,FIND("/",N313)-1)</f>
        <v>film &amp; video</v>
      </c>
      <c r="R313" t="str">
        <f>RIGHT(N313,LEN(N313)-SEARCH("/",N313))</f>
        <v>documentary</v>
      </c>
      <c r="S313" s="14">
        <f>(((J313/60)/60)/24) + DATE(1970,1,1)</f>
        <v>40868.219814814816</v>
      </c>
      <c r="T313" s="14">
        <f>(((I313/60)/60)/24) + DATE(1970,1,1)</f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8322</v>
      </c>
      <c r="O314" s="10">
        <f>(E314/D314)*100</f>
        <v>111.87499999999999</v>
      </c>
      <c r="P314" s="5">
        <f>IFERROR((E314/L314),"0")</f>
        <v>61.301369863013697</v>
      </c>
      <c r="Q314" t="str">
        <f>LEFT(N314,FIND("/",N314)-1)</f>
        <v>film &amp; video</v>
      </c>
      <c r="R314" t="str">
        <f>RIGHT(N314,LEN(N314)-SEARCH("/",N314))</f>
        <v>documentary</v>
      </c>
      <c r="S314" s="14">
        <f>(((J314/60)/60)/24) + DATE(1970,1,1)</f>
        <v>41348.877685185187</v>
      </c>
      <c r="T314" s="14">
        <f>(((I314/60)/60)/24) + DATE(1970,1,1)</f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8322</v>
      </c>
      <c r="O315" s="10">
        <f>(E315/D315)*100</f>
        <v>104.73529411764706</v>
      </c>
      <c r="P315" s="5">
        <f>IFERROR((E315/L315),"0")</f>
        <v>80.202702702702709</v>
      </c>
      <c r="Q315" t="str">
        <f>LEFT(N315,FIND("/",N315)-1)</f>
        <v>film &amp; video</v>
      </c>
      <c r="R315" t="str">
        <f>RIGHT(N315,LEN(N315)-SEARCH("/",N315))</f>
        <v>documentary</v>
      </c>
      <c r="S315" s="14">
        <f>(((J315/60)/60)/24) + DATE(1970,1,1)</f>
        <v>40357.227939814817</v>
      </c>
      <c r="T315" s="14">
        <f>(((I315/60)/60)/24) + DATE(1970,1,1)</f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8322</v>
      </c>
      <c r="O316" s="10">
        <f>(E316/D316)*100</f>
        <v>385.15000000000003</v>
      </c>
      <c r="P316" s="5">
        <f>IFERROR((E316/L316),"0")</f>
        <v>32.095833333333331</v>
      </c>
      <c r="Q316" t="str">
        <f>LEFT(N316,FIND("/",N316)-1)</f>
        <v>film &amp; video</v>
      </c>
      <c r="R316" t="str">
        <f>RIGHT(N316,LEN(N316)-SEARCH("/",N316))</f>
        <v>documentary</v>
      </c>
      <c r="S316" s="14">
        <f>(((J316/60)/60)/24) + DATE(1970,1,1)</f>
        <v>41304.833194444444</v>
      </c>
      <c r="T316" s="14">
        <f>(((I316/60)/60)/24) + 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8322</v>
      </c>
      <c r="O317" s="10">
        <f>(E317/D317)*100</f>
        <v>101.248</v>
      </c>
      <c r="P317" s="5">
        <f>IFERROR((E317/L317),"0")</f>
        <v>200.88888888888889</v>
      </c>
      <c r="Q317" t="str">
        <f>LEFT(N317,FIND("/",N317)-1)</f>
        <v>film &amp; video</v>
      </c>
      <c r="R317" t="str">
        <f>RIGHT(N317,LEN(N317)-SEARCH("/",N317))</f>
        <v>documentary</v>
      </c>
      <c r="S317" s="14">
        <f>(((J317/60)/60)/24) + DATE(1970,1,1)</f>
        <v>41113.77238425926</v>
      </c>
      <c r="T317" s="14">
        <f>(((I317/60)/60)/24) + DATE(1970,1,1)</f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8322</v>
      </c>
      <c r="O318" s="10">
        <f>(E318/D318)*100</f>
        <v>113.77333333333333</v>
      </c>
      <c r="P318" s="5">
        <f>IFERROR((E318/L318),"0")</f>
        <v>108.01265822784811</v>
      </c>
      <c r="Q318" t="str">
        <f>LEFT(N318,FIND("/",N318)-1)</f>
        <v>film &amp; video</v>
      </c>
      <c r="R318" t="str">
        <f>RIGHT(N318,LEN(N318)-SEARCH("/",N318))</f>
        <v>documentary</v>
      </c>
      <c r="S318" s="14">
        <f>(((J318/60)/60)/24) + DATE(1970,1,1)</f>
        <v>41950.923576388886</v>
      </c>
      <c r="T318" s="14">
        <f>(((I318/60)/60)/24) + DATE(1970,1,1)</f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8322</v>
      </c>
      <c r="O319" s="10">
        <f>(E319/D319)*100</f>
        <v>100.80333333333333</v>
      </c>
      <c r="P319" s="5">
        <f>IFERROR((E319/L319),"0")</f>
        <v>95.699367088607602</v>
      </c>
      <c r="Q319" t="str">
        <f>LEFT(N319,FIND("/",N319)-1)</f>
        <v>film &amp; video</v>
      </c>
      <c r="R319" t="str">
        <f>RIGHT(N319,LEN(N319)-SEARCH("/",N319))</f>
        <v>documentary</v>
      </c>
      <c r="S319" s="14">
        <f>(((J319/60)/60)/24) + DATE(1970,1,1)</f>
        <v>41589.676886574074</v>
      </c>
      <c r="T319" s="14">
        <f>(((I319/60)/60)/24) + 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8322</v>
      </c>
      <c r="O320" s="10">
        <f>(E320/D320)*100</f>
        <v>283.32</v>
      </c>
      <c r="P320" s="5">
        <f>IFERROR((E320/L320),"0")</f>
        <v>49.880281690140848</v>
      </c>
      <c r="Q320" t="str">
        <f>LEFT(N320,FIND("/",N320)-1)</f>
        <v>film &amp; video</v>
      </c>
      <c r="R320" t="str">
        <f>RIGHT(N320,LEN(N320)-SEARCH("/",N320))</f>
        <v>documentary</v>
      </c>
      <c r="S320" s="14">
        <f>(((J320/60)/60)/24) + DATE(1970,1,1)</f>
        <v>41330.038784722223</v>
      </c>
      <c r="T320" s="14">
        <f>(((I320/60)/60)/24) + 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8322</v>
      </c>
      <c r="O321" s="10">
        <f>(E321/D321)*100</f>
        <v>112.68</v>
      </c>
      <c r="P321" s="5">
        <f>IFERROR((E321/L321),"0")</f>
        <v>110.47058823529412</v>
      </c>
      <c r="Q321" t="str">
        <f>LEFT(N321,FIND("/",N321)-1)</f>
        <v>film &amp; video</v>
      </c>
      <c r="R321" t="str">
        <f>RIGHT(N321,LEN(N321)-SEARCH("/",N321))</f>
        <v>documentary</v>
      </c>
      <c r="S321" s="14">
        <f>(((J321/60)/60)/24) + DATE(1970,1,1)</f>
        <v>40123.83829861111</v>
      </c>
      <c r="T321" s="14">
        <f>(((I321/60)/60)/24) + DATE(1970,1,1)</f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8322</v>
      </c>
      <c r="O322" s="10">
        <f>(E322/D322)*100</f>
        <v>106.58000000000001</v>
      </c>
      <c r="P322" s="5">
        <f>IFERROR((E322/L322),"0")</f>
        <v>134.91139240506328</v>
      </c>
      <c r="Q322" t="str">
        <f>LEFT(N322,FIND("/",N322)-1)</f>
        <v>film &amp; video</v>
      </c>
      <c r="R322" t="str">
        <f>RIGHT(N322,LEN(N322)-SEARCH("/",N322))</f>
        <v>documentary</v>
      </c>
      <c r="S322" s="14">
        <f>(((J322/60)/60)/24) + DATE(1970,1,1)</f>
        <v>42331.551307870366</v>
      </c>
      <c r="T322" s="14">
        <f>(((I322/60)/60)/24) + 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8322</v>
      </c>
      <c r="O323" s="10">
        <f>(E323/D323)*100</f>
        <v>102.66285714285715</v>
      </c>
      <c r="P323" s="5">
        <f>IFERROR((E323/L323),"0")</f>
        <v>106.62314540059347</v>
      </c>
      <c r="Q323" t="str">
        <f>LEFT(N323,FIND("/",N323)-1)</f>
        <v>film &amp; video</v>
      </c>
      <c r="R323" t="str">
        <f>RIGHT(N323,LEN(N323)-SEARCH("/",N323))</f>
        <v>documentary</v>
      </c>
      <c r="S323" s="14">
        <f>(((J323/60)/60)/24) + DATE(1970,1,1)</f>
        <v>42647.446597222224</v>
      </c>
      <c r="T323" s="14">
        <f>(((I323/60)/60)/24) + 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8322</v>
      </c>
      <c r="O324" s="10">
        <f>(E324/D324)*100</f>
        <v>107.91200000000001</v>
      </c>
      <c r="P324" s="5">
        <f>IFERROR((E324/L324),"0")</f>
        <v>145.04301075268816</v>
      </c>
      <c r="Q324" t="str">
        <f>LEFT(N324,FIND("/",N324)-1)</f>
        <v>film &amp; video</v>
      </c>
      <c r="R324" t="str">
        <f>RIGHT(N324,LEN(N324)-SEARCH("/",N324))</f>
        <v>documentary</v>
      </c>
      <c r="S324" s="14">
        <f>(((J324/60)/60)/24) + DATE(1970,1,1)</f>
        <v>42473.57</v>
      </c>
      <c r="T324" s="14">
        <f>(((I324/60)/60)/24) + DATE(1970,1,1)</f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8322</v>
      </c>
      <c r="O325" s="10">
        <f>(E325/D325)*100</f>
        <v>123.07407407407408</v>
      </c>
      <c r="P325" s="5">
        <f>IFERROR((E325/L325),"0")</f>
        <v>114.58620689655173</v>
      </c>
      <c r="Q325" t="str">
        <f>LEFT(N325,FIND("/",N325)-1)</f>
        <v>film &amp; video</v>
      </c>
      <c r="R325" t="str">
        <f>RIGHT(N325,LEN(N325)-SEARCH("/",N325))</f>
        <v>documentary</v>
      </c>
      <c r="S325" s="14">
        <f>(((J325/60)/60)/24) + DATE(1970,1,1)</f>
        <v>42697.32136574074</v>
      </c>
      <c r="T325" s="14">
        <f>(((I325/60)/60)/24) + 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8322</v>
      </c>
      <c r="O326" s="10">
        <f>(E326/D326)*100</f>
        <v>101.6</v>
      </c>
      <c r="P326" s="5">
        <f>IFERROR((E326/L326),"0")</f>
        <v>105.3170731707317</v>
      </c>
      <c r="Q326" t="str">
        <f>LEFT(N326,FIND("/",N326)-1)</f>
        <v>film &amp; video</v>
      </c>
      <c r="R326" t="str">
        <f>RIGHT(N326,LEN(N326)-SEARCH("/",N326))</f>
        <v>documentary</v>
      </c>
      <c r="S326" s="14">
        <f>(((J326/60)/60)/24) + DATE(1970,1,1)</f>
        <v>42184.626250000001</v>
      </c>
      <c r="T326" s="14">
        <f>(((I326/60)/60)/24) + 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8322</v>
      </c>
      <c r="O327" s="10">
        <f>(E327/D327)*100</f>
        <v>104.396</v>
      </c>
      <c r="P327" s="5">
        <f>IFERROR((E327/L327),"0")</f>
        <v>70.921195652173907</v>
      </c>
      <c r="Q327" t="str">
        <f>LEFT(N327,FIND("/",N327)-1)</f>
        <v>film &amp; video</v>
      </c>
      <c r="R327" t="str">
        <f>RIGHT(N327,LEN(N327)-SEARCH("/",N327))</f>
        <v>documentary</v>
      </c>
      <c r="S327" s="14">
        <f>(((J327/60)/60)/24) + DATE(1970,1,1)</f>
        <v>42689.187881944439</v>
      </c>
      <c r="T327" s="14">
        <f>(((I327/60)/60)/24) + 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8322</v>
      </c>
      <c r="O328" s="10">
        <f>(E328/D328)*100</f>
        <v>112.92973333333333</v>
      </c>
      <c r="P328" s="5">
        <f>IFERROR((E328/L328),"0")</f>
        <v>147.17167680278018</v>
      </c>
      <c r="Q328" t="str">
        <f>LEFT(N328,FIND("/",N328)-1)</f>
        <v>film &amp; video</v>
      </c>
      <c r="R328" t="str">
        <f>RIGHT(N328,LEN(N328)-SEARCH("/",N328))</f>
        <v>documentary</v>
      </c>
      <c r="S328" s="14">
        <f>(((J328/60)/60)/24) + DATE(1970,1,1)</f>
        <v>42775.314884259264</v>
      </c>
      <c r="T328" s="14">
        <f>(((I328/60)/60)/24) + DATE(1970,1,1)</f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8322</v>
      </c>
      <c r="O329" s="10">
        <f>(E329/D329)*100</f>
        <v>136.4</v>
      </c>
      <c r="P329" s="5">
        <f>IFERROR((E329/L329),"0")</f>
        <v>160.47058823529412</v>
      </c>
      <c r="Q329" t="str">
        <f>LEFT(N329,FIND("/",N329)-1)</f>
        <v>film &amp; video</v>
      </c>
      <c r="R329" t="str">
        <f>RIGHT(N329,LEN(N329)-SEARCH("/",N329))</f>
        <v>documentary</v>
      </c>
      <c r="S329" s="14">
        <f>(((J329/60)/60)/24) + DATE(1970,1,1)</f>
        <v>42058.235289351855</v>
      </c>
      <c r="T329" s="14">
        <f>(((I329/60)/60)/24) + 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8322</v>
      </c>
      <c r="O330" s="10">
        <f>(E330/D330)*100</f>
        <v>103.61439999999999</v>
      </c>
      <c r="P330" s="5">
        <f>IFERROR((E330/L330),"0")</f>
        <v>156.04578313253012</v>
      </c>
      <c r="Q330" t="str">
        <f>LEFT(N330,FIND("/",N330)-1)</f>
        <v>film &amp; video</v>
      </c>
      <c r="R330" t="str">
        <f>RIGHT(N330,LEN(N330)-SEARCH("/",N330))</f>
        <v>documentary</v>
      </c>
      <c r="S330" s="14">
        <f>(((J330/60)/60)/24) + DATE(1970,1,1)</f>
        <v>42278.946620370371</v>
      </c>
      <c r="T330" s="14">
        <f>(((I330/60)/60)/24) + 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8322</v>
      </c>
      <c r="O331" s="10">
        <f>(E331/D331)*100</f>
        <v>105.5</v>
      </c>
      <c r="P331" s="5">
        <f>IFERROR((E331/L331),"0")</f>
        <v>63.17365269461078</v>
      </c>
      <c r="Q331" t="str">
        <f>LEFT(N331,FIND("/",N331)-1)</f>
        <v>film &amp; video</v>
      </c>
      <c r="R331" t="str">
        <f>RIGHT(N331,LEN(N331)-SEARCH("/",N331))</f>
        <v>documentary</v>
      </c>
      <c r="S331" s="14">
        <f>(((J331/60)/60)/24) + DATE(1970,1,1)</f>
        <v>42291.46674768519</v>
      </c>
      <c r="T331" s="14">
        <f>(((I331/60)/60)/24) + DATE(1970,1,1)</f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8322</v>
      </c>
      <c r="O332" s="10">
        <f>(E332/D332)*100</f>
        <v>101.82857142857142</v>
      </c>
      <c r="P332" s="5">
        <f>IFERROR((E332/L332),"0")</f>
        <v>104.82352941176471</v>
      </c>
      <c r="Q332" t="str">
        <f>LEFT(N332,FIND("/",N332)-1)</f>
        <v>film &amp; video</v>
      </c>
      <c r="R332" t="str">
        <f>RIGHT(N332,LEN(N332)-SEARCH("/",N332))</f>
        <v>documentary</v>
      </c>
      <c r="S332" s="14">
        <f>(((J332/60)/60)/24) + DATE(1970,1,1)</f>
        <v>41379.515775462962</v>
      </c>
      <c r="T332" s="14">
        <f>(((I332/60)/60)/24) + 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8322</v>
      </c>
      <c r="O333" s="10">
        <f>(E333/D333)*100</f>
        <v>106.60499999999999</v>
      </c>
      <c r="P333" s="5">
        <f>IFERROR((E333/L333),"0")</f>
        <v>97.356164383561648</v>
      </c>
      <c r="Q333" t="str">
        <f>LEFT(N333,FIND("/",N333)-1)</f>
        <v>film &amp; video</v>
      </c>
      <c r="R333" t="str">
        <f>RIGHT(N333,LEN(N333)-SEARCH("/",N333))</f>
        <v>documentary</v>
      </c>
      <c r="S333" s="14">
        <f>(((J333/60)/60)/24) + DATE(1970,1,1)</f>
        <v>42507.581412037034</v>
      </c>
      <c r="T333" s="14">
        <f>(((I333/60)/60)/24) + DATE(1970,1,1)</f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8322</v>
      </c>
      <c r="O334" s="10">
        <f>(E334/D334)*100</f>
        <v>113.015</v>
      </c>
      <c r="P334" s="5">
        <f>IFERROR((E334/L334),"0")</f>
        <v>203.63063063063063</v>
      </c>
      <c r="Q334" t="str">
        <f>LEFT(N334,FIND("/",N334)-1)</f>
        <v>film &amp; video</v>
      </c>
      <c r="R334" t="str">
        <f>RIGHT(N334,LEN(N334)-SEARCH("/",N334))</f>
        <v>documentary</v>
      </c>
      <c r="S334" s="14">
        <f>(((J334/60)/60)/24) + DATE(1970,1,1)</f>
        <v>42263.680289351847</v>
      </c>
      <c r="T334" s="14">
        <f>(((I334/60)/60)/24) + DATE(1970,1,1)</f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8322</v>
      </c>
      <c r="O335" s="10">
        <f>(E335/D335)*100</f>
        <v>125.22750000000001</v>
      </c>
      <c r="P335" s="5">
        <f>IFERROR((E335/L335),"0")</f>
        <v>188.31203007518798</v>
      </c>
      <c r="Q335" t="str">
        <f>LEFT(N335,FIND("/",N335)-1)</f>
        <v>film &amp; video</v>
      </c>
      <c r="R335" t="str">
        <f>RIGHT(N335,LEN(N335)-SEARCH("/",N335))</f>
        <v>documentary</v>
      </c>
      <c r="S335" s="14">
        <f>(((J335/60)/60)/24) + DATE(1970,1,1)</f>
        <v>42437.636469907404</v>
      </c>
      <c r="T335" s="14">
        <f>(((I335/60)/60)/24) + DATE(1970,1,1)</f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8322</v>
      </c>
      <c r="O336" s="10">
        <f>(E336/D336)*100</f>
        <v>101.19</v>
      </c>
      <c r="P336" s="5">
        <f>IFERROR((E336/L336),"0")</f>
        <v>146.65217391304347</v>
      </c>
      <c r="Q336" t="str">
        <f>LEFT(N336,FIND("/",N336)-1)</f>
        <v>film &amp; video</v>
      </c>
      <c r="R336" t="str">
        <f>RIGHT(N336,LEN(N336)-SEARCH("/",N336))</f>
        <v>documentary</v>
      </c>
      <c r="S336" s="14">
        <f>(((J336/60)/60)/24) + DATE(1970,1,1)</f>
        <v>42101.682372685187</v>
      </c>
      <c r="T336" s="14">
        <f>(((I336/60)/60)/24) + DATE(1970,1,1)</f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8322</v>
      </c>
      <c r="O337" s="10">
        <f>(E337/D337)*100</f>
        <v>102.76470588235294</v>
      </c>
      <c r="P337" s="5">
        <f>IFERROR((E337/L337),"0")</f>
        <v>109.1875</v>
      </c>
      <c r="Q337" t="str">
        <f>LEFT(N337,FIND("/",N337)-1)</f>
        <v>film &amp; video</v>
      </c>
      <c r="R337" t="str">
        <f>RIGHT(N337,LEN(N337)-SEARCH("/",N337))</f>
        <v>documentary</v>
      </c>
      <c r="S337" s="14">
        <f>(((J337/60)/60)/24) + DATE(1970,1,1)</f>
        <v>42101.737442129626</v>
      </c>
      <c r="T337" s="14">
        <f>(((I337/60)/60)/24) + 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8322</v>
      </c>
      <c r="O338" s="10">
        <f>(E338/D338)*100</f>
        <v>116.83911999999998</v>
      </c>
      <c r="P338" s="5">
        <f>IFERROR((E338/L338),"0")</f>
        <v>59.249046653144013</v>
      </c>
      <c r="Q338" t="str">
        <f>LEFT(N338,FIND("/",N338)-1)</f>
        <v>film &amp; video</v>
      </c>
      <c r="R338" t="str">
        <f>RIGHT(N338,LEN(N338)-SEARCH("/",N338))</f>
        <v>documentary</v>
      </c>
      <c r="S338" s="14">
        <f>(((J338/60)/60)/24) + DATE(1970,1,1)</f>
        <v>42291.596273148149</v>
      </c>
      <c r="T338" s="14">
        <f>(((I338/60)/60)/24) + DATE(1970,1,1)</f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8322</v>
      </c>
      <c r="O339" s="10">
        <f>(E339/D339)*100</f>
        <v>101.16833333333335</v>
      </c>
      <c r="P339" s="5">
        <f>IFERROR((E339/L339),"0")</f>
        <v>97.904838709677421</v>
      </c>
      <c r="Q339" t="str">
        <f>LEFT(N339,FIND("/",N339)-1)</f>
        <v>film &amp; video</v>
      </c>
      <c r="R339" t="str">
        <f>RIGHT(N339,LEN(N339)-SEARCH("/",N339))</f>
        <v>documentary</v>
      </c>
      <c r="S339" s="14">
        <f>(((J339/60)/60)/24) + DATE(1970,1,1)</f>
        <v>42047.128564814819</v>
      </c>
      <c r="T339" s="14">
        <f>(((I339/60)/60)/24) + DATE(1970,1,1)</f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8322</v>
      </c>
      <c r="O340" s="10">
        <f>(E340/D340)*100</f>
        <v>110.13360000000002</v>
      </c>
      <c r="P340" s="5">
        <f>IFERROR((E340/L340),"0")</f>
        <v>70.000169491525426</v>
      </c>
      <c r="Q340" t="str">
        <f>LEFT(N340,FIND("/",N340)-1)</f>
        <v>film &amp; video</v>
      </c>
      <c r="R340" t="str">
        <f>RIGHT(N340,LEN(N340)-SEARCH("/",N340))</f>
        <v>documentary</v>
      </c>
      <c r="S340" s="14">
        <f>(((J340/60)/60)/24) + DATE(1970,1,1)</f>
        <v>42559.755671296298</v>
      </c>
      <c r="T340" s="14">
        <f>(((I340/60)/60)/24) + 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8322</v>
      </c>
      <c r="O341" s="10">
        <f>(E341/D341)*100</f>
        <v>108.08333333333333</v>
      </c>
      <c r="P341" s="5">
        <f>IFERROR((E341/L341),"0")</f>
        <v>72.865168539325836</v>
      </c>
      <c r="Q341" t="str">
        <f>LEFT(N341,FIND("/",N341)-1)</f>
        <v>film &amp; video</v>
      </c>
      <c r="R341" t="str">
        <f>RIGHT(N341,LEN(N341)-SEARCH("/",N341))</f>
        <v>documentary</v>
      </c>
      <c r="S341" s="14">
        <f>(((J341/60)/60)/24) + DATE(1970,1,1)</f>
        <v>42093.760046296295</v>
      </c>
      <c r="T341" s="14">
        <f>(((I341/60)/60)/24) + 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8322</v>
      </c>
      <c r="O342" s="10">
        <f>(E342/D342)*100</f>
        <v>125.02285714285715</v>
      </c>
      <c r="P342" s="5">
        <f>IFERROR((E342/L342),"0")</f>
        <v>146.34782608695653</v>
      </c>
      <c r="Q342" t="str">
        <f>LEFT(N342,FIND("/",N342)-1)</f>
        <v>film &amp; video</v>
      </c>
      <c r="R342" t="str">
        <f>RIGHT(N342,LEN(N342)-SEARCH("/",N342))</f>
        <v>documentary</v>
      </c>
      <c r="S342" s="14">
        <f>(((J342/60)/60)/24) + DATE(1970,1,1)</f>
        <v>42772.669062500005</v>
      </c>
      <c r="T342" s="14">
        <f>(((I342/60)/60)/24) + DATE(1970,1,1)</f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8322</v>
      </c>
      <c r="O343" s="10">
        <f>(E343/D343)*100</f>
        <v>106.71428571428572</v>
      </c>
      <c r="P343" s="5">
        <f>IFERROR((E343/L343),"0")</f>
        <v>67.909090909090907</v>
      </c>
      <c r="Q343" t="str">
        <f>LEFT(N343,FIND("/",N343)-1)</f>
        <v>film &amp; video</v>
      </c>
      <c r="R343" t="str">
        <f>RIGHT(N343,LEN(N343)-SEARCH("/",N343))</f>
        <v>documentary</v>
      </c>
      <c r="S343" s="14">
        <f>(((J343/60)/60)/24) + DATE(1970,1,1)</f>
        <v>41894.879606481481</v>
      </c>
      <c r="T343" s="14">
        <f>(((I343/60)/60)/24) + 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8322</v>
      </c>
      <c r="O344" s="10">
        <f>(E344/D344)*100</f>
        <v>100.36639999999998</v>
      </c>
      <c r="P344" s="5">
        <f>IFERROR((E344/L344),"0")</f>
        <v>169.85083076923075</v>
      </c>
      <c r="Q344" t="str">
        <f>LEFT(N344,FIND("/",N344)-1)</f>
        <v>film &amp; video</v>
      </c>
      <c r="R344" t="str">
        <f>RIGHT(N344,LEN(N344)-SEARCH("/",N344))</f>
        <v>documentary</v>
      </c>
      <c r="S344" s="14">
        <f>(((J344/60)/60)/24) + DATE(1970,1,1)</f>
        <v>42459.780844907407</v>
      </c>
      <c r="T344" s="14">
        <f>(((I344/60)/60)/24) + DATE(1970,1,1)</f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8322</v>
      </c>
      <c r="O345" s="10">
        <f>(E345/D345)*100</f>
        <v>102.02863333333335</v>
      </c>
      <c r="P345" s="5">
        <f>IFERROR((E345/L345),"0")</f>
        <v>58.413339694656486</v>
      </c>
      <c r="Q345" t="str">
        <f>LEFT(N345,FIND("/",N345)-1)</f>
        <v>film &amp; video</v>
      </c>
      <c r="R345" t="str">
        <f>RIGHT(N345,LEN(N345)-SEARCH("/",N345))</f>
        <v>documentary</v>
      </c>
      <c r="S345" s="14">
        <f>(((J345/60)/60)/24) + DATE(1970,1,1)</f>
        <v>41926.73778935185</v>
      </c>
      <c r="T345" s="14">
        <f>(((I345/60)/60)/24) + DATE(1970,1,1)</f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8322</v>
      </c>
      <c r="O346" s="10">
        <f>(E346/D346)*100</f>
        <v>102.08358208955224</v>
      </c>
      <c r="P346" s="5">
        <f>IFERROR((E346/L346),"0")</f>
        <v>119.99298245614035</v>
      </c>
      <c r="Q346" t="str">
        <f>LEFT(N346,FIND("/",N346)-1)</f>
        <v>film &amp; video</v>
      </c>
      <c r="R346" t="str">
        <f>RIGHT(N346,LEN(N346)-SEARCH("/",N346))</f>
        <v>documentary</v>
      </c>
      <c r="S346" s="14">
        <f>(((J346/60)/60)/24) + DATE(1970,1,1)</f>
        <v>42111.970995370371</v>
      </c>
      <c r="T346" s="14">
        <f>(((I346/60)/60)/24) + 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8322</v>
      </c>
      <c r="O347" s="10">
        <f>(E347/D347)*100</f>
        <v>123.27586206896552</v>
      </c>
      <c r="P347" s="5">
        <f>IFERROR((E347/L347),"0")</f>
        <v>99.860335195530723</v>
      </c>
      <c r="Q347" t="str">
        <f>LEFT(N347,FIND("/",N347)-1)</f>
        <v>film &amp; video</v>
      </c>
      <c r="R347" t="str">
        <f>RIGHT(N347,LEN(N347)-SEARCH("/",N347))</f>
        <v>documentary</v>
      </c>
      <c r="S347" s="14">
        <f>(((J347/60)/60)/24) + DATE(1970,1,1)</f>
        <v>42114.944328703699</v>
      </c>
      <c r="T347" s="14">
        <f>(((I347/60)/60)/24) + DATE(1970,1,1)</f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8322</v>
      </c>
      <c r="O348" s="10">
        <f>(E348/D348)*100</f>
        <v>170.28880000000001</v>
      </c>
      <c r="P348" s="5">
        <f>IFERROR((E348/L348),"0")</f>
        <v>90.579148936170213</v>
      </c>
      <c r="Q348" t="str">
        <f>LEFT(N348,FIND("/",N348)-1)</f>
        <v>film &amp; video</v>
      </c>
      <c r="R348" t="str">
        <f>RIGHT(N348,LEN(N348)-SEARCH("/",N348))</f>
        <v>documentary</v>
      </c>
      <c r="S348" s="14">
        <f>(((J348/60)/60)/24) + DATE(1970,1,1)</f>
        <v>42261.500243055561</v>
      </c>
      <c r="T348" s="14">
        <f>(((I348/60)/60)/24) + DATE(1970,1,1)</f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8322</v>
      </c>
      <c r="O349" s="10">
        <f>(E349/D349)*100</f>
        <v>111.59049999999999</v>
      </c>
      <c r="P349" s="5">
        <f>IFERROR((E349/L349),"0")</f>
        <v>117.77361477572559</v>
      </c>
      <c r="Q349" t="str">
        <f>LEFT(N349,FIND("/",N349)-1)</f>
        <v>film &amp; video</v>
      </c>
      <c r="R349" t="str">
        <f>RIGHT(N349,LEN(N349)-SEARCH("/",N349))</f>
        <v>documentary</v>
      </c>
      <c r="S349" s="14">
        <f>(((J349/60)/60)/24) + DATE(1970,1,1)</f>
        <v>42292.495474537034</v>
      </c>
      <c r="T349" s="14">
        <f>(((I349/60)/60)/24) + DATE(1970,1,1)</f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8322</v>
      </c>
      <c r="O350" s="10">
        <f>(E350/D350)*100</f>
        <v>103</v>
      </c>
      <c r="P350" s="5">
        <f>IFERROR((E350/L350),"0")</f>
        <v>86.554621848739501</v>
      </c>
      <c r="Q350" t="str">
        <f>LEFT(N350,FIND("/",N350)-1)</f>
        <v>film &amp; video</v>
      </c>
      <c r="R350" t="str">
        <f>RIGHT(N350,LEN(N350)-SEARCH("/",N350))</f>
        <v>documentary</v>
      </c>
      <c r="S350" s="14">
        <f>(((J350/60)/60)/24) + DATE(1970,1,1)</f>
        <v>42207.58699074074</v>
      </c>
      <c r="T350" s="14">
        <f>(((I350/60)/60)/24) + DATE(1970,1,1)</f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8322</v>
      </c>
      <c r="O351" s="10">
        <f>(E351/D351)*100</f>
        <v>106.63570159857905</v>
      </c>
      <c r="P351" s="5">
        <f>IFERROR((E351/L351),"0")</f>
        <v>71.899281437125751</v>
      </c>
      <c r="Q351" t="str">
        <f>LEFT(N351,FIND("/",N351)-1)</f>
        <v>film &amp; video</v>
      </c>
      <c r="R351" t="str">
        <f>RIGHT(N351,LEN(N351)-SEARCH("/",N351))</f>
        <v>documentary</v>
      </c>
      <c r="S351" s="14">
        <f>(((J351/60)/60)/24) + DATE(1970,1,1)</f>
        <v>42760.498935185184</v>
      </c>
      <c r="T351" s="14">
        <f>(((I351/60)/60)/24) + 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8322</v>
      </c>
      <c r="O352" s="10">
        <f>(E352/D352)*100</f>
        <v>114.75999999999999</v>
      </c>
      <c r="P352" s="5">
        <f>IFERROR((E352/L352),"0")</f>
        <v>129.81900452488688</v>
      </c>
      <c r="Q352" t="str">
        <f>LEFT(N352,FIND("/",N352)-1)</f>
        <v>film &amp; video</v>
      </c>
      <c r="R352" t="str">
        <f>RIGHT(N352,LEN(N352)-SEARCH("/",N352))</f>
        <v>documentary</v>
      </c>
      <c r="S352" s="14">
        <f>(((J352/60)/60)/24) + DATE(1970,1,1)</f>
        <v>42586.066076388888</v>
      </c>
      <c r="T352" s="14">
        <f>(((I352/60)/60)/24) + DATE(1970,1,1)</f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8322</v>
      </c>
      <c r="O353" s="10">
        <f>(E353/D353)*100</f>
        <v>127.34117647058822</v>
      </c>
      <c r="P353" s="5">
        <f>IFERROR((E353/L353),"0")</f>
        <v>44.912863070539416</v>
      </c>
      <c r="Q353" t="str">
        <f>LEFT(N353,FIND("/",N353)-1)</f>
        <v>film &amp; video</v>
      </c>
      <c r="R353" t="str">
        <f>RIGHT(N353,LEN(N353)-SEARCH("/",N353))</f>
        <v>documentary</v>
      </c>
      <c r="S353" s="14">
        <f>(((J353/60)/60)/24) + DATE(1970,1,1)</f>
        <v>42427.964745370366</v>
      </c>
      <c r="T353" s="14">
        <f>(((I353/60)/60)/24) + DATE(1970,1,1)</f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8322</v>
      </c>
      <c r="O354" s="10">
        <f>(E354/D354)*100</f>
        <v>116.56</v>
      </c>
      <c r="P354" s="5">
        <f>IFERROR((E354/L354),"0")</f>
        <v>40.755244755244753</v>
      </c>
      <c r="Q354" t="str">
        <f>LEFT(N354,FIND("/",N354)-1)</f>
        <v>film &amp; video</v>
      </c>
      <c r="R354" t="str">
        <f>RIGHT(N354,LEN(N354)-SEARCH("/",N354))</f>
        <v>documentary</v>
      </c>
      <c r="S354" s="14">
        <f>(((J354/60)/60)/24) + DATE(1970,1,1)</f>
        <v>41890.167453703703</v>
      </c>
      <c r="T354" s="14">
        <f>(((I354/60)/60)/24) + DATE(1970,1,1)</f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8322</v>
      </c>
      <c r="O355" s="10">
        <f>(E355/D355)*100</f>
        <v>108.61819426615318</v>
      </c>
      <c r="P355" s="5">
        <f>IFERROR((E355/L355),"0")</f>
        <v>103.52394779771615</v>
      </c>
      <c r="Q355" t="str">
        <f>LEFT(N355,FIND("/",N355)-1)</f>
        <v>film &amp; video</v>
      </c>
      <c r="R355" t="str">
        <f>RIGHT(N355,LEN(N355)-SEARCH("/",N355))</f>
        <v>documentary</v>
      </c>
      <c r="S355" s="14">
        <f>(((J355/60)/60)/24) + DATE(1970,1,1)</f>
        <v>42297.791886574079</v>
      </c>
      <c r="T355" s="14">
        <f>(((I355/60)/60)/24) + DATE(1970,1,1)</f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8322</v>
      </c>
      <c r="O356" s="10">
        <f>(E356/D356)*100</f>
        <v>103.94285714285714</v>
      </c>
      <c r="P356" s="5">
        <f>IFERROR((E356/L356),"0")</f>
        <v>125.44827586206897</v>
      </c>
      <c r="Q356" t="str">
        <f>LEFT(N356,FIND("/",N356)-1)</f>
        <v>film &amp; video</v>
      </c>
      <c r="R356" t="str">
        <f>RIGHT(N356,LEN(N356)-SEARCH("/",N356))</f>
        <v>documentary</v>
      </c>
      <c r="S356" s="14">
        <f>(((J356/60)/60)/24) + DATE(1970,1,1)</f>
        <v>42438.827789351853</v>
      </c>
      <c r="T356" s="14">
        <f>(((I356/60)/60)/24) + DATE(1970,1,1)</f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8322</v>
      </c>
      <c r="O357" s="10">
        <f>(E357/D357)*100</f>
        <v>116.25714285714285</v>
      </c>
      <c r="P357" s="5">
        <f>IFERROR((E357/L357),"0")</f>
        <v>246.60606060606059</v>
      </c>
      <c r="Q357" t="str">
        <f>LEFT(N357,FIND("/",N357)-1)</f>
        <v>film &amp; video</v>
      </c>
      <c r="R357" t="str">
        <f>RIGHT(N357,LEN(N357)-SEARCH("/",N357))</f>
        <v>documentary</v>
      </c>
      <c r="S357" s="14">
        <f>(((J357/60)/60)/24) + DATE(1970,1,1)</f>
        <v>41943.293912037036</v>
      </c>
      <c r="T357" s="14">
        <f>(((I357/60)/60)/24) + DATE(1970,1,1)</f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8322</v>
      </c>
      <c r="O358" s="10">
        <f>(E358/D358)*100</f>
        <v>102.69239999999999</v>
      </c>
      <c r="P358" s="5">
        <f>IFERROR((E358/L358),"0")</f>
        <v>79.401340206185566</v>
      </c>
      <c r="Q358" t="str">
        <f>LEFT(N358,FIND("/",N358)-1)</f>
        <v>film &amp; video</v>
      </c>
      <c r="R358" t="str">
        <f>RIGHT(N358,LEN(N358)-SEARCH("/",N358))</f>
        <v>documentary</v>
      </c>
      <c r="S358" s="14">
        <f>(((J358/60)/60)/24) + DATE(1970,1,1)</f>
        <v>42415.803159722222</v>
      </c>
      <c r="T358" s="14">
        <f>(((I358/60)/60)/24) + DATE(1970,1,1)</f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8322</v>
      </c>
      <c r="O359" s="10">
        <f>(E359/D359)*100</f>
        <v>174</v>
      </c>
      <c r="P359" s="5">
        <f>IFERROR((E359/L359),"0")</f>
        <v>86.138613861386133</v>
      </c>
      <c r="Q359" t="str">
        <f>LEFT(N359,FIND("/",N359)-1)</f>
        <v>film &amp; video</v>
      </c>
      <c r="R359" t="str">
        <f>RIGHT(N359,LEN(N359)-SEARCH("/",N359))</f>
        <v>documentary</v>
      </c>
      <c r="S359" s="14">
        <f>(((J359/60)/60)/24) + DATE(1970,1,1)</f>
        <v>42078.222187499996</v>
      </c>
      <c r="T359" s="14">
        <f>(((I359/60)/60)/24) + 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8322</v>
      </c>
      <c r="O360" s="10">
        <f>(E360/D360)*100</f>
        <v>103.08800000000001</v>
      </c>
      <c r="P360" s="5">
        <f>IFERROR((E360/L360),"0")</f>
        <v>193.04868913857678</v>
      </c>
      <c r="Q360" t="str">
        <f>LEFT(N360,FIND("/",N360)-1)</f>
        <v>film &amp; video</v>
      </c>
      <c r="R360" t="str">
        <f>RIGHT(N360,LEN(N360)-SEARCH("/",N360))</f>
        <v>documentary</v>
      </c>
      <c r="S360" s="14">
        <f>(((J360/60)/60)/24) + DATE(1970,1,1)</f>
        <v>42507.860196759255</v>
      </c>
      <c r="T360" s="14">
        <f>(((I360/60)/60)/24) + 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8322</v>
      </c>
      <c r="O361" s="10">
        <f>(E361/D361)*100</f>
        <v>104.85537190082646</v>
      </c>
      <c r="P361" s="5">
        <f>IFERROR((E361/L361),"0")</f>
        <v>84.023178807947019</v>
      </c>
      <c r="Q361" t="str">
        <f>LEFT(N361,FIND("/",N361)-1)</f>
        <v>film &amp; video</v>
      </c>
      <c r="R361" t="str">
        <f>RIGHT(N361,LEN(N361)-SEARCH("/",N361))</f>
        <v>documentary</v>
      </c>
      <c r="S361" s="14">
        <f>(((J361/60)/60)/24) + DATE(1970,1,1)</f>
        <v>41935.070486111108</v>
      </c>
      <c r="T361" s="14">
        <f>(((I361/60)/60)/24) + DATE(1970,1,1)</f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8322</v>
      </c>
      <c r="O362" s="10">
        <f>(E362/D362)*100</f>
        <v>101.375</v>
      </c>
      <c r="P362" s="5">
        <f>IFERROR((E362/L362),"0")</f>
        <v>139.82758620689654</v>
      </c>
      <c r="Q362" t="str">
        <f>LEFT(N362,FIND("/",N362)-1)</f>
        <v>film &amp; video</v>
      </c>
      <c r="R362" t="str">
        <f>RIGHT(N362,LEN(N362)-SEARCH("/",N362))</f>
        <v>documentary</v>
      </c>
      <c r="S362" s="14">
        <f>(((J362/60)/60)/24) + DATE(1970,1,1)</f>
        <v>42163.897916666669</v>
      </c>
      <c r="T362" s="14">
        <f>(((I362/60)/60)/24) + DATE(1970,1,1)</f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8322</v>
      </c>
      <c r="O363" s="10">
        <f>(E363/D363)*100</f>
        <v>111.07699999999998</v>
      </c>
      <c r="P363" s="5">
        <f>IFERROR((E363/L363),"0")</f>
        <v>109.82189265536722</v>
      </c>
      <c r="Q363" t="str">
        <f>LEFT(N363,FIND("/",N363)-1)</f>
        <v>film &amp; video</v>
      </c>
      <c r="R363" t="str">
        <f>RIGHT(N363,LEN(N363)-SEARCH("/",N363))</f>
        <v>documentary</v>
      </c>
      <c r="S363" s="14">
        <f>(((J363/60)/60)/24) + DATE(1970,1,1)</f>
        <v>41936.001226851848</v>
      </c>
      <c r="T363" s="14">
        <f>(((I363/60)/60)/24) + DATE(1970,1,1)</f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8322</v>
      </c>
      <c r="O364" s="10">
        <f>(E364/D364)*100</f>
        <v>124.15933781686496</v>
      </c>
      <c r="P364" s="5">
        <f>IFERROR((E364/L364),"0")</f>
        <v>139.53488372093022</v>
      </c>
      <c r="Q364" t="str">
        <f>LEFT(N364,FIND("/",N364)-1)</f>
        <v>film &amp; video</v>
      </c>
      <c r="R364" t="str">
        <f>RIGHT(N364,LEN(N364)-SEARCH("/",N364))</f>
        <v>documentary</v>
      </c>
      <c r="S364" s="14">
        <f>(((J364/60)/60)/24) + DATE(1970,1,1)</f>
        <v>41837.210543981484</v>
      </c>
      <c r="T364" s="14">
        <f>(((I364/60)/60)/24) + DATE(1970,1,1)</f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8322</v>
      </c>
      <c r="O365" s="10">
        <f>(E365/D365)*100</f>
        <v>101.33333333333334</v>
      </c>
      <c r="P365" s="5">
        <f>IFERROR((E365/L365),"0")</f>
        <v>347.84615384615387</v>
      </c>
      <c r="Q365" t="str">
        <f>LEFT(N365,FIND("/",N365)-1)</f>
        <v>film &amp; video</v>
      </c>
      <c r="R365" t="str">
        <f>RIGHT(N365,LEN(N365)-SEARCH("/",N365))</f>
        <v>documentary</v>
      </c>
      <c r="S365" s="14">
        <f>(((J365/60)/60)/24) + DATE(1970,1,1)</f>
        <v>40255.744629629626</v>
      </c>
      <c r="T365" s="14">
        <f>(((I365/60)/60)/24) + DATE(1970,1,1)</f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8322</v>
      </c>
      <c r="O366" s="10">
        <f>(E366/D366)*100</f>
        <v>110.16142857142856</v>
      </c>
      <c r="P366" s="5">
        <f>IFERROR((E366/L366),"0")</f>
        <v>68.24159292035398</v>
      </c>
      <c r="Q366" t="str">
        <f>LEFT(N366,FIND("/",N366)-1)</f>
        <v>film &amp; video</v>
      </c>
      <c r="R366" t="str">
        <f>RIGHT(N366,LEN(N366)-SEARCH("/",N366))</f>
        <v>documentary</v>
      </c>
      <c r="S366" s="14">
        <f>(((J366/60)/60)/24) + DATE(1970,1,1)</f>
        <v>41780.859629629631</v>
      </c>
      <c r="T366" s="14">
        <f>(((I366/60)/60)/24) + 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8322</v>
      </c>
      <c r="O367" s="10">
        <f>(E367/D367)*100</f>
        <v>103.97333333333334</v>
      </c>
      <c r="P367" s="5">
        <f>IFERROR((E367/L367),"0")</f>
        <v>239.93846153846152</v>
      </c>
      <c r="Q367" t="str">
        <f>LEFT(N367,FIND("/",N367)-1)</f>
        <v>film &amp; video</v>
      </c>
      <c r="R367" t="str">
        <f>RIGHT(N367,LEN(N367)-SEARCH("/",N367))</f>
        <v>documentary</v>
      </c>
      <c r="S367" s="14">
        <f>(((J367/60)/60)/24) + DATE(1970,1,1)</f>
        <v>41668.606469907405</v>
      </c>
      <c r="T367" s="14">
        <f>(((I367/60)/60)/24) + 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8322</v>
      </c>
      <c r="O368" s="10">
        <f>(E368/D368)*100</f>
        <v>101.31578947368421</v>
      </c>
      <c r="P368" s="5">
        <f>IFERROR((E368/L368),"0")</f>
        <v>287.31343283582089</v>
      </c>
      <c r="Q368" t="str">
        <f>LEFT(N368,FIND("/",N368)-1)</f>
        <v>film &amp; video</v>
      </c>
      <c r="R368" t="str">
        <f>RIGHT(N368,LEN(N368)-SEARCH("/",N368))</f>
        <v>documentary</v>
      </c>
      <c r="S368" s="14">
        <f>(((J368/60)/60)/24) + DATE(1970,1,1)</f>
        <v>41019.793032407404</v>
      </c>
      <c r="T368" s="14">
        <f>(((I368/60)/60)/24) + DATE(1970,1,1)</f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8322</v>
      </c>
      <c r="O369" s="10">
        <f>(E369/D369)*100</f>
        <v>103.3501</v>
      </c>
      <c r="P369" s="5">
        <f>IFERROR((E369/L369),"0")</f>
        <v>86.84882352941176</v>
      </c>
      <c r="Q369" t="str">
        <f>LEFT(N369,FIND("/",N369)-1)</f>
        <v>film &amp; video</v>
      </c>
      <c r="R369" t="str">
        <f>RIGHT(N369,LEN(N369)-SEARCH("/",N369))</f>
        <v>documentary</v>
      </c>
      <c r="S369" s="14">
        <f>(((J369/60)/60)/24) + DATE(1970,1,1)</f>
        <v>41355.577291666668</v>
      </c>
      <c r="T369" s="14">
        <f>(((I369/60)/60)/24) + DATE(1970,1,1)</f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8322</v>
      </c>
      <c r="O370" s="10">
        <f>(E370/D370)*100</f>
        <v>104.11200000000001</v>
      </c>
      <c r="P370" s="5">
        <f>IFERROR((E370/L370),"0")</f>
        <v>81.84905660377359</v>
      </c>
      <c r="Q370" t="str">
        <f>LEFT(N370,FIND("/",N370)-1)</f>
        <v>film &amp; video</v>
      </c>
      <c r="R370" t="str">
        <f>RIGHT(N370,LEN(N370)-SEARCH("/",N370))</f>
        <v>documentary</v>
      </c>
      <c r="S370" s="14">
        <f>(((J370/60)/60)/24) + DATE(1970,1,1)</f>
        <v>42043.605578703704</v>
      </c>
      <c r="T370" s="14">
        <f>(((I370/60)/60)/24) + DATE(1970,1,1)</f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8322</v>
      </c>
      <c r="O371" s="10">
        <f>(E371/D371)*100</f>
        <v>110.15569230769231</v>
      </c>
      <c r="P371" s="5">
        <f>IFERROR((E371/L371),"0")</f>
        <v>42.874970059880241</v>
      </c>
      <c r="Q371" t="str">
        <f>LEFT(N371,FIND("/",N371)-1)</f>
        <v>film &amp; video</v>
      </c>
      <c r="R371" t="str">
        <f>RIGHT(N371,LEN(N371)-SEARCH("/",N371))</f>
        <v>documentary</v>
      </c>
      <c r="S371" s="14">
        <f>(((J371/60)/60)/24) + DATE(1970,1,1)</f>
        <v>40893.551724537036</v>
      </c>
      <c r="T371" s="14">
        <f>(((I371/60)/60)/24) + DATE(1970,1,1)</f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8322</v>
      </c>
      <c r="O372" s="10">
        <f>(E372/D372)*100</f>
        <v>122.02</v>
      </c>
      <c r="P372" s="5">
        <f>IFERROR((E372/L372),"0")</f>
        <v>709.41860465116281</v>
      </c>
      <c r="Q372" t="str">
        <f>LEFT(N372,FIND("/",N372)-1)</f>
        <v>film &amp; video</v>
      </c>
      <c r="R372" t="str">
        <f>RIGHT(N372,LEN(N372)-SEARCH("/",N372))</f>
        <v>documentary</v>
      </c>
      <c r="S372" s="14">
        <f>(((J372/60)/60)/24) + DATE(1970,1,1)</f>
        <v>42711.795138888891</v>
      </c>
      <c r="T372" s="14">
        <f>(((I372/60)/60)/24) + DATE(1970,1,1)</f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8322</v>
      </c>
      <c r="O373" s="10">
        <f>(E373/D373)*100</f>
        <v>114.16866666666667</v>
      </c>
      <c r="P373" s="5">
        <f>IFERROR((E373/L373),"0")</f>
        <v>161.25517890772127</v>
      </c>
      <c r="Q373" t="str">
        <f>LEFT(N373,FIND("/",N373)-1)</f>
        <v>film &amp; video</v>
      </c>
      <c r="R373" t="str">
        <f>RIGHT(N373,LEN(N373)-SEARCH("/",N373))</f>
        <v>documentary</v>
      </c>
      <c r="S373" s="14">
        <f>(((J373/60)/60)/24) + DATE(1970,1,1)</f>
        <v>41261.767812500002</v>
      </c>
      <c r="T373" s="14">
        <f>(((I373/60)/60)/24) + 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8322</v>
      </c>
      <c r="O374" s="10">
        <f>(E374/D374)*100</f>
        <v>125.33333333333334</v>
      </c>
      <c r="P374" s="5">
        <f>IFERROR((E374/L374),"0")</f>
        <v>41.777777777777779</v>
      </c>
      <c r="Q374" t="str">
        <f>LEFT(N374,FIND("/",N374)-1)</f>
        <v>film &amp; video</v>
      </c>
      <c r="R374" t="str">
        <f>RIGHT(N374,LEN(N374)-SEARCH("/",N374))</f>
        <v>documentary</v>
      </c>
      <c r="S374" s="14">
        <f>(((J374/60)/60)/24) + DATE(1970,1,1)</f>
        <v>42425.576898148152</v>
      </c>
      <c r="T374" s="14">
        <f>(((I374/60)/60)/24) + 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8322</v>
      </c>
      <c r="O375" s="10">
        <f>(E375/D375)*100</f>
        <v>106.66666666666667</v>
      </c>
      <c r="P375" s="5">
        <f>IFERROR((E375/L375),"0")</f>
        <v>89.887640449438209</v>
      </c>
      <c r="Q375" t="str">
        <f>LEFT(N375,FIND("/",N375)-1)</f>
        <v>film &amp; video</v>
      </c>
      <c r="R375" t="str">
        <f>RIGHT(N375,LEN(N375)-SEARCH("/",N375))</f>
        <v>documentary</v>
      </c>
      <c r="S375" s="14">
        <f>(((J375/60)/60)/24) + DATE(1970,1,1)</f>
        <v>41078.91201388889</v>
      </c>
      <c r="T375" s="14">
        <f>(((I375/60)/60)/24) + DATE(1970,1,1)</f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8322</v>
      </c>
      <c r="O376" s="10">
        <f>(E376/D376)*100</f>
        <v>130.65</v>
      </c>
      <c r="P376" s="5">
        <f>IFERROR((E376/L376),"0")</f>
        <v>45.051724137931032</v>
      </c>
      <c r="Q376" t="str">
        <f>LEFT(N376,FIND("/",N376)-1)</f>
        <v>film &amp; video</v>
      </c>
      <c r="R376" t="str">
        <f>RIGHT(N376,LEN(N376)-SEARCH("/",N376))</f>
        <v>documentary</v>
      </c>
      <c r="S376" s="14">
        <f>(((J376/60)/60)/24) + DATE(1970,1,1)</f>
        <v>40757.889247685183</v>
      </c>
      <c r="T376" s="14">
        <f>(((I376/60)/60)/24) + DATE(1970,1,1)</f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8322</v>
      </c>
      <c r="O377" s="10">
        <f>(E377/D377)*100</f>
        <v>120</v>
      </c>
      <c r="P377" s="5">
        <f>IFERROR((E377/L377),"0")</f>
        <v>42.857142857142854</v>
      </c>
      <c r="Q377" t="str">
        <f>LEFT(N377,FIND("/",N377)-1)</f>
        <v>film &amp; video</v>
      </c>
      <c r="R377" t="str">
        <f>RIGHT(N377,LEN(N377)-SEARCH("/",N377))</f>
        <v>documentary</v>
      </c>
      <c r="S377" s="14">
        <f>(((J377/60)/60)/24) + DATE(1970,1,1)</f>
        <v>41657.985081018516</v>
      </c>
      <c r="T377" s="14">
        <f>(((I377/60)/60)/24) + DATE(1970,1,1)</f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8322</v>
      </c>
      <c r="O378" s="10">
        <f>(E378/D378)*100</f>
        <v>105.9591836734694</v>
      </c>
      <c r="P378" s="5">
        <f>IFERROR((E378/L378),"0")</f>
        <v>54.083333333333336</v>
      </c>
      <c r="Q378" t="str">
        <f>LEFT(N378,FIND("/",N378)-1)</f>
        <v>film &amp; video</v>
      </c>
      <c r="R378" t="str">
        <f>RIGHT(N378,LEN(N378)-SEARCH("/",N378))</f>
        <v>documentary</v>
      </c>
      <c r="S378" s="14">
        <f>(((J378/60)/60)/24) + DATE(1970,1,1)</f>
        <v>42576.452731481477</v>
      </c>
      <c r="T378" s="14">
        <f>(((I378/60)/60)/24) + 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8322</v>
      </c>
      <c r="O379" s="10">
        <f>(E379/D379)*100</f>
        <v>114.39999999999999</v>
      </c>
      <c r="P379" s="5">
        <f>IFERROR((E379/L379),"0")</f>
        <v>103.21804511278195</v>
      </c>
      <c r="Q379" t="str">
        <f>LEFT(N379,FIND("/",N379)-1)</f>
        <v>film &amp; video</v>
      </c>
      <c r="R379" t="str">
        <f>RIGHT(N379,LEN(N379)-SEARCH("/",N379))</f>
        <v>documentary</v>
      </c>
      <c r="S379" s="14">
        <f>(((J379/60)/60)/24) + DATE(1970,1,1)</f>
        <v>42292.250787037032</v>
      </c>
      <c r="T379" s="14">
        <f>(((I379/60)/60)/24) + DATE(1970,1,1)</f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8322</v>
      </c>
      <c r="O380" s="10">
        <f>(E380/D380)*100</f>
        <v>111.76666666666665</v>
      </c>
      <c r="P380" s="5">
        <f>IFERROR((E380/L380),"0")</f>
        <v>40.397590361445786</v>
      </c>
      <c r="Q380" t="str">
        <f>LEFT(N380,FIND("/",N380)-1)</f>
        <v>film &amp; video</v>
      </c>
      <c r="R380" t="str">
        <f>RIGHT(N380,LEN(N380)-SEARCH("/",N380))</f>
        <v>documentary</v>
      </c>
      <c r="S380" s="14">
        <f>(((J380/60)/60)/24) + DATE(1970,1,1)</f>
        <v>42370.571851851855</v>
      </c>
      <c r="T380" s="14">
        <f>(((I380/60)/60)/24) + DATE(1970,1,1)</f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8322</v>
      </c>
      <c r="O381" s="10">
        <f>(E381/D381)*100</f>
        <v>116.08000000000001</v>
      </c>
      <c r="P381" s="5">
        <f>IFERROR((E381/L381),"0")</f>
        <v>116.85906040268456</v>
      </c>
      <c r="Q381" t="str">
        <f>LEFT(N381,FIND("/",N381)-1)</f>
        <v>film &amp; video</v>
      </c>
      <c r="R381" t="str">
        <f>RIGHT(N381,LEN(N381)-SEARCH("/",N381))</f>
        <v>documentary</v>
      </c>
      <c r="S381" s="14">
        <f>(((J381/60)/60)/24) + DATE(1970,1,1)</f>
        <v>40987.688333333332</v>
      </c>
      <c r="T381" s="14">
        <f>(((I381/60)/60)/24) + DATE(1970,1,1)</f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8322</v>
      </c>
      <c r="O382" s="10">
        <f>(E382/D382)*100</f>
        <v>141.5</v>
      </c>
      <c r="P382" s="5">
        <f>IFERROR((E382/L382),"0")</f>
        <v>115.51020408163265</v>
      </c>
      <c r="Q382" t="str">
        <f>LEFT(N382,FIND("/",N382)-1)</f>
        <v>film &amp; video</v>
      </c>
      <c r="R382" t="str">
        <f>RIGHT(N382,LEN(N382)-SEARCH("/",N382))</f>
        <v>documentary</v>
      </c>
      <c r="S382" s="14">
        <f>(((J382/60)/60)/24) + DATE(1970,1,1)</f>
        <v>42367.719814814816</v>
      </c>
      <c r="T382" s="14">
        <f>(((I382/60)/60)/24) + 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8322</v>
      </c>
      <c r="O383" s="10">
        <f>(E383/D383)*100</f>
        <v>104.72999999999999</v>
      </c>
      <c r="P383" s="5">
        <f>IFERROR((E383/L383),"0")</f>
        <v>104.31274900398407</v>
      </c>
      <c r="Q383" t="str">
        <f>LEFT(N383,FIND("/",N383)-1)</f>
        <v>film &amp; video</v>
      </c>
      <c r="R383" t="str">
        <f>RIGHT(N383,LEN(N383)-SEARCH("/",N383))</f>
        <v>documentary</v>
      </c>
      <c r="S383" s="14">
        <f>(((J383/60)/60)/24) + DATE(1970,1,1)</f>
        <v>41085.698113425926</v>
      </c>
      <c r="T383" s="14">
        <f>(((I383/60)/60)/24) + DATE(1970,1,1)</f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8322</v>
      </c>
      <c r="O384" s="10">
        <f>(E384/D384)*100</f>
        <v>255.83333333333331</v>
      </c>
      <c r="P384" s="5">
        <f>IFERROR((E384/L384),"0")</f>
        <v>69.772727272727266</v>
      </c>
      <c r="Q384" t="str">
        <f>LEFT(N384,FIND("/",N384)-1)</f>
        <v>film &amp; video</v>
      </c>
      <c r="R384" t="str">
        <f>RIGHT(N384,LEN(N384)-SEARCH("/",N384))</f>
        <v>documentary</v>
      </c>
      <c r="S384" s="14">
        <f>(((J384/60)/60)/24) + DATE(1970,1,1)</f>
        <v>41144.709490740745</v>
      </c>
      <c r="T384" s="14">
        <f>(((I384/60)/60)/24) + DATE(1970,1,1)</f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8322</v>
      </c>
      <c r="O385" s="10">
        <f>(E385/D385)*100</f>
        <v>206.70670670670671</v>
      </c>
      <c r="P385" s="5">
        <f>IFERROR((E385/L385),"0")</f>
        <v>43.020833333333336</v>
      </c>
      <c r="Q385" t="str">
        <f>LEFT(N385,FIND("/",N385)-1)</f>
        <v>film &amp; video</v>
      </c>
      <c r="R385" t="str">
        <f>RIGHT(N385,LEN(N385)-SEARCH("/",N385))</f>
        <v>documentary</v>
      </c>
      <c r="S385" s="14">
        <f>(((J385/60)/60)/24) + DATE(1970,1,1)</f>
        <v>41755.117581018516</v>
      </c>
      <c r="T385" s="14">
        <f>(((I385/60)/60)/24) + DATE(1970,1,1)</f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8322</v>
      </c>
      <c r="O386" s="10">
        <f>(E386/D386)*100</f>
        <v>112.105</v>
      </c>
      <c r="P386" s="5">
        <f>IFERROR((E386/L386),"0")</f>
        <v>58.540469973890339</v>
      </c>
      <c r="Q386" t="str">
        <f>LEFT(N386,FIND("/",N386)-1)</f>
        <v>film &amp; video</v>
      </c>
      <c r="R386" t="str">
        <f>RIGHT(N386,LEN(N386)-SEARCH("/",N386))</f>
        <v>documentary</v>
      </c>
      <c r="S386" s="14">
        <f>(((J386/60)/60)/24) + DATE(1970,1,1)</f>
        <v>41980.781793981485</v>
      </c>
      <c r="T386" s="14">
        <f>(((I386/60)/60)/24) + DATE(1970,1,1)</f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8322</v>
      </c>
      <c r="O387" s="10">
        <f>(E387/D387)*100</f>
        <v>105.982</v>
      </c>
      <c r="P387" s="5">
        <f>IFERROR((E387/L387),"0")</f>
        <v>111.79535864978902</v>
      </c>
      <c r="Q387" t="str">
        <f>LEFT(N387,FIND("/",N387)-1)</f>
        <v>film &amp; video</v>
      </c>
      <c r="R387" t="str">
        <f>RIGHT(N387,LEN(N387)-SEARCH("/",N387))</f>
        <v>documentary</v>
      </c>
      <c r="S387" s="14">
        <f>(((J387/60)/60)/24) + DATE(1970,1,1)</f>
        <v>41934.584502314814</v>
      </c>
      <c r="T387" s="14">
        <f>(((I387/60)/60)/24) + 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8322</v>
      </c>
      <c r="O388" s="10">
        <f>(E388/D388)*100</f>
        <v>100.16666666666667</v>
      </c>
      <c r="P388" s="5">
        <f>IFERROR((E388/L388),"0")</f>
        <v>46.230769230769234</v>
      </c>
      <c r="Q388" t="str">
        <f>LEFT(N388,FIND("/",N388)-1)</f>
        <v>film &amp; video</v>
      </c>
      <c r="R388" t="str">
        <f>RIGHT(N388,LEN(N388)-SEARCH("/",N388))</f>
        <v>documentary</v>
      </c>
      <c r="S388" s="14">
        <f>(((J388/60)/60)/24) + DATE(1970,1,1)</f>
        <v>42211.951284722221</v>
      </c>
      <c r="T388" s="14">
        <f>(((I388/60)/60)/24) + DATE(1970,1,1)</f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8322</v>
      </c>
      <c r="O389" s="10">
        <f>(E389/D389)*100</f>
        <v>213.98947368421051</v>
      </c>
      <c r="P389" s="5">
        <f>IFERROR((E389/L389),"0")</f>
        <v>144.69039145907473</v>
      </c>
      <c r="Q389" t="str">
        <f>LEFT(N389,FIND("/",N389)-1)</f>
        <v>film &amp; video</v>
      </c>
      <c r="R389" t="str">
        <f>RIGHT(N389,LEN(N389)-SEARCH("/",N389))</f>
        <v>documentary</v>
      </c>
      <c r="S389" s="14">
        <f>(((J389/60)/60)/24) + DATE(1970,1,1)</f>
        <v>42200.67659722222</v>
      </c>
      <c r="T389" s="14">
        <f>(((I389/60)/60)/24) + 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8322</v>
      </c>
      <c r="O390" s="10">
        <f>(E390/D390)*100</f>
        <v>126.16000000000001</v>
      </c>
      <c r="P390" s="5">
        <f>IFERROR((E390/L390),"0")</f>
        <v>88.845070422535215</v>
      </c>
      <c r="Q390" t="str">
        <f>LEFT(N390,FIND("/",N390)-1)</f>
        <v>film &amp; video</v>
      </c>
      <c r="R390" t="str">
        <f>RIGHT(N390,LEN(N390)-SEARCH("/",N390))</f>
        <v>documentary</v>
      </c>
      <c r="S390" s="14">
        <f>(((J390/60)/60)/24) + DATE(1970,1,1)</f>
        <v>42549.076157407413</v>
      </c>
      <c r="T390" s="14">
        <f>(((I390/60)/60)/24) + DATE(1970,1,1)</f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8322</v>
      </c>
      <c r="O391" s="10">
        <f>(E391/D391)*100</f>
        <v>181.53547058823528</v>
      </c>
      <c r="P391" s="5">
        <f>IFERROR((E391/L391),"0")</f>
        <v>81.75107284768211</v>
      </c>
      <c r="Q391" t="str">
        <f>LEFT(N391,FIND("/",N391)-1)</f>
        <v>film &amp; video</v>
      </c>
      <c r="R391" t="str">
        <f>RIGHT(N391,LEN(N391)-SEARCH("/",N391))</f>
        <v>documentary</v>
      </c>
      <c r="S391" s="14">
        <f>(((J391/60)/60)/24) + DATE(1970,1,1)</f>
        <v>41674.063078703701</v>
      </c>
      <c r="T391" s="14">
        <f>(((I391/60)/60)/24) + 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8322</v>
      </c>
      <c r="O392" s="10">
        <f>(E392/D392)*100</f>
        <v>100</v>
      </c>
      <c r="P392" s="5">
        <f>IFERROR((E392/L392),"0")</f>
        <v>71.428571428571431</v>
      </c>
      <c r="Q392" t="str">
        <f>LEFT(N392,FIND("/",N392)-1)</f>
        <v>film &amp; video</v>
      </c>
      <c r="R392" t="str">
        <f>RIGHT(N392,LEN(N392)-SEARCH("/",N392))</f>
        <v>documentary</v>
      </c>
      <c r="S392" s="14">
        <f>(((J392/60)/60)/24) + DATE(1970,1,1)</f>
        <v>42112.036712962959</v>
      </c>
      <c r="T392" s="14">
        <f>(((I392/60)/60)/24) + 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8322</v>
      </c>
      <c r="O393" s="10">
        <f>(E393/D393)*100</f>
        <v>100.61</v>
      </c>
      <c r="P393" s="5">
        <f>IFERROR((E393/L393),"0")</f>
        <v>104.25906735751295</v>
      </c>
      <c r="Q393" t="str">
        <f>LEFT(N393,FIND("/",N393)-1)</f>
        <v>film &amp; video</v>
      </c>
      <c r="R393" t="str">
        <f>RIGHT(N393,LEN(N393)-SEARCH("/",N393))</f>
        <v>documentary</v>
      </c>
      <c r="S393" s="14">
        <f>(((J393/60)/60)/24) + DATE(1970,1,1)</f>
        <v>40865.042256944449</v>
      </c>
      <c r="T393" s="14">
        <f>(((I393/60)/60)/24) + DATE(1970,1,1)</f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8322</v>
      </c>
      <c r="O394" s="10">
        <f>(E394/D394)*100</f>
        <v>100.9027027027027</v>
      </c>
      <c r="P394" s="5">
        <f>IFERROR((E394/L394),"0")</f>
        <v>90.616504854368927</v>
      </c>
      <c r="Q394" t="str">
        <f>LEFT(N394,FIND("/",N394)-1)</f>
        <v>film &amp; video</v>
      </c>
      <c r="R394" t="str">
        <f>RIGHT(N394,LEN(N394)-SEARCH("/",N394))</f>
        <v>documentary</v>
      </c>
      <c r="S394" s="14">
        <f>(((J394/60)/60)/24) + DATE(1970,1,1)</f>
        <v>40763.717256944445</v>
      </c>
      <c r="T394" s="14">
        <f>(((I394/60)/60)/24) + DATE(1970,1,1)</f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8322</v>
      </c>
      <c r="O395" s="10">
        <f>(E395/D395)*100</f>
        <v>110.446</v>
      </c>
      <c r="P395" s="5">
        <f>IFERROR((E395/L395),"0")</f>
        <v>157.33048433048432</v>
      </c>
      <c r="Q395" t="str">
        <f>LEFT(N395,FIND("/",N395)-1)</f>
        <v>film &amp; video</v>
      </c>
      <c r="R395" t="str">
        <f>RIGHT(N395,LEN(N395)-SEARCH("/",N395))</f>
        <v>documentary</v>
      </c>
      <c r="S395" s="14">
        <f>(((J395/60)/60)/24) + DATE(1970,1,1)</f>
        <v>41526.708935185183</v>
      </c>
      <c r="T395" s="14">
        <f>(((I395/60)/60)/24) + DATE(1970,1,1)</f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8322</v>
      </c>
      <c r="O396" s="10">
        <f>(E396/D396)*100</f>
        <v>111.8936170212766</v>
      </c>
      <c r="P396" s="5">
        <f>IFERROR((E396/L396),"0")</f>
        <v>105.18</v>
      </c>
      <c r="Q396" t="str">
        <f>LEFT(N396,FIND("/",N396)-1)</f>
        <v>film &amp; video</v>
      </c>
      <c r="R396" t="str">
        <f>RIGHT(N396,LEN(N396)-SEARCH("/",N396))</f>
        <v>documentary</v>
      </c>
      <c r="S396" s="14">
        <f>(((J396/60)/60)/24) + DATE(1970,1,1)</f>
        <v>42417.818078703705</v>
      </c>
      <c r="T396" s="14">
        <f>(((I396/60)/60)/24) + 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8322</v>
      </c>
      <c r="O397" s="10">
        <f>(E397/D397)*100</f>
        <v>108.04450000000001</v>
      </c>
      <c r="P397" s="5">
        <f>IFERROR((E397/L397),"0")</f>
        <v>58.719836956521746</v>
      </c>
      <c r="Q397" t="str">
        <f>LEFT(N397,FIND("/",N397)-1)</f>
        <v>film &amp; video</v>
      </c>
      <c r="R397" t="str">
        <f>RIGHT(N397,LEN(N397)-SEARCH("/",N397))</f>
        <v>documentary</v>
      </c>
      <c r="S397" s="14">
        <f>(((J397/60)/60)/24) + DATE(1970,1,1)</f>
        <v>40990.909259259257</v>
      </c>
      <c r="T397" s="14">
        <f>(((I397/60)/60)/24) + 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8322</v>
      </c>
      <c r="O398" s="10">
        <f>(E398/D398)*100</f>
        <v>106.66666666666667</v>
      </c>
      <c r="P398" s="5">
        <f>IFERROR((E398/L398),"0")</f>
        <v>81.632653061224488</v>
      </c>
      <c r="Q398" t="str">
        <f>LEFT(N398,FIND("/",N398)-1)</f>
        <v>film &amp; video</v>
      </c>
      <c r="R398" t="str">
        <f>RIGHT(N398,LEN(N398)-SEARCH("/",N398))</f>
        <v>documentary</v>
      </c>
      <c r="S398" s="14">
        <f>(((J398/60)/60)/24) + DATE(1970,1,1)</f>
        <v>41082.564884259256</v>
      </c>
      <c r="T398" s="14">
        <f>(((I398/60)/60)/24) + 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8322</v>
      </c>
      <c r="O399" s="10">
        <f>(E399/D399)*100</f>
        <v>103.90027322404372</v>
      </c>
      <c r="P399" s="5">
        <f>IFERROR((E399/L399),"0")</f>
        <v>56.460043668122275</v>
      </c>
      <c r="Q399" t="str">
        <f>LEFT(N399,FIND("/",N399)-1)</f>
        <v>film &amp; video</v>
      </c>
      <c r="R399" t="str">
        <f>RIGHT(N399,LEN(N399)-SEARCH("/",N399))</f>
        <v>documentary</v>
      </c>
      <c r="S399" s="14">
        <f>(((J399/60)/60)/24) + DATE(1970,1,1)</f>
        <v>40379.776435185187</v>
      </c>
      <c r="T399" s="14">
        <f>(((I399/60)/60)/24) + 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8322</v>
      </c>
      <c r="O400" s="10">
        <f>(E400/D400)*100</f>
        <v>125.16000000000001</v>
      </c>
      <c r="P400" s="5">
        <f>IFERROR((E400/L400),"0")</f>
        <v>140.1044776119403</v>
      </c>
      <c r="Q400" t="str">
        <f>LEFT(N400,FIND("/",N400)-1)</f>
        <v>film &amp; video</v>
      </c>
      <c r="R400" t="str">
        <f>RIGHT(N400,LEN(N400)-SEARCH("/",N400))</f>
        <v>documentary</v>
      </c>
      <c r="S400" s="14">
        <f>(((J400/60)/60)/24) + DATE(1970,1,1)</f>
        <v>42078.793124999997</v>
      </c>
      <c r="T400" s="14">
        <f>(((I400/60)/60)/24) + DATE(1970,1,1)</f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8322</v>
      </c>
      <c r="O401" s="10">
        <f>(E401/D401)*100</f>
        <v>106.80499999999999</v>
      </c>
      <c r="P401" s="5">
        <f>IFERROR((E401/L401),"0")</f>
        <v>224.85263157894738</v>
      </c>
      <c r="Q401" t="str">
        <f>LEFT(N401,FIND("/",N401)-1)</f>
        <v>film &amp; video</v>
      </c>
      <c r="R401" t="str">
        <f>RIGHT(N401,LEN(N401)-SEARCH("/",N401))</f>
        <v>documentary</v>
      </c>
      <c r="S401" s="14">
        <f>(((J401/60)/60)/24) + DATE(1970,1,1)</f>
        <v>42687.875775462962</v>
      </c>
      <c r="T401" s="14">
        <f>(((I401/60)/60)/24) + 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8322</v>
      </c>
      <c r="O402" s="10">
        <f>(E402/D402)*100</f>
        <v>112.30249999999999</v>
      </c>
      <c r="P402" s="5">
        <f>IFERROR((E402/L402),"0")</f>
        <v>181.13306451612902</v>
      </c>
      <c r="Q402" t="str">
        <f>LEFT(N402,FIND("/",N402)-1)</f>
        <v>film &amp; video</v>
      </c>
      <c r="R402" t="str">
        <f>RIGHT(N402,LEN(N402)-SEARCH("/",N402))</f>
        <v>documentary</v>
      </c>
      <c r="S402" s="14">
        <f>(((J402/60)/60)/24) + DATE(1970,1,1)</f>
        <v>41745.635960648149</v>
      </c>
      <c r="T402" s="14">
        <f>(((I402/60)/60)/24) + DATE(1970,1,1)</f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8322</v>
      </c>
      <c r="O403" s="10">
        <f>(E403/D403)*100</f>
        <v>103.812</v>
      </c>
      <c r="P403" s="5">
        <f>IFERROR((E403/L403),"0")</f>
        <v>711.04109589041093</v>
      </c>
      <c r="Q403" t="str">
        <f>LEFT(N403,FIND("/",N403)-1)</f>
        <v>film &amp; video</v>
      </c>
      <c r="R403" t="str">
        <f>RIGHT(N403,LEN(N403)-SEARCH("/",N403))</f>
        <v>documentary</v>
      </c>
      <c r="S403" s="14">
        <f>(((J403/60)/60)/24) + DATE(1970,1,1)</f>
        <v>40732.842245370368</v>
      </c>
      <c r="T403" s="14">
        <f>(((I403/60)/60)/24) + DATE(1970,1,1)</f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8322</v>
      </c>
      <c r="O404" s="10">
        <f>(E404/D404)*100</f>
        <v>141.65</v>
      </c>
      <c r="P404" s="5">
        <f>IFERROR((E404/L404),"0")</f>
        <v>65.883720930232556</v>
      </c>
      <c r="Q404" t="str">
        <f>LEFT(N404,FIND("/",N404)-1)</f>
        <v>film &amp; video</v>
      </c>
      <c r="R404" t="str">
        <f>RIGHT(N404,LEN(N404)-SEARCH("/",N404))</f>
        <v>documentary</v>
      </c>
      <c r="S404" s="14">
        <f>(((J404/60)/60)/24) + DATE(1970,1,1)</f>
        <v>42292.539548611108</v>
      </c>
      <c r="T404" s="14">
        <f>(((I404/60)/60)/24) + 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8322</v>
      </c>
      <c r="O405" s="10">
        <f>(E405/D405)*100</f>
        <v>105.25999999999999</v>
      </c>
      <c r="P405" s="5">
        <f>IFERROR((E405/L405),"0")</f>
        <v>75.185714285714283</v>
      </c>
      <c r="Q405" t="str">
        <f>LEFT(N405,FIND("/",N405)-1)</f>
        <v>film &amp; video</v>
      </c>
      <c r="R405" t="str">
        <f>RIGHT(N405,LEN(N405)-SEARCH("/",N405))</f>
        <v>documentary</v>
      </c>
      <c r="S405" s="14">
        <f>(((J405/60)/60)/24) + DATE(1970,1,1)</f>
        <v>40718.310659722221</v>
      </c>
      <c r="T405" s="14">
        <f>(((I405/60)/60)/24) + 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8322</v>
      </c>
      <c r="O406" s="10">
        <f>(E406/D406)*100</f>
        <v>103.09142857142857</v>
      </c>
      <c r="P406" s="5">
        <f>IFERROR((E406/L406),"0")</f>
        <v>133.14391143911439</v>
      </c>
      <c r="Q406" t="str">
        <f>LEFT(N406,FIND("/",N406)-1)</f>
        <v>film &amp; video</v>
      </c>
      <c r="R406" t="str">
        <f>RIGHT(N406,LEN(N406)-SEARCH("/",N406))</f>
        <v>documentary</v>
      </c>
      <c r="S406" s="14">
        <f>(((J406/60)/60)/24) + DATE(1970,1,1)</f>
        <v>41646.628032407411</v>
      </c>
      <c r="T406" s="14">
        <f>(((I406/60)/60)/24) + DATE(1970,1,1)</f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8322</v>
      </c>
      <c r="O407" s="10">
        <f>(E407/D407)*100</f>
        <v>107.65957446808511</v>
      </c>
      <c r="P407" s="5">
        <f>IFERROR((E407/L407),"0")</f>
        <v>55.2</v>
      </c>
      <c r="Q407" t="str">
        <f>LEFT(N407,FIND("/",N407)-1)</f>
        <v>film &amp; video</v>
      </c>
      <c r="R407" t="str">
        <f>RIGHT(N407,LEN(N407)-SEARCH("/",N407))</f>
        <v>documentary</v>
      </c>
      <c r="S407" s="14">
        <f>(((J407/60)/60)/24) + DATE(1970,1,1)</f>
        <v>41674.08494212963</v>
      </c>
      <c r="T407" s="14">
        <f>(((I407/60)/60)/24) + DATE(1970,1,1)</f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8322</v>
      </c>
      <c r="O408" s="10">
        <f>(E408/D408)*100</f>
        <v>107.70464285714286</v>
      </c>
      <c r="P408" s="5">
        <f>IFERROR((E408/L408),"0")</f>
        <v>86.163714285714292</v>
      </c>
      <c r="Q408" t="str">
        <f>LEFT(N408,FIND("/",N408)-1)</f>
        <v>film &amp; video</v>
      </c>
      <c r="R408" t="str">
        <f>RIGHT(N408,LEN(N408)-SEARCH("/",N408))</f>
        <v>documentary</v>
      </c>
      <c r="S408" s="14">
        <f>(((J408/60)/60)/24) + DATE(1970,1,1)</f>
        <v>40638.162465277775</v>
      </c>
      <c r="T408" s="14">
        <f>(((I408/60)/60)/24) + 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8322</v>
      </c>
      <c r="O409" s="10">
        <f>(E409/D409)*100</f>
        <v>101.55000000000001</v>
      </c>
      <c r="P409" s="5">
        <f>IFERROR((E409/L409),"0")</f>
        <v>92.318181818181813</v>
      </c>
      <c r="Q409" t="str">
        <f>LEFT(N409,FIND("/",N409)-1)</f>
        <v>film &amp; video</v>
      </c>
      <c r="R409" t="str">
        <f>RIGHT(N409,LEN(N409)-SEARCH("/",N409))</f>
        <v>documentary</v>
      </c>
      <c r="S409" s="14">
        <f>(((J409/60)/60)/24) + DATE(1970,1,1)</f>
        <v>40806.870949074073</v>
      </c>
      <c r="T409" s="14">
        <f>(((I409/60)/60)/24) + 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8322</v>
      </c>
      <c r="O410" s="10">
        <f>(E410/D410)*100</f>
        <v>101.43766666666667</v>
      </c>
      <c r="P410" s="5">
        <f>IFERROR((E410/L410),"0")</f>
        <v>160.16473684210527</v>
      </c>
      <c r="Q410" t="str">
        <f>LEFT(N410,FIND("/",N410)-1)</f>
        <v>film &amp; video</v>
      </c>
      <c r="R410" t="str">
        <f>RIGHT(N410,LEN(N410)-SEARCH("/",N410))</f>
        <v>documentary</v>
      </c>
      <c r="S410" s="14">
        <f>(((J410/60)/60)/24) + DATE(1970,1,1)</f>
        <v>41543.735995370371</v>
      </c>
      <c r="T410" s="14">
        <f>(((I410/60)/60)/24) + 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8322</v>
      </c>
      <c r="O411" s="10">
        <f>(E411/D411)*100</f>
        <v>136.80000000000001</v>
      </c>
      <c r="P411" s="5">
        <f>IFERROR((E411/L411),"0")</f>
        <v>45.6</v>
      </c>
      <c r="Q411" t="str">
        <f>LEFT(N411,FIND("/",N411)-1)</f>
        <v>film &amp; video</v>
      </c>
      <c r="R411" t="str">
        <f>RIGHT(N411,LEN(N411)-SEARCH("/",N411))</f>
        <v>documentary</v>
      </c>
      <c r="S411" s="14">
        <f>(((J411/60)/60)/24) + DATE(1970,1,1)</f>
        <v>42543.862777777773</v>
      </c>
      <c r="T411" s="14">
        <f>(((I411/60)/60)/24) + 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8322</v>
      </c>
      <c r="O412" s="10">
        <f>(E412/D412)*100</f>
        <v>128.29999999999998</v>
      </c>
      <c r="P412" s="5">
        <f>IFERROR((E412/L412),"0")</f>
        <v>183.28571428571428</v>
      </c>
      <c r="Q412" t="str">
        <f>LEFT(N412,FIND("/",N412)-1)</f>
        <v>film &amp; video</v>
      </c>
      <c r="R412" t="str">
        <f>RIGHT(N412,LEN(N412)-SEARCH("/",N412))</f>
        <v>documentary</v>
      </c>
      <c r="S412" s="14">
        <f>(((J412/60)/60)/24) + DATE(1970,1,1)</f>
        <v>42113.981446759266</v>
      </c>
      <c r="T412" s="14">
        <f>(((I412/60)/60)/24) + DATE(1970,1,1)</f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8322</v>
      </c>
      <c r="O413" s="10">
        <f>(E413/D413)*100</f>
        <v>101.05</v>
      </c>
      <c r="P413" s="5">
        <f>IFERROR((E413/L413),"0")</f>
        <v>125.78838174273859</v>
      </c>
      <c r="Q413" t="str">
        <f>LEFT(N413,FIND("/",N413)-1)</f>
        <v>film &amp; video</v>
      </c>
      <c r="R413" t="str">
        <f>RIGHT(N413,LEN(N413)-SEARCH("/",N413))</f>
        <v>documentary</v>
      </c>
      <c r="S413" s="14">
        <f>(((J413/60)/60)/24) + DATE(1970,1,1)</f>
        <v>41598.17597222222</v>
      </c>
      <c r="T413" s="14">
        <f>(((I413/60)/60)/24) + DATE(1970,1,1)</f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8322</v>
      </c>
      <c r="O414" s="10">
        <f>(E414/D414)*100</f>
        <v>126.84</v>
      </c>
      <c r="P414" s="5">
        <f>IFERROR((E414/L414),"0")</f>
        <v>57.654545454545456</v>
      </c>
      <c r="Q414" t="str">
        <f>LEFT(N414,FIND("/",N414)-1)</f>
        <v>film &amp; video</v>
      </c>
      <c r="R414" t="str">
        <f>RIGHT(N414,LEN(N414)-SEARCH("/",N414))</f>
        <v>documentary</v>
      </c>
      <c r="S414" s="14">
        <f>(((J414/60)/60)/24) + DATE(1970,1,1)</f>
        <v>41099.742800925924</v>
      </c>
      <c r="T414" s="14">
        <f>(((I414/60)/60)/24) + 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8322</v>
      </c>
      <c r="O415" s="10">
        <f>(E415/D415)*100</f>
        <v>105.0859375</v>
      </c>
      <c r="P415" s="5">
        <f>IFERROR((E415/L415),"0")</f>
        <v>78.660818713450297</v>
      </c>
      <c r="Q415" t="str">
        <f>LEFT(N415,FIND("/",N415)-1)</f>
        <v>film &amp; video</v>
      </c>
      <c r="R415" t="str">
        <f>RIGHT(N415,LEN(N415)-SEARCH("/",N415))</f>
        <v>documentary</v>
      </c>
      <c r="S415" s="14">
        <f>(((J415/60)/60)/24) + DATE(1970,1,1)</f>
        <v>41079.877442129626</v>
      </c>
      <c r="T415" s="14">
        <f>(((I415/60)/60)/24) + DATE(1970,1,1)</f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8322</v>
      </c>
      <c r="O416" s="10">
        <f>(E416/D416)*100</f>
        <v>102.85405405405406</v>
      </c>
      <c r="P416" s="5">
        <f>IFERROR((E416/L416),"0")</f>
        <v>91.480769230769226</v>
      </c>
      <c r="Q416" t="str">
        <f>LEFT(N416,FIND("/",N416)-1)</f>
        <v>film &amp; video</v>
      </c>
      <c r="R416" t="str">
        <f>RIGHT(N416,LEN(N416)-SEARCH("/",N416))</f>
        <v>documentary</v>
      </c>
      <c r="S416" s="14">
        <f>(((J416/60)/60)/24) + DATE(1970,1,1)</f>
        <v>41529.063252314816</v>
      </c>
      <c r="T416" s="14">
        <f>(((I416/60)/60)/24) + 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8322</v>
      </c>
      <c r="O417" s="10">
        <f>(E417/D417)*100</f>
        <v>102.14714285714285</v>
      </c>
      <c r="P417" s="5">
        <f>IFERROR((E417/L417),"0")</f>
        <v>68.09809523809524</v>
      </c>
      <c r="Q417" t="str">
        <f>LEFT(N417,FIND("/",N417)-1)</f>
        <v>film &amp; video</v>
      </c>
      <c r="R417" t="str">
        <f>RIGHT(N417,LEN(N417)-SEARCH("/",N417))</f>
        <v>documentary</v>
      </c>
      <c r="S417" s="14">
        <f>(((J417/60)/60)/24) + DATE(1970,1,1)</f>
        <v>41904.851875</v>
      </c>
      <c r="T417" s="14">
        <f>(((I417/60)/60)/24) + DATE(1970,1,1)</f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8322</v>
      </c>
      <c r="O418" s="10">
        <f>(E418/D418)*100</f>
        <v>120.21700000000001</v>
      </c>
      <c r="P418" s="5">
        <f>IFERROR((E418/L418),"0")</f>
        <v>48.086800000000004</v>
      </c>
      <c r="Q418" t="str">
        <f>LEFT(N418,FIND("/",N418)-1)</f>
        <v>film &amp; video</v>
      </c>
      <c r="R418" t="str">
        <f>RIGHT(N418,LEN(N418)-SEARCH("/",N418))</f>
        <v>documentary</v>
      </c>
      <c r="S418" s="14">
        <f>(((J418/60)/60)/24) + DATE(1970,1,1)</f>
        <v>41648.396192129629</v>
      </c>
      <c r="T418" s="14">
        <f>(((I418/60)/60)/24) + DATE(1970,1,1)</f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8322</v>
      </c>
      <c r="O419" s="10">
        <f>(E419/D419)*100</f>
        <v>100.24761904761905</v>
      </c>
      <c r="P419" s="5">
        <f>IFERROR((E419/L419),"0")</f>
        <v>202.42307692307693</v>
      </c>
      <c r="Q419" t="str">
        <f>LEFT(N419,FIND("/",N419)-1)</f>
        <v>film &amp; video</v>
      </c>
      <c r="R419" t="str">
        <f>RIGHT(N419,LEN(N419)-SEARCH("/",N419))</f>
        <v>documentary</v>
      </c>
      <c r="S419" s="14">
        <f>(((J419/60)/60)/24) + DATE(1970,1,1)</f>
        <v>41360.970601851855</v>
      </c>
      <c r="T419" s="14">
        <f>(((I419/60)/60)/24) + DATE(1970,1,1)</f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8322</v>
      </c>
      <c r="O420" s="10">
        <f>(E420/D420)*100</f>
        <v>100.63392857142857</v>
      </c>
      <c r="P420" s="5">
        <f>IFERROR((E420/L420),"0")</f>
        <v>216.75</v>
      </c>
      <c r="Q420" t="str">
        <f>LEFT(N420,FIND("/",N420)-1)</f>
        <v>film &amp; video</v>
      </c>
      <c r="R420" t="str">
        <f>RIGHT(N420,LEN(N420)-SEARCH("/",N420))</f>
        <v>documentary</v>
      </c>
      <c r="S420" s="14">
        <f>(((J420/60)/60)/24) + DATE(1970,1,1)</f>
        <v>42178.282372685186</v>
      </c>
      <c r="T420" s="14">
        <f>(((I420/60)/60)/24) + 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8322</v>
      </c>
      <c r="O421" s="10">
        <f>(E421/D421)*100</f>
        <v>100.4375</v>
      </c>
      <c r="P421" s="5">
        <f>IFERROR((E421/L421),"0")</f>
        <v>110.06849315068493</v>
      </c>
      <c r="Q421" t="str">
        <f>LEFT(N421,FIND("/",N421)-1)</f>
        <v>film &amp; video</v>
      </c>
      <c r="R421" t="str">
        <f>RIGHT(N421,LEN(N421)-SEARCH("/",N421))</f>
        <v>documentary</v>
      </c>
      <c r="S421" s="14">
        <f>(((J421/60)/60)/24) + DATE(1970,1,1)</f>
        <v>41394.842442129629</v>
      </c>
      <c r="T421" s="14">
        <f>(((I421/60)/60)/24) + DATE(1970,1,1)</f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8323</v>
      </c>
      <c r="O422" s="10">
        <f>(E422/D422)*100</f>
        <v>0.43939393939393934</v>
      </c>
      <c r="P422" s="5">
        <f>IFERROR((E422/L422),"0")</f>
        <v>4.833333333333333</v>
      </c>
      <c r="Q422" t="str">
        <f>LEFT(N422,FIND("/",N422)-1)</f>
        <v>film &amp; video</v>
      </c>
      <c r="R422" t="str">
        <f>RIGHT(N422,LEN(N422)-SEARCH("/",N422))</f>
        <v>animation</v>
      </c>
      <c r="S422" s="14">
        <f>(((J422/60)/60)/24) + DATE(1970,1,1)</f>
        <v>41682.23646990741</v>
      </c>
      <c r="T422" s="14">
        <f>(((I422/60)/60)/24) + DATE(1970,1,1)</f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8323</v>
      </c>
      <c r="O423" s="10">
        <f>(E423/D423)*100</f>
        <v>2.0066666666666668</v>
      </c>
      <c r="P423" s="5">
        <f>IFERROR((E423/L423),"0")</f>
        <v>50.166666666666664</v>
      </c>
      <c r="Q423" t="str">
        <f>LEFT(N423,FIND("/",N423)-1)</f>
        <v>film &amp; video</v>
      </c>
      <c r="R423" t="str">
        <f>RIGHT(N423,LEN(N423)-SEARCH("/",N423))</f>
        <v>animation</v>
      </c>
      <c r="S423" s="14">
        <f>(((J423/60)/60)/24) + DATE(1970,1,1)</f>
        <v>42177.491388888884</v>
      </c>
      <c r="T423" s="14">
        <f>(((I423/60)/60)/24) + DATE(1970,1,1)</f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8323</v>
      </c>
      <c r="O424" s="10">
        <f>(E424/D424)*100</f>
        <v>1.075</v>
      </c>
      <c r="P424" s="5">
        <f>IFERROR((E424/L424),"0")</f>
        <v>35.833333333333336</v>
      </c>
      <c r="Q424" t="str">
        <f>LEFT(N424,FIND("/",N424)-1)</f>
        <v>film &amp; video</v>
      </c>
      <c r="R424" t="str">
        <f>RIGHT(N424,LEN(N424)-SEARCH("/",N424))</f>
        <v>animation</v>
      </c>
      <c r="S424" s="14">
        <f>(((J424/60)/60)/24) + DATE(1970,1,1)</f>
        <v>41863.260381944441</v>
      </c>
      <c r="T424" s="14">
        <f>(((I424/60)/60)/24) + 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8323</v>
      </c>
      <c r="O425" s="10">
        <f>(E425/D425)*100</f>
        <v>0.76500000000000001</v>
      </c>
      <c r="P425" s="5">
        <f>IFERROR((E425/L425),"0")</f>
        <v>11.76923076923077</v>
      </c>
      <c r="Q425" t="str">
        <f>LEFT(N425,FIND("/",N425)-1)</f>
        <v>film &amp; video</v>
      </c>
      <c r="R425" t="str">
        <f>RIGHT(N425,LEN(N425)-SEARCH("/",N425))</f>
        <v>animation</v>
      </c>
      <c r="S425" s="14">
        <f>(((J425/60)/60)/24) + DATE(1970,1,1)</f>
        <v>41400.92627314815</v>
      </c>
      <c r="T425" s="14">
        <f>(((I425/60)/60)/24) + 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8323</v>
      </c>
      <c r="O426" s="10">
        <f>(E426/D426)*100</f>
        <v>6.7966666666666677</v>
      </c>
      <c r="P426" s="5">
        <f>IFERROR((E426/L426),"0")</f>
        <v>40.78</v>
      </c>
      <c r="Q426" t="str">
        <f>LEFT(N426,FIND("/",N426)-1)</f>
        <v>film &amp; video</v>
      </c>
      <c r="R426" t="str">
        <f>RIGHT(N426,LEN(N426)-SEARCH("/",N426))</f>
        <v>animation</v>
      </c>
      <c r="S426" s="14">
        <f>(((J426/60)/60)/24) + DATE(1970,1,1)</f>
        <v>40934.376145833332</v>
      </c>
      <c r="T426" s="14">
        <f>(((I426/60)/60)/24) + DATE(1970,1,1)</f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8323</v>
      </c>
      <c r="O427" s="10">
        <f>(E427/D427)*100</f>
        <v>1.2E-2</v>
      </c>
      <c r="P427" s="5">
        <f>IFERROR((E427/L427),"0")</f>
        <v>3</v>
      </c>
      <c r="Q427" t="str">
        <f>LEFT(N427,FIND("/",N427)-1)</f>
        <v>film &amp; video</v>
      </c>
      <c r="R427" t="str">
        <f>RIGHT(N427,LEN(N427)-SEARCH("/",N427))</f>
        <v>animation</v>
      </c>
      <c r="S427" s="14">
        <f>(((J427/60)/60)/24) + DATE(1970,1,1)</f>
        <v>42275.861157407402</v>
      </c>
      <c r="T427" s="14">
        <f>(((I427/60)/60)/24) + DATE(1970,1,1)</f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8323</v>
      </c>
      <c r="O428" s="10">
        <f>(E428/D428)*100</f>
        <v>1.3299999999999998</v>
      </c>
      <c r="P428" s="5">
        <f>IFERROR((E428/L428),"0")</f>
        <v>16.625</v>
      </c>
      <c r="Q428" t="str">
        <f>LEFT(N428,FIND("/",N428)-1)</f>
        <v>film &amp; video</v>
      </c>
      <c r="R428" t="str">
        <f>RIGHT(N428,LEN(N428)-SEARCH("/",N428))</f>
        <v>animation</v>
      </c>
      <c r="S428" s="14">
        <f>(((J428/60)/60)/24) + DATE(1970,1,1)</f>
        <v>42400.711967592593</v>
      </c>
      <c r="T428" s="14">
        <f>(((I428/60)/60)/24) + DATE(1970,1,1)</f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8323</v>
      </c>
      <c r="O429" s="10">
        <f>(E429/D429)*100</f>
        <v>0</v>
      </c>
      <c r="P429" s="5" t="str">
        <f>IFERROR((E429/L429),"0")</f>
        <v>0</v>
      </c>
      <c r="Q429" t="str">
        <f>LEFT(N429,FIND("/",N429)-1)</f>
        <v>film &amp; video</v>
      </c>
      <c r="R429" t="str">
        <f>RIGHT(N429,LEN(N429)-SEARCH("/",N429))</f>
        <v>animation</v>
      </c>
      <c r="S429" s="14">
        <f>(((J429/60)/60)/24) + DATE(1970,1,1)</f>
        <v>42285.909027777772</v>
      </c>
      <c r="T429" s="14">
        <f>(((I429/60)/60)/24) + 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8323</v>
      </c>
      <c r="O430" s="10">
        <f>(E430/D430)*100</f>
        <v>5.6333333333333329</v>
      </c>
      <c r="P430" s="5">
        <f>IFERROR((E430/L430),"0")</f>
        <v>52</v>
      </c>
      <c r="Q430" t="str">
        <f>LEFT(N430,FIND("/",N430)-1)</f>
        <v>film &amp; video</v>
      </c>
      <c r="R430" t="str">
        <f>RIGHT(N430,LEN(N430)-SEARCH("/",N430))</f>
        <v>animation</v>
      </c>
      <c r="S430" s="14">
        <f>(((J430/60)/60)/24) + DATE(1970,1,1)</f>
        <v>41778.766724537039</v>
      </c>
      <c r="T430" s="14">
        <f>(((I430/60)/60)/24) + 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8323</v>
      </c>
      <c r="O431" s="10">
        <f>(E431/D431)*100</f>
        <v>0</v>
      </c>
      <c r="P431" s="5" t="str">
        <f>IFERROR((E431/L431),"0")</f>
        <v>0</v>
      </c>
      <c r="Q431" t="str">
        <f>LEFT(N431,FIND("/",N431)-1)</f>
        <v>film &amp; video</v>
      </c>
      <c r="R431" t="str">
        <f>RIGHT(N431,LEN(N431)-SEARCH("/",N431))</f>
        <v>animation</v>
      </c>
      <c r="S431" s="14">
        <f>(((J431/60)/60)/24) + DATE(1970,1,1)</f>
        <v>40070.901412037041</v>
      </c>
      <c r="T431" s="14">
        <f>(((I431/60)/60)/24) + DATE(1970,1,1)</f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8323</v>
      </c>
      <c r="O432" s="10">
        <f>(E432/D432)*100</f>
        <v>2.4</v>
      </c>
      <c r="P432" s="5">
        <f>IFERROR((E432/L432),"0")</f>
        <v>4.8</v>
      </c>
      <c r="Q432" t="str">
        <f>LEFT(N432,FIND("/",N432)-1)</f>
        <v>film &amp; video</v>
      </c>
      <c r="R432" t="str">
        <f>RIGHT(N432,LEN(N432)-SEARCH("/",N432))</f>
        <v>animation</v>
      </c>
      <c r="S432" s="14">
        <f>(((J432/60)/60)/24) + DATE(1970,1,1)</f>
        <v>41513.107256944444</v>
      </c>
      <c r="T432" s="14">
        <f>(((I432/60)/60)/24) + 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8323</v>
      </c>
      <c r="O433" s="10">
        <f>(E433/D433)*100</f>
        <v>13.833333333333334</v>
      </c>
      <c r="P433" s="5">
        <f>IFERROR((E433/L433),"0")</f>
        <v>51.875</v>
      </c>
      <c r="Q433" t="str">
        <f>LEFT(N433,FIND("/",N433)-1)</f>
        <v>film &amp; video</v>
      </c>
      <c r="R433" t="str">
        <f>RIGHT(N433,LEN(N433)-SEARCH("/",N433))</f>
        <v>animation</v>
      </c>
      <c r="S433" s="14">
        <f>(((J433/60)/60)/24) + DATE(1970,1,1)</f>
        <v>42526.871331018512</v>
      </c>
      <c r="T433" s="14">
        <f>(((I433/60)/60)/24) + DATE(1970,1,1)</f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8323</v>
      </c>
      <c r="O434" s="10">
        <f>(E434/D434)*100</f>
        <v>9.5</v>
      </c>
      <c r="P434" s="5">
        <f>IFERROR((E434/L434),"0")</f>
        <v>71.25</v>
      </c>
      <c r="Q434" t="str">
        <f>LEFT(N434,FIND("/",N434)-1)</f>
        <v>film &amp; video</v>
      </c>
      <c r="R434" t="str">
        <f>RIGHT(N434,LEN(N434)-SEARCH("/",N434))</f>
        <v>animation</v>
      </c>
      <c r="S434" s="14">
        <f>(((J434/60)/60)/24) + DATE(1970,1,1)</f>
        <v>42238.726631944446</v>
      </c>
      <c r="T434" s="14">
        <f>(((I434/60)/60)/24) + 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8323</v>
      </c>
      <c r="O435" s="10">
        <f>(E435/D435)*100</f>
        <v>0</v>
      </c>
      <c r="P435" s="5" t="str">
        <f>IFERROR((E435/L435),"0")</f>
        <v>0</v>
      </c>
      <c r="Q435" t="str">
        <f>LEFT(N435,FIND("/",N435)-1)</f>
        <v>film &amp; video</v>
      </c>
      <c r="R435" t="str">
        <f>RIGHT(N435,LEN(N435)-SEARCH("/",N435))</f>
        <v>animation</v>
      </c>
      <c r="S435" s="14">
        <f>(((J435/60)/60)/24) + DATE(1970,1,1)</f>
        <v>42228.629884259266</v>
      </c>
      <c r="T435" s="14">
        <f>(((I435/60)/60)/24) + DATE(1970,1,1)</f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8323</v>
      </c>
      <c r="O436" s="10">
        <f>(E436/D436)*100</f>
        <v>5</v>
      </c>
      <c r="P436" s="5">
        <f>IFERROR((E436/L436),"0")</f>
        <v>62.5</v>
      </c>
      <c r="Q436" t="str">
        <f>LEFT(N436,FIND("/",N436)-1)</f>
        <v>film &amp; video</v>
      </c>
      <c r="R436" t="str">
        <f>RIGHT(N436,LEN(N436)-SEARCH("/",N436))</f>
        <v>animation</v>
      </c>
      <c r="S436" s="14">
        <f>(((J436/60)/60)/24) + DATE(1970,1,1)</f>
        <v>41576.834513888891</v>
      </c>
      <c r="T436" s="14">
        <f>(((I436/60)/60)/24) + DATE(1970,1,1)</f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8323</v>
      </c>
      <c r="O437" s="10">
        <f>(E437/D437)*100</f>
        <v>2.7272727272727275E-3</v>
      </c>
      <c r="P437" s="5">
        <f>IFERROR((E437/L437),"0")</f>
        <v>1</v>
      </c>
      <c r="Q437" t="str">
        <f>LEFT(N437,FIND("/",N437)-1)</f>
        <v>film &amp; video</v>
      </c>
      <c r="R437" t="str">
        <f>RIGHT(N437,LEN(N437)-SEARCH("/",N437))</f>
        <v>animation</v>
      </c>
      <c r="S437" s="14">
        <f>(((J437/60)/60)/24) + DATE(1970,1,1)</f>
        <v>41500.747453703705</v>
      </c>
      <c r="T437" s="14">
        <f>(((I437/60)/60)/24) + 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8323</v>
      </c>
      <c r="O438" s="10">
        <f>(E438/D438)*100</f>
        <v>0</v>
      </c>
      <c r="P438" s="5" t="str">
        <f>IFERROR((E438/L438),"0")</f>
        <v>0</v>
      </c>
      <c r="Q438" t="str">
        <f>LEFT(N438,FIND("/",N438)-1)</f>
        <v>film &amp; video</v>
      </c>
      <c r="R438" t="str">
        <f>RIGHT(N438,LEN(N438)-SEARCH("/",N438))</f>
        <v>animation</v>
      </c>
      <c r="S438" s="14">
        <f>(((J438/60)/60)/24) + DATE(1970,1,1)</f>
        <v>41456.36241898148</v>
      </c>
      <c r="T438" s="14">
        <f>(((I438/60)/60)/24) + 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8323</v>
      </c>
      <c r="O439" s="10">
        <f>(E439/D439)*100</f>
        <v>0</v>
      </c>
      <c r="P439" s="5" t="str">
        <f>IFERROR((E439/L439),"0")</f>
        <v>0</v>
      </c>
      <c r="Q439" t="str">
        <f>LEFT(N439,FIND("/",N439)-1)</f>
        <v>film &amp; video</v>
      </c>
      <c r="R439" t="str">
        <f>RIGHT(N439,LEN(N439)-SEARCH("/",N439))</f>
        <v>animation</v>
      </c>
      <c r="S439" s="14">
        <f>(((J439/60)/60)/24) + DATE(1970,1,1)</f>
        <v>42591.31858796296</v>
      </c>
      <c r="T439" s="14">
        <f>(((I439/60)/60)/24) + 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8323</v>
      </c>
      <c r="O440" s="10">
        <f>(E440/D440)*100</f>
        <v>9.379999999999999</v>
      </c>
      <c r="P440" s="5">
        <f>IFERROR((E440/L440),"0")</f>
        <v>170.54545454545453</v>
      </c>
      <c r="Q440" t="str">
        <f>LEFT(N440,FIND("/",N440)-1)</f>
        <v>film &amp; video</v>
      </c>
      <c r="R440" t="str">
        <f>RIGHT(N440,LEN(N440)-SEARCH("/",N440))</f>
        <v>animation</v>
      </c>
      <c r="S440" s="14">
        <f>(((J440/60)/60)/24) + DATE(1970,1,1)</f>
        <v>42296.261087962965</v>
      </c>
      <c r="T440" s="14">
        <f>(((I440/60)/60)/24) + DATE(1970,1,1)</f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8323</v>
      </c>
      <c r="O441" s="10">
        <f>(E441/D441)*100</f>
        <v>0</v>
      </c>
      <c r="P441" s="5" t="str">
        <f>IFERROR((E441/L441),"0")</f>
        <v>0</v>
      </c>
      <c r="Q441" t="str">
        <f>LEFT(N441,FIND("/",N441)-1)</f>
        <v>film &amp; video</v>
      </c>
      <c r="R441" t="str">
        <f>RIGHT(N441,LEN(N441)-SEARCH("/",N441))</f>
        <v>animation</v>
      </c>
      <c r="S441" s="14">
        <f>(((J441/60)/60)/24) + DATE(1970,1,1)</f>
        <v>41919.761782407404</v>
      </c>
      <c r="T441" s="14">
        <f>(((I441/60)/60)/24) + 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8323</v>
      </c>
      <c r="O442" s="10">
        <f>(E442/D442)*100</f>
        <v>0.1</v>
      </c>
      <c r="P442" s="5">
        <f>IFERROR((E442/L442),"0")</f>
        <v>5</v>
      </c>
      <c r="Q442" t="str">
        <f>LEFT(N442,FIND("/",N442)-1)</f>
        <v>film &amp; video</v>
      </c>
      <c r="R442" t="str">
        <f>RIGHT(N442,LEN(N442)-SEARCH("/",N442))</f>
        <v>animation</v>
      </c>
      <c r="S442" s="14">
        <f>(((J442/60)/60)/24) + DATE(1970,1,1)</f>
        <v>42423.985567129625</v>
      </c>
      <c r="T442" s="14">
        <f>(((I442/60)/60)/24) + DATE(1970,1,1)</f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8323</v>
      </c>
      <c r="O443" s="10">
        <f>(E443/D443)*100</f>
        <v>0</v>
      </c>
      <c r="P443" s="5" t="str">
        <f>IFERROR((E443/L443),"0")</f>
        <v>0</v>
      </c>
      <c r="Q443" t="str">
        <f>LEFT(N443,FIND("/",N443)-1)</f>
        <v>film &amp; video</v>
      </c>
      <c r="R443" t="str">
        <f>RIGHT(N443,LEN(N443)-SEARCH("/",N443))</f>
        <v>animation</v>
      </c>
      <c r="S443" s="14">
        <f>(((J443/60)/60)/24) + DATE(1970,1,1)</f>
        <v>41550.793935185182</v>
      </c>
      <c r="T443" s="14">
        <f>(((I443/60)/60)/24) + 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8323</v>
      </c>
      <c r="O444" s="10">
        <f>(E444/D444)*100</f>
        <v>39.358823529411765</v>
      </c>
      <c r="P444" s="5">
        <f>IFERROR((E444/L444),"0")</f>
        <v>393.58823529411762</v>
      </c>
      <c r="Q444" t="str">
        <f>LEFT(N444,FIND("/",N444)-1)</f>
        <v>film &amp; video</v>
      </c>
      <c r="R444" t="str">
        <f>RIGHT(N444,LEN(N444)-SEARCH("/",N444))</f>
        <v>animation</v>
      </c>
      <c r="S444" s="14">
        <f>(((J444/60)/60)/24) + DATE(1970,1,1)</f>
        <v>42024.888692129629</v>
      </c>
      <c r="T444" s="14">
        <f>(((I444/60)/60)/24) + 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8323</v>
      </c>
      <c r="O445" s="10">
        <f>(E445/D445)*100</f>
        <v>0.1</v>
      </c>
      <c r="P445" s="5">
        <f>IFERROR((E445/L445),"0")</f>
        <v>5</v>
      </c>
      <c r="Q445" t="str">
        <f>LEFT(N445,FIND("/",N445)-1)</f>
        <v>film &amp; video</v>
      </c>
      <c r="R445" t="str">
        <f>RIGHT(N445,LEN(N445)-SEARCH("/",N445))</f>
        <v>animation</v>
      </c>
      <c r="S445" s="14">
        <f>(((J445/60)/60)/24) + DATE(1970,1,1)</f>
        <v>41650.015057870369</v>
      </c>
      <c r="T445" s="14">
        <f>(((I445/60)/60)/24) + 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8323</v>
      </c>
      <c r="O446" s="10">
        <f>(E446/D446)*100</f>
        <v>5</v>
      </c>
      <c r="P446" s="5">
        <f>IFERROR((E446/L446),"0")</f>
        <v>50</v>
      </c>
      <c r="Q446" t="str">
        <f>LEFT(N446,FIND("/",N446)-1)</f>
        <v>film &amp; video</v>
      </c>
      <c r="R446" t="str">
        <f>RIGHT(N446,LEN(N446)-SEARCH("/",N446))</f>
        <v>animation</v>
      </c>
      <c r="S446" s="14">
        <f>(((J446/60)/60)/24) + DATE(1970,1,1)</f>
        <v>40894.906956018516</v>
      </c>
      <c r="T446" s="14">
        <f>(((I446/60)/60)/24) + 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8323</v>
      </c>
      <c r="O447" s="10">
        <f>(E447/D447)*100</f>
        <v>3.3333333333333335E-3</v>
      </c>
      <c r="P447" s="5">
        <f>IFERROR((E447/L447),"0")</f>
        <v>1</v>
      </c>
      <c r="Q447" t="str">
        <f>LEFT(N447,FIND("/",N447)-1)</f>
        <v>film &amp; video</v>
      </c>
      <c r="R447" t="str">
        <f>RIGHT(N447,LEN(N447)-SEARCH("/",N447))</f>
        <v>animation</v>
      </c>
      <c r="S447" s="14">
        <f>(((J447/60)/60)/24) + DATE(1970,1,1)</f>
        <v>42130.335358796292</v>
      </c>
      <c r="T447" s="14">
        <f>(((I447/60)/60)/24) + DATE(1970,1,1)</f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8323</v>
      </c>
      <c r="O448" s="10">
        <f>(E448/D448)*100</f>
        <v>7.2952380952380951</v>
      </c>
      <c r="P448" s="5">
        <f>IFERROR((E448/L448),"0")</f>
        <v>47.875</v>
      </c>
      <c r="Q448" t="str">
        <f>LEFT(N448,FIND("/",N448)-1)</f>
        <v>film &amp; video</v>
      </c>
      <c r="R448" t="str">
        <f>RIGHT(N448,LEN(N448)-SEARCH("/",N448))</f>
        <v>animation</v>
      </c>
      <c r="S448" s="14">
        <f>(((J448/60)/60)/24) + DATE(1970,1,1)</f>
        <v>42037.083564814813</v>
      </c>
      <c r="T448" s="14">
        <f>(((I448/60)/60)/24) + DATE(1970,1,1)</f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8323</v>
      </c>
      <c r="O449" s="10">
        <f>(E449/D449)*100</f>
        <v>1.6666666666666666E-2</v>
      </c>
      <c r="P449" s="5">
        <f>IFERROR((E449/L449),"0")</f>
        <v>5</v>
      </c>
      <c r="Q449" t="str">
        <f>LEFT(N449,FIND("/",N449)-1)</f>
        <v>film &amp; video</v>
      </c>
      <c r="R449" t="str">
        <f>RIGHT(N449,LEN(N449)-SEARCH("/",N449))</f>
        <v>animation</v>
      </c>
      <c r="S449" s="14">
        <f>(((J449/60)/60)/24) + DATE(1970,1,1)</f>
        <v>41331.555127314816</v>
      </c>
      <c r="T449" s="14">
        <f>(((I449/60)/60)/24) + DATE(1970,1,1)</f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8323</v>
      </c>
      <c r="O450" s="10">
        <f>(E450/D450)*100</f>
        <v>3.2804000000000002</v>
      </c>
      <c r="P450" s="5">
        <f>IFERROR((E450/L450),"0")</f>
        <v>20.502500000000001</v>
      </c>
      <c r="Q450" t="str">
        <f>LEFT(N450,FIND("/",N450)-1)</f>
        <v>film &amp; video</v>
      </c>
      <c r="R450" t="str">
        <f>RIGHT(N450,LEN(N450)-SEARCH("/",N450))</f>
        <v>animation</v>
      </c>
      <c r="S450" s="14">
        <f>(((J450/60)/60)/24) + DATE(1970,1,1)</f>
        <v>41753.758043981477</v>
      </c>
      <c r="T450" s="14">
        <f>(((I450/60)/60)/24) + DATE(1970,1,1)</f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8323</v>
      </c>
      <c r="O451" s="10">
        <f>(E451/D451)*100</f>
        <v>2.25</v>
      </c>
      <c r="P451" s="5">
        <f>IFERROR((E451/L451),"0")</f>
        <v>9</v>
      </c>
      <c r="Q451" t="str">
        <f>LEFT(N451,FIND("/",N451)-1)</f>
        <v>film &amp; video</v>
      </c>
      <c r="R451" t="str">
        <f>RIGHT(N451,LEN(N451)-SEARCH("/",N451))</f>
        <v>animation</v>
      </c>
      <c r="S451" s="14">
        <f>(((J451/60)/60)/24) + DATE(1970,1,1)</f>
        <v>41534.568113425928</v>
      </c>
      <c r="T451" s="14">
        <f>(((I451/60)/60)/24) + 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8323</v>
      </c>
      <c r="O452" s="10">
        <f>(E452/D452)*100</f>
        <v>0.79200000000000004</v>
      </c>
      <c r="P452" s="5">
        <f>IFERROR((E452/L452),"0")</f>
        <v>56.571428571428569</v>
      </c>
      <c r="Q452" t="str">
        <f>LEFT(N452,FIND("/",N452)-1)</f>
        <v>film &amp; video</v>
      </c>
      <c r="R452" t="str">
        <f>RIGHT(N452,LEN(N452)-SEARCH("/",N452))</f>
        <v>animation</v>
      </c>
      <c r="S452" s="14">
        <f>(((J452/60)/60)/24) + DATE(1970,1,1)</f>
        <v>41654.946759259255</v>
      </c>
      <c r="T452" s="14">
        <f>(((I452/60)/60)/24) + DATE(1970,1,1)</f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8323</v>
      </c>
      <c r="O453" s="10">
        <f>(E453/D453)*100</f>
        <v>0</v>
      </c>
      <c r="P453" s="5" t="str">
        <f>IFERROR((E453/L453),"0")</f>
        <v>0</v>
      </c>
      <c r="Q453" t="str">
        <f>LEFT(N453,FIND("/",N453)-1)</f>
        <v>film &amp; video</v>
      </c>
      <c r="R453" t="str">
        <f>RIGHT(N453,LEN(N453)-SEARCH("/",N453))</f>
        <v>animation</v>
      </c>
      <c r="S453" s="14">
        <f>(((J453/60)/60)/24) + DATE(1970,1,1)</f>
        <v>41634.715173611112</v>
      </c>
      <c r="T453" s="14">
        <f>(((I453/60)/60)/24) + DATE(1970,1,1)</f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8323</v>
      </c>
      <c r="O454" s="10">
        <f>(E454/D454)*100</f>
        <v>64</v>
      </c>
      <c r="P454" s="5">
        <f>IFERROR((E454/L454),"0")</f>
        <v>40</v>
      </c>
      <c r="Q454" t="str">
        <f>LEFT(N454,FIND("/",N454)-1)</f>
        <v>film &amp; video</v>
      </c>
      <c r="R454" t="str">
        <f>RIGHT(N454,LEN(N454)-SEARCH("/",N454))</f>
        <v>animation</v>
      </c>
      <c r="S454" s="14">
        <f>(((J454/60)/60)/24) + DATE(1970,1,1)</f>
        <v>42107.703877314809</v>
      </c>
      <c r="T454" s="14">
        <f>(((I454/60)/60)/24) + DATE(1970,1,1)</f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8323</v>
      </c>
      <c r="O455" s="10">
        <f>(E455/D455)*100</f>
        <v>2.7404479578392621E-2</v>
      </c>
      <c r="P455" s="5">
        <f>IFERROR((E455/L455),"0")</f>
        <v>13</v>
      </c>
      <c r="Q455" t="str">
        <f>LEFT(N455,FIND("/",N455)-1)</f>
        <v>film &amp; video</v>
      </c>
      <c r="R455" t="str">
        <f>RIGHT(N455,LEN(N455)-SEARCH("/",N455))</f>
        <v>animation</v>
      </c>
      <c r="S455" s="14">
        <f>(((J455/60)/60)/24) + DATE(1970,1,1)</f>
        <v>42038.824988425928</v>
      </c>
      <c r="T455" s="14">
        <f>(((I455/60)/60)/24) + 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8323</v>
      </c>
      <c r="O456" s="10">
        <f>(E456/D456)*100</f>
        <v>0.82000000000000006</v>
      </c>
      <c r="P456" s="5">
        <f>IFERROR((E456/L456),"0")</f>
        <v>16.399999999999999</v>
      </c>
      <c r="Q456" t="str">
        <f>LEFT(N456,FIND("/",N456)-1)</f>
        <v>film &amp; video</v>
      </c>
      <c r="R456" t="str">
        <f>RIGHT(N456,LEN(N456)-SEARCH("/",N456))</f>
        <v>animation</v>
      </c>
      <c r="S456" s="14">
        <f>(((J456/60)/60)/24) + DATE(1970,1,1)</f>
        <v>41938.717256944445</v>
      </c>
      <c r="T456" s="14">
        <f>(((I456/60)/60)/24) + DATE(1970,1,1)</f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8323</v>
      </c>
      <c r="O457" s="10">
        <f>(E457/D457)*100</f>
        <v>6.9230769230769221E-2</v>
      </c>
      <c r="P457" s="5">
        <f>IFERROR((E457/L457),"0")</f>
        <v>22.5</v>
      </c>
      <c r="Q457" t="str">
        <f>LEFT(N457,FIND("/",N457)-1)</f>
        <v>film &amp; video</v>
      </c>
      <c r="R457" t="str">
        <f>RIGHT(N457,LEN(N457)-SEARCH("/",N457))</f>
        <v>animation</v>
      </c>
      <c r="S457" s="14">
        <f>(((J457/60)/60)/24) + DATE(1970,1,1)</f>
        <v>40971.002569444441</v>
      </c>
      <c r="T457" s="14">
        <f>(((I457/60)/60)/24) + DATE(1970,1,1)</f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8323</v>
      </c>
      <c r="O458" s="10">
        <f>(E458/D458)*100</f>
        <v>0.68631863186318631</v>
      </c>
      <c r="P458" s="5">
        <f>IFERROR((E458/L458),"0")</f>
        <v>20.333333333333332</v>
      </c>
      <c r="Q458" t="str">
        <f>LEFT(N458,FIND("/",N458)-1)</f>
        <v>film &amp; video</v>
      </c>
      <c r="R458" t="str">
        <f>RIGHT(N458,LEN(N458)-SEARCH("/",N458))</f>
        <v>animation</v>
      </c>
      <c r="S458" s="14">
        <f>(((J458/60)/60)/24) + DATE(1970,1,1)</f>
        <v>41547.694456018515</v>
      </c>
      <c r="T458" s="14">
        <f>(((I458/60)/60)/24) + DATE(1970,1,1)</f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8323</v>
      </c>
      <c r="O459" s="10">
        <f>(E459/D459)*100</f>
        <v>0</v>
      </c>
      <c r="P459" s="5" t="str">
        <f>IFERROR((E459/L459),"0")</f>
        <v>0</v>
      </c>
      <c r="Q459" t="str">
        <f>LEFT(N459,FIND("/",N459)-1)</f>
        <v>film &amp; video</v>
      </c>
      <c r="R459" t="str">
        <f>RIGHT(N459,LEN(N459)-SEARCH("/",N459))</f>
        <v>animation</v>
      </c>
      <c r="S459" s="14">
        <f>(((J459/60)/60)/24) + DATE(1970,1,1)</f>
        <v>41837.767500000002</v>
      </c>
      <c r="T459" s="14">
        <f>(((I459/60)/60)/24) + 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8323</v>
      </c>
      <c r="O460" s="10">
        <f>(E460/D460)*100</f>
        <v>8.2100000000000009</v>
      </c>
      <c r="P460" s="5">
        <f>IFERROR((E460/L460),"0")</f>
        <v>16.755102040816325</v>
      </c>
      <c r="Q460" t="str">
        <f>LEFT(N460,FIND("/",N460)-1)</f>
        <v>film &amp; video</v>
      </c>
      <c r="R460" t="str">
        <f>RIGHT(N460,LEN(N460)-SEARCH("/",N460))</f>
        <v>animation</v>
      </c>
      <c r="S460" s="14">
        <f>(((J460/60)/60)/24) + DATE(1970,1,1)</f>
        <v>41378.69976851852</v>
      </c>
      <c r="T460" s="14">
        <f>(((I460/60)/60)/24) + DATE(1970,1,1)</f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8323</v>
      </c>
      <c r="O461" s="10">
        <f>(E461/D461)*100</f>
        <v>6.4102564102564097E-2</v>
      </c>
      <c r="P461" s="5">
        <f>IFERROR((E461/L461),"0")</f>
        <v>25</v>
      </c>
      <c r="Q461" t="str">
        <f>LEFT(N461,FIND("/",N461)-1)</f>
        <v>film &amp; video</v>
      </c>
      <c r="R461" t="str">
        <f>RIGHT(N461,LEN(N461)-SEARCH("/",N461))</f>
        <v>animation</v>
      </c>
      <c r="S461" s="14">
        <f>(((J461/60)/60)/24) + DATE(1970,1,1)</f>
        <v>40800.6403587963</v>
      </c>
      <c r="T461" s="14">
        <f>(((I461/60)/60)/24) + 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8323</v>
      </c>
      <c r="O462" s="10">
        <f>(E462/D462)*100</f>
        <v>0.29411764705882354</v>
      </c>
      <c r="P462" s="5">
        <f>IFERROR((E462/L462),"0")</f>
        <v>12.5</v>
      </c>
      <c r="Q462" t="str">
        <f>LEFT(N462,FIND("/",N462)-1)</f>
        <v>film &amp; video</v>
      </c>
      <c r="R462" t="str">
        <f>RIGHT(N462,LEN(N462)-SEARCH("/",N462))</f>
        <v>animation</v>
      </c>
      <c r="S462" s="14">
        <f>(((J462/60)/60)/24) + DATE(1970,1,1)</f>
        <v>41759.542534722219</v>
      </c>
      <c r="T462" s="14">
        <f>(((I462/60)/60)/24) + DATE(1970,1,1)</f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8323</v>
      </c>
      <c r="O463" s="10">
        <f>(E463/D463)*100</f>
        <v>0</v>
      </c>
      <c r="P463" s="5" t="str">
        <f>IFERROR((E463/L463),"0")</f>
        <v>0</v>
      </c>
      <c r="Q463" t="str">
        <f>LEFT(N463,FIND("/",N463)-1)</f>
        <v>film &amp; video</v>
      </c>
      <c r="R463" t="str">
        <f>RIGHT(N463,LEN(N463)-SEARCH("/",N463))</f>
        <v>animation</v>
      </c>
      <c r="S463" s="14">
        <f>(((J463/60)/60)/24) + DATE(1970,1,1)</f>
        <v>41407.84684027778</v>
      </c>
      <c r="T463" s="14">
        <f>(((I463/60)/60)/24) + DATE(1970,1,1)</f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8323</v>
      </c>
      <c r="O464" s="10">
        <f>(E464/D464)*100</f>
        <v>0</v>
      </c>
      <c r="P464" s="5" t="str">
        <f>IFERROR((E464/L464),"0")</f>
        <v>0</v>
      </c>
      <c r="Q464" t="str">
        <f>LEFT(N464,FIND("/",N464)-1)</f>
        <v>film &amp; video</v>
      </c>
      <c r="R464" t="str">
        <f>RIGHT(N464,LEN(N464)-SEARCH("/",N464))</f>
        <v>animation</v>
      </c>
      <c r="S464" s="14">
        <f>(((J464/60)/60)/24) + DATE(1970,1,1)</f>
        <v>40705.126631944448</v>
      </c>
      <c r="T464" s="14">
        <f>(((I464/60)/60)/24) + 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8323</v>
      </c>
      <c r="O465" s="10">
        <f>(E465/D465)*100</f>
        <v>2.2727272727272729</v>
      </c>
      <c r="P465" s="5">
        <f>IFERROR((E465/L465),"0")</f>
        <v>113.63636363636364</v>
      </c>
      <c r="Q465" t="str">
        <f>LEFT(N465,FIND("/",N465)-1)</f>
        <v>film &amp; video</v>
      </c>
      <c r="R465" t="str">
        <f>RIGHT(N465,LEN(N465)-SEARCH("/",N465))</f>
        <v>animation</v>
      </c>
      <c r="S465" s="14">
        <f>(((J465/60)/60)/24) + DATE(1970,1,1)</f>
        <v>40750.710104166668</v>
      </c>
      <c r="T465" s="14">
        <f>(((I465/60)/60)/24) + DATE(1970,1,1)</f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8323</v>
      </c>
      <c r="O466" s="10">
        <f>(E466/D466)*100</f>
        <v>9.9009900990099015E-2</v>
      </c>
      <c r="P466" s="5">
        <f>IFERROR((E466/L466),"0")</f>
        <v>1</v>
      </c>
      <c r="Q466" t="str">
        <f>LEFT(N466,FIND("/",N466)-1)</f>
        <v>film &amp; video</v>
      </c>
      <c r="R466" t="str">
        <f>RIGHT(N466,LEN(N466)-SEARCH("/",N466))</f>
        <v>animation</v>
      </c>
      <c r="S466" s="14">
        <f>(((J466/60)/60)/24) + DATE(1970,1,1)</f>
        <v>42488.848784722228</v>
      </c>
      <c r="T466" s="14">
        <f>(((I466/60)/60)/24) + DATE(1970,1,1)</f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8323</v>
      </c>
      <c r="O467" s="10">
        <f>(E467/D467)*100</f>
        <v>26.953125</v>
      </c>
      <c r="P467" s="5">
        <f>IFERROR((E467/L467),"0")</f>
        <v>17.25</v>
      </c>
      <c r="Q467" t="str">
        <f>LEFT(N467,FIND("/",N467)-1)</f>
        <v>film &amp; video</v>
      </c>
      <c r="R467" t="str">
        <f>RIGHT(N467,LEN(N467)-SEARCH("/",N467))</f>
        <v>animation</v>
      </c>
      <c r="S467" s="14">
        <f>(((J467/60)/60)/24) + DATE(1970,1,1)</f>
        <v>41801.120069444441</v>
      </c>
      <c r="T467" s="14">
        <f>(((I467/60)/60)/24) + 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8323</v>
      </c>
      <c r="O468" s="10">
        <f>(E468/D468)*100</f>
        <v>0.76</v>
      </c>
      <c r="P468" s="5">
        <f>IFERROR((E468/L468),"0")</f>
        <v>15.2</v>
      </c>
      <c r="Q468" t="str">
        <f>LEFT(N468,FIND("/",N468)-1)</f>
        <v>film &amp; video</v>
      </c>
      <c r="R468" t="str">
        <f>RIGHT(N468,LEN(N468)-SEARCH("/",N468))</f>
        <v>animation</v>
      </c>
      <c r="S468" s="14">
        <f>(((J468/60)/60)/24) + DATE(1970,1,1)</f>
        <v>41129.942870370374</v>
      </c>
      <c r="T468" s="14">
        <f>(((I468/60)/60)/24) + DATE(1970,1,1)</f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8323</v>
      </c>
      <c r="O469" s="10">
        <f>(E469/D469)*100</f>
        <v>21.574999999999999</v>
      </c>
      <c r="P469" s="5">
        <f>IFERROR((E469/L469),"0")</f>
        <v>110.64102564102564</v>
      </c>
      <c r="Q469" t="str">
        <f>LEFT(N469,FIND("/",N469)-1)</f>
        <v>film &amp; video</v>
      </c>
      <c r="R469" t="str">
        <f>RIGHT(N469,LEN(N469)-SEARCH("/",N469))</f>
        <v>animation</v>
      </c>
      <c r="S469" s="14">
        <f>(((J469/60)/60)/24) + DATE(1970,1,1)</f>
        <v>41135.679791666669</v>
      </c>
      <c r="T469" s="14">
        <f>(((I469/60)/60)/24) + DATE(1970,1,1)</f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8323</v>
      </c>
      <c r="O470" s="10">
        <f>(E470/D470)*100</f>
        <v>0</v>
      </c>
      <c r="P470" s="5" t="str">
        <f>IFERROR((E470/L470),"0")</f>
        <v>0</v>
      </c>
      <c r="Q470" t="str">
        <f>LEFT(N470,FIND("/",N470)-1)</f>
        <v>film &amp; video</v>
      </c>
      <c r="R470" t="str">
        <f>RIGHT(N470,LEN(N470)-SEARCH("/",N470))</f>
        <v>animation</v>
      </c>
      <c r="S470" s="14">
        <f>(((J470/60)/60)/24) + DATE(1970,1,1)</f>
        <v>41041.167627314811</v>
      </c>
      <c r="T470" s="14">
        <f>(((I470/60)/60)/24) + 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8323</v>
      </c>
      <c r="O471" s="10">
        <f>(E471/D471)*100</f>
        <v>0</v>
      </c>
      <c r="P471" s="5" t="str">
        <f>IFERROR((E471/L471),"0")</f>
        <v>0</v>
      </c>
      <c r="Q471" t="str">
        <f>LEFT(N471,FIND("/",N471)-1)</f>
        <v>film &amp; video</v>
      </c>
      <c r="R471" t="str">
        <f>RIGHT(N471,LEN(N471)-SEARCH("/",N471))</f>
        <v>animation</v>
      </c>
      <c r="S471" s="14">
        <f>(((J471/60)/60)/24) + DATE(1970,1,1)</f>
        <v>41827.989861111113</v>
      </c>
      <c r="T471" s="14">
        <f>(((I471/60)/60)/24) + DATE(1970,1,1)</f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8323</v>
      </c>
      <c r="O472" s="10">
        <f>(E472/D472)*100</f>
        <v>1.02</v>
      </c>
      <c r="P472" s="5">
        <f>IFERROR((E472/L472),"0")</f>
        <v>25.5</v>
      </c>
      <c r="Q472" t="str">
        <f>LEFT(N472,FIND("/",N472)-1)</f>
        <v>film &amp; video</v>
      </c>
      <c r="R472" t="str">
        <f>RIGHT(N472,LEN(N472)-SEARCH("/",N472))</f>
        <v>animation</v>
      </c>
      <c r="S472" s="14">
        <f>(((J472/60)/60)/24) + DATE(1970,1,1)</f>
        <v>41605.167696759258</v>
      </c>
      <c r="T472" s="14">
        <f>(((I472/60)/60)/24) + 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8323</v>
      </c>
      <c r="O473" s="10">
        <f>(E473/D473)*100</f>
        <v>11.892727272727273</v>
      </c>
      <c r="P473" s="5">
        <f>IFERROR((E473/L473),"0")</f>
        <v>38.476470588235294</v>
      </c>
      <c r="Q473" t="str">
        <f>LEFT(N473,FIND("/",N473)-1)</f>
        <v>film &amp; video</v>
      </c>
      <c r="R473" t="str">
        <f>RIGHT(N473,LEN(N473)-SEARCH("/",N473))</f>
        <v>animation</v>
      </c>
      <c r="S473" s="14">
        <f>(((J473/60)/60)/24) + DATE(1970,1,1)</f>
        <v>41703.721979166665</v>
      </c>
      <c r="T473" s="14">
        <f>(((I473/60)/60)/24) + DATE(1970,1,1)</f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8323</v>
      </c>
      <c r="O474" s="10">
        <f>(E474/D474)*100</f>
        <v>17.625</v>
      </c>
      <c r="P474" s="5">
        <f>IFERROR((E474/L474),"0")</f>
        <v>28.2</v>
      </c>
      <c r="Q474" t="str">
        <f>LEFT(N474,FIND("/",N474)-1)</f>
        <v>film &amp; video</v>
      </c>
      <c r="R474" t="str">
        <f>RIGHT(N474,LEN(N474)-SEARCH("/",N474))</f>
        <v>animation</v>
      </c>
      <c r="S474" s="14">
        <f>(((J474/60)/60)/24) + DATE(1970,1,1)</f>
        <v>41844.922662037039</v>
      </c>
      <c r="T474" s="14">
        <f>(((I474/60)/60)/24) + 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8323</v>
      </c>
      <c r="O475" s="10">
        <f>(E475/D475)*100</f>
        <v>2.87</v>
      </c>
      <c r="P475" s="5">
        <f>IFERROR((E475/L475),"0")</f>
        <v>61.5</v>
      </c>
      <c r="Q475" t="str">
        <f>LEFT(N475,FIND("/",N475)-1)</f>
        <v>film &amp; video</v>
      </c>
      <c r="R475" t="str">
        <f>RIGHT(N475,LEN(N475)-SEARCH("/",N475))</f>
        <v>animation</v>
      </c>
      <c r="S475" s="14">
        <f>(((J475/60)/60)/24) + DATE(1970,1,1)</f>
        <v>41869.698136574072</v>
      </c>
      <c r="T475" s="14">
        <f>(((I475/60)/60)/24) + 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8323</v>
      </c>
      <c r="O476" s="10">
        <f>(E476/D476)*100</f>
        <v>3.0303030303030304E-2</v>
      </c>
      <c r="P476" s="5">
        <f>IFERROR((E476/L476),"0")</f>
        <v>1</v>
      </c>
      <c r="Q476" t="str">
        <f>LEFT(N476,FIND("/",N476)-1)</f>
        <v>film &amp; video</v>
      </c>
      <c r="R476" t="str">
        <f>RIGHT(N476,LEN(N476)-SEARCH("/",N476))</f>
        <v>animation</v>
      </c>
      <c r="S476" s="14">
        <f>(((J476/60)/60)/24) + DATE(1970,1,1)</f>
        <v>42753.329039351855</v>
      </c>
      <c r="T476" s="14">
        <f>(((I476/60)/60)/24) + DATE(1970,1,1)</f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8323</v>
      </c>
      <c r="O477" s="10">
        <f>(E477/D477)*100</f>
        <v>0</v>
      </c>
      <c r="P477" s="5" t="str">
        <f>IFERROR((E477/L477),"0")</f>
        <v>0</v>
      </c>
      <c r="Q477" t="str">
        <f>LEFT(N477,FIND("/",N477)-1)</f>
        <v>film &amp; video</v>
      </c>
      <c r="R477" t="str">
        <f>RIGHT(N477,LEN(N477)-SEARCH("/",N477))</f>
        <v>animation</v>
      </c>
      <c r="S477" s="14">
        <f>(((J477/60)/60)/24) + DATE(1970,1,1)</f>
        <v>42100.086145833338</v>
      </c>
      <c r="T477" s="14">
        <f>(((I477/60)/60)/24) + 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8323</v>
      </c>
      <c r="O478" s="10">
        <f>(E478/D478)*100</f>
        <v>2.230268181818182</v>
      </c>
      <c r="P478" s="5">
        <f>IFERROR((E478/L478),"0")</f>
        <v>39.569274193548388</v>
      </c>
      <c r="Q478" t="str">
        <f>LEFT(N478,FIND("/",N478)-1)</f>
        <v>film &amp; video</v>
      </c>
      <c r="R478" t="str">
        <f>RIGHT(N478,LEN(N478)-SEARCH("/",N478))</f>
        <v>animation</v>
      </c>
      <c r="S478" s="14">
        <f>(((J478/60)/60)/24) + DATE(1970,1,1)</f>
        <v>41757.975011574075</v>
      </c>
      <c r="T478" s="14">
        <f>(((I478/60)/60)/24) + DATE(1970,1,1)</f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8323</v>
      </c>
      <c r="O479" s="10">
        <f>(E479/D479)*100</f>
        <v>0</v>
      </c>
      <c r="P479" s="5" t="str">
        <f>IFERROR((E479/L479),"0")</f>
        <v>0</v>
      </c>
      <c r="Q479" t="str">
        <f>LEFT(N479,FIND("/",N479)-1)</f>
        <v>film &amp; video</v>
      </c>
      <c r="R479" t="str">
        <f>RIGHT(N479,LEN(N479)-SEARCH("/",N479))</f>
        <v>animation</v>
      </c>
      <c r="S479" s="14">
        <f>(((J479/60)/60)/24) + DATE(1970,1,1)</f>
        <v>40987.83488425926</v>
      </c>
      <c r="T479" s="14">
        <f>(((I479/60)/60)/24) + 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8323</v>
      </c>
      <c r="O480" s="10">
        <f>(E480/D480)*100</f>
        <v>0</v>
      </c>
      <c r="P480" s="5" t="str">
        <f>IFERROR((E480/L480),"0")</f>
        <v>0</v>
      </c>
      <c r="Q480" t="str">
        <f>LEFT(N480,FIND("/",N480)-1)</f>
        <v>film &amp; video</v>
      </c>
      <c r="R480" t="str">
        <f>RIGHT(N480,LEN(N480)-SEARCH("/",N480))</f>
        <v>animation</v>
      </c>
      <c r="S480" s="14">
        <f>(((J480/60)/60)/24) + DATE(1970,1,1)</f>
        <v>42065.910983796297</v>
      </c>
      <c r="T480" s="14">
        <f>(((I480/60)/60)/24) + 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8323</v>
      </c>
      <c r="O481" s="10">
        <f>(E481/D481)*100</f>
        <v>32.56</v>
      </c>
      <c r="P481" s="5">
        <f>IFERROR((E481/L481),"0")</f>
        <v>88.8</v>
      </c>
      <c r="Q481" t="str">
        <f>LEFT(N481,FIND("/",N481)-1)</f>
        <v>film &amp; video</v>
      </c>
      <c r="R481" t="str">
        <f>RIGHT(N481,LEN(N481)-SEARCH("/",N481))</f>
        <v>animation</v>
      </c>
      <c r="S481" s="14">
        <f>(((J481/60)/60)/24) + DATE(1970,1,1)</f>
        <v>41904.407812500001</v>
      </c>
      <c r="T481" s="14">
        <f>(((I481/60)/60)/24) + DATE(1970,1,1)</f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8323</v>
      </c>
      <c r="O482" s="10">
        <f>(E482/D482)*100</f>
        <v>19.41</v>
      </c>
      <c r="P482" s="5">
        <f>IFERROR((E482/L482),"0")</f>
        <v>55.457142857142856</v>
      </c>
      <c r="Q482" t="str">
        <f>LEFT(N482,FIND("/",N482)-1)</f>
        <v>film &amp; video</v>
      </c>
      <c r="R482" t="str">
        <f>RIGHT(N482,LEN(N482)-SEARCH("/",N482))</f>
        <v>animation</v>
      </c>
      <c r="S482" s="14">
        <f>(((J482/60)/60)/24) + DATE(1970,1,1)</f>
        <v>41465.500173611108</v>
      </c>
      <c r="T482" s="14">
        <f>(((I482/60)/60)/24) + DATE(1970,1,1)</f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8323</v>
      </c>
      <c r="O483" s="10">
        <f>(E483/D483)*100</f>
        <v>6.1</v>
      </c>
      <c r="P483" s="5">
        <f>IFERROR((E483/L483),"0")</f>
        <v>87.142857142857139</v>
      </c>
      <c r="Q483" t="str">
        <f>LEFT(N483,FIND("/",N483)-1)</f>
        <v>film &amp; video</v>
      </c>
      <c r="R483" t="str">
        <f>RIGHT(N483,LEN(N483)-SEARCH("/",N483))</f>
        <v>animation</v>
      </c>
      <c r="S483" s="14">
        <f>(((J483/60)/60)/24) + DATE(1970,1,1)</f>
        <v>41162.672326388885</v>
      </c>
      <c r="T483" s="14">
        <f>(((I483/60)/60)/24) + 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8323</v>
      </c>
      <c r="O484" s="10">
        <f>(E484/D484)*100</f>
        <v>0.1</v>
      </c>
      <c r="P484" s="5">
        <f>IFERROR((E484/L484),"0")</f>
        <v>10</v>
      </c>
      <c r="Q484" t="str">
        <f>LEFT(N484,FIND("/",N484)-1)</f>
        <v>film &amp; video</v>
      </c>
      <c r="R484" t="str">
        <f>RIGHT(N484,LEN(N484)-SEARCH("/",N484))</f>
        <v>animation</v>
      </c>
      <c r="S484" s="14">
        <f>(((J484/60)/60)/24) + DATE(1970,1,1)</f>
        <v>42447.896875000006</v>
      </c>
      <c r="T484" s="14">
        <f>(((I484/60)/60)/24) + DATE(1970,1,1)</f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8323</v>
      </c>
      <c r="O485" s="10">
        <f>(E485/D485)*100</f>
        <v>50.2</v>
      </c>
      <c r="P485" s="5">
        <f>IFERROR((E485/L485),"0")</f>
        <v>51.224489795918366</v>
      </c>
      <c r="Q485" t="str">
        <f>LEFT(N485,FIND("/",N485)-1)</f>
        <v>film &amp; video</v>
      </c>
      <c r="R485" t="str">
        <f>RIGHT(N485,LEN(N485)-SEARCH("/",N485))</f>
        <v>animation</v>
      </c>
      <c r="S485" s="14">
        <f>(((J485/60)/60)/24) + DATE(1970,1,1)</f>
        <v>41243.197592592594</v>
      </c>
      <c r="T485" s="14">
        <f>(((I485/60)/60)/24) + 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8323</v>
      </c>
      <c r="O486" s="10">
        <f>(E486/D486)*100</f>
        <v>0.18625</v>
      </c>
      <c r="P486" s="5">
        <f>IFERROR((E486/L486),"0")</f>
        <v>13.545454545454545</v>
      </c>
      <c r="Q486" t="str">
        <f>LEFT(N486,FIND("/",N486)-1)</f>
        <v>film &amp; video</v>
      </c>
      <c r="R486" t="str">
        <f>RIGHT(N486,LEN(N486)-SEARCH("/",N486))</f>
        <v>animation</v>
      </c>
      <c r="S486" s="14">
        <f>(((J486/60)/60)/24) + DATE(1970,1,1)</f>
        <v>42272.93949074074</v>
      </c>
      <c r="T486" s="14">
        <f>(((I486/60)/60)/24) + DATE(1970,1,1)</f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8323</v>
      </c>
      <c r="O487" s="10">
        <f>(E487/D487)*100</f>
        <v>21.906971229845084</v>
      </c>
      <c r="P487" s="5">
        <f>IFERROR((E487/L487),"0")</f>
        <v>66.520080000000007</v>
      </c>
      <c r="Q487" t="str">
        <f>LEFT(N487,FIND("/",N487)-1)</f>
        <v>film &amp; video</v>
      </c>
      <c r="R487" t="str">
        <f>RIGHT(N487,LEN(N487)-SEARCH("/",N487))</f>
        <v>animation</v>
      </c>
      <c r="S487" s="14">
        <f>(((J487/60)/60)/24) + DATE(1970,1,1)</f>
        <v>41381.50577546296</v>
      </c>
      <c r="T487" s="14">
        <f>(((I487/60)/60)/24) + DATE(1970,1,1)</f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8323</v>
      </c>
      <c r="O488" s="10">
        <f>(E488/D488)*100</f>
        <v>9.0909090909090905E-3</v>
      </c>
      <c r="P488" s="5">
        <f>IFERROR((E488/L488),"0")</f>
        <v>50</v>
      </c>
      <c r="Q488" t="str">
        <f>LEFT(N488,FIND("/",N488)-1)</f>
        <v>film &amp; video</v>
      </c>
      <c r="R488" t="str">
        <f>RIGHT(N488,LEN(N488)-SEARCH("/",N488))</f>
        <v>animation</v>
      </c>
      <c r="S488" s="14">
        <f>(((J488/60)/60)/24) + DATE(1970,1,1)</f>
        <v>41761.94258101852</v>
      </c>
      <c r="T488" s="14">
        <f>(((I488/60)/60)/24) + DATE(1970,1,1)</f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8323</v>
      </c>
      <c r="O489" s="10">
        <f>(E489/D489)*100</f>
        <v>0</v>
      </c>
      <c r="P489" s="5" t="str">
        <f>IFERROR((E489/L489),"0")</f>
        <v>0</v>
      </c>
      <c r="Q489" t="str">
        <f>LEFT(N489,FIND("/",N489)-1)</f>
        <v>film &amp; video</v>
      </c>
      <c r="R489" t="str">
        <f>RIGHT(N489,LEN(N489)-SEARCH("/",N489))</f>
        <v>animation</v>
      </c>
      <c r="S489" s="14">
        <f>(((J489/60)/60)/24) + DATE(1970,1,1)</f>
        <v>42669.594837962963</v>
      </c>
      <c r="T489" s="14">
        <f>(((I489/60)/60)/24) + DATE(1970,1,1)</f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8323</v>
      </c>
      <c r="O490" s="10">
        <f>(E490/D490)*100</f>
        <v>0</v>
      </c>
      <c r="P490" s="5" t="str">
        <f>IFERROR((E490/L490),"0")</f>
        <v>0</v>
      </c>
      <c r="Q490" t="str">
        <f>LEFT(N490,FIND("/",N490)-1)</f>
        <v>film &amp; video</v>
      </c>
      <c r="R490" t="str">
        <f>RIGHT(N490,LEN(N490)-SEARCH("/",N490))</f>
        <v>animation</v>
      </c>
      <c r="S490" s="14">
        <f>(((J490/60)/60)/24) + DATE(1970,1,1)</f>
        <v>42714.054398148146</v>
      </c>
      <c r="T490" s="14">
        <f>(((I490/60)/60)/24) + 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8323</v>
      </c>
      <c r="O491" s="10">
        <f>(E491/D491)*100</f>
        <v>0.28667813379201834</v>
      </c>
      <c r="P491" s="5">
        <f>IFERROR((E491/L491),"0")</f>
        <v>71.666666666666671</v>
      </c>
      <c r="Q491" t="str">
        <f>LEFT(N491,FIND("/",N491)-1)</f>
        <v>film &amp; video</v>
      </c>
      <c r="R491" t="str">
        <f>RIGHT(N491,LEN(N491)-SEARCH("/",N491))</f>
        <v>animation</v>
      </c>
      <c r="S491" s="14">
        <f>(((J491/60)/60)/24) + DATE(1970,1,1)</f>
        <v>40882.481666666667</v>
      </c>
      <c r="T491" s="14">
        <f>(((I491/60)/60)/24) + 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8323</v>
      </c>
      <c r="O492" s="10">
        <f>(E492/D492)*100</f>
        <v>0</v>
      </c>
      <c r="P492" s="5" t="str">
        <f>IFERROR((E492/L492),"0")</f>
        <v>0</v>
      </c>
      <c r="Q492" t="str">
        <f>LEFT(N492,FIND("/",N492)-1)</f>
        <v>film &amp; video</v>
      </c>
      <c r="R492" t="str">
        <f>RIGHT(N492,LEN(N492)-SEARCH("/",N492))</f>
        <v>animation</v>
      </c>
      <c r="S492" s="14">
        <f>(((J492/60)/60)/24) + DATE(1970,1,1)</f>
        <v>41113.968576388892</v>
      </c>
      <c r="T492" s="14">
        <f>(((I492/60)/60)/24) + 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8323</v>
      </c>
      <c r="O493" s="10">
        <f>(E493/D493)*100</f>
        <v>0</v>
      </c>
      <c r="P493" s="5" t="str">
        <f>IFERROR((E493/L493),"0")</f>
        <v>0</v>
      </c>
      <c r="Q493" t="str">
        <f>LEFT(N493,FIND("/",N493)-1)</f>
        <v>film &amp; video</v>
      </c>
      <c r="R493" t="str">
        <f>RIGHT(N493,LEN(N493)-SEARCH("/",N493))</f>
        <v>animation</v>
      </c>
      <c r="S493" s="14">
        <f>(((J493/60)/60)/24) + DATE(1970,1,1)</f>
        <v>42366.982627314821</v>
      </c>
      <c r="T493" s="14">
        <f>(((I493/60)/60)/24) + DATE(1970,1,1)</f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8323</v>
      </c>
      <c r="O494" s="10">
        <f>(E494/D494)*100</f>
        <v>0</v>
      </c>
      <c r="P494" s="5" t="str">
        <f>IFERROR((E494/L494),"0")</f>
        <v>0</v>
      </c>
      <c r="Q494" t="str">
        <f>LEFT(N494,FIND("/",N494)-1)</f>
        <v>film &amp; video</v>
      </c>
      <c r="R494" t="str">
        <f>RIGHT(N494,LEN(N494)-SEARCH("/",N494))</f>
        <v>animation</v>
      </c>
      <c r="S494" s="14">
        <f>(((J494/60)/60)/24) + DATE(1970,1,1)</f>
        <v>42596.03506944445</v>
      </c>
      <c r="T494" s="14">
        <f>(((I494/60)/60)/24) + 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8323</v>
      </c>
      <c r="O495" s="10">
        <f>(E495/D495)*100</f>
        <v>0</v>
      </c>
      <c r="P495" s="5" t="str">
        <f>IFERROR((E495/L495),"0")</f>
        <v>0</v>
      </c>
      <c r="Q495" t="str">
        <f>LEFT(N495,FIND("/",N495)-1)</f>
        <v>film &amp; video</v>
      </c>
      <c r="R495" t="str">
        <f>RIGHT(N495,LEN(N495)-SEARCH("/",N495))</f>
        <v>animation</v>
      </c>
      <c r="S495" s="14">
        <f>(((J495/60)/60)/24) + DATE(1970,1,1)</f>
        <v>42114.726134259254</v>
      </c>
      <c r="T495" s="14">
        <f>(((I495/60)/60)/24) + DATE(1970,1,1)</f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8323</v>
      </c>
      <c r="O496" s="10">
        <f>(E496/D496)*100</f>
        <v>0.155</v>
      </c>
      <c r="P496" s="5">
        <f>IFERROR((E496/L496),"0")</f>
        <v>10.333333333333334</v>
      </c>
      <c r="Q496" t="str">
        <f>LEFT(N496,FIND("/",N496)-1)</f>
        <v>film &amp; video</v>
      </c>
      <c r="R496" t="str">
        <f>RIGHT(N496,LEN(N496)-SEARCH("/",N496))</f>
        <v>animation</v>
      </c>
      <c r="S496" s="14">
        <f>(((J496/60)/60)/24) + DATE(1970,1,1)</f>
        <v>41799.830613425926</v>
      </c>
      <c r="T496" s="14">
        <f>(((I496/60)/60)/24) + 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8323</v>
      </c>
      <c r="O497" s="10">
        <f>(E497/D497)*100</f>
        <v>0</v>
      </c>
      <c r="P497" s="5" t="str">
        <f>IFERROR((E497/L497),"0")</f>
        <v>0</v>
      </c>
      <c r="Q497" t="str">
        <f>LEFT(N497,FIND("/",N497)-1)</f>
        <v>film &amp; video</v>
      </c>
      <c r="R497" t="str">
        <f>RIGHT(N497,LEN(N497)-SEARCH("/",N497))</f>
        <v>animation</v>
      </c>
      <c r="S497" s="14">
        <f>(((J497/60)/60)/24) + DATE(1970,1,1)</f>
        <v>42171.827604166669</v>
      </c>
      <c r="T497" s="14">
        <f>(((I497/60)/60)/24) + DATE(1970,1,1)</f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8323</v>
      </c>
      <c r="O498" s="10">
        <f>(E498/D498)*100</f>
        <v>1.6666666666666668E-3</v>
      </c>
      <c r="P498" s="5">
        <f>IFERROR((E498/L498),"0")</f>
        <v>1</v>
      </c>
      <c r="Q498" t="str">
        <f>LEFT(N498,FIND("/",N498)-1)</f>
        <v>film &amp; video</v>
      </c>
      <c r="R498" t="str">
        <f>RIGHT(N498,LEN(N498)-SEARCH("/",N498))</f>
        <v>animation</v>
      </c>
      <c r="S498" s="14">
        <f>(((J498/60)/60)/24) + DATE(1970,1,1)</f>
        <v>41620.93141203704</v>
      </c>
      <c r="T498" s="14">
        <f>(((I498/60)/60)/24) + 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8323</v>
      </c>
      <c r="O499" s="10">
        <f>(E499/D499)*100</f>
        <v>0.6696428571428571</v>
      </c>
      <c r="P499" s="5">
        <f>IFERROR((E499/L499),"0")</f>
        <v>10</v>
      </c>
      <c r="Q499" t="str">
        <f>LEFT(N499,FIND("/",N499)-1)</f>
        <v>film &amp; video</v>
      </c>
      <c r="R499" t="str">
        <f>RIGHT(N499,LEN(N499)-SEARCH("/",N499))</f>
        <v>animation</v>
      </c>
      <c r="S499" s="14">
        <f>(((J499/60)/60)/24) + DATE(1970,1,1)</f>
        <v>41945.037789351853</v>
      </c>
      <c r="T499" s="14">
        <f>(((I499/60)/60)/24) + 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8323</v>
      </c>
      <c r="O500" s="10">
        <f>(E500/D500)*100</f>
        <v>4.5985132395404564</v>
      </c>
      <c r="P500" s="5">
        <f>IFERROR((E500/L500),"0")</f>
        <v>136.09090909090909</v>
      </c>
      <c r="Q500" t="str">
        <f>LEFT(N500,FIND("/",N500)-1)</f>
        <v>film &amp; video</v>
      </c>
      <c r="R500" t="str">
        <f>RIGHT(N500,LEN(N500)-SEARCH("/",N500))</f>
        <v>animation</v>
      </c>
      <c r="S500" s="14">
        <f>(((J500/60)/60)/24) + DATE(1970,1,1)</f>
        <v>40858.762141203704</v>
      </c>
      <c r="T500" s="14">
        <f>(((I500/60)/60)/24) + 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8323</v>
      </c>
      <c r="O501" s="10">
        <f>(E501/D501)*100</f>
        <v>9.5500000000000007</v>
      </c>
      <c r="P501" s="5">
        <f>IFERROR((E501/L501),"0")</f>
        <v>73.461538461538467</v>
      </c>
      <c r="Q501" t="str">
        <f>LEFT(N501,FIND("/",N501)-1)</f>
        <v>film &amp; video</v>
      </c>
      <c r="R501" t="str">
        <f>RIGHT(N501,LEN(N501)-SEARCH("/",N501))</f>
        <v>animation</v>
      </c>
      <c r="S501" s="14">
        <f>(((J501/60)/60)/24) + DATE(1970,1,1)</f>
        <v>40043.895462962959</v>
      </c>
      <c r="T501" s="14">
        <f>(((I501/60)/60)/24) + 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8323</v>
      </c>
      <c r="O502" s="10">
        <f>(E502/D502)*100</f>
        <v>3.3076923076923079</v>
      </c>
      <c r="P502" s="5">
        <f>IFERROR((E502/L502),"0")</f>
        <v>53.75</v>
      </c>
      <c r="Q502" t="str">
        <f>LEFT(N502,FIND("/",N502)-1)</f>
        <v>film &amp; video</v>
      </c>
      <c r="R502" t="str">
        <f>RIGHT(N502,LEN(N502)-SEARCH("/",N502))</f>
        <v>animation</v>
      </c>
      <c r="S502" s="14">
        <f>(((J502/60)/60)/24) + DATE(1970,1,1)</f>
        <v>40247.886006944449</v>
      </c>
      <c r="T502" s="14">
        <f>(((I502/60)/60)/24) + DATE(1970,1,1)</f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8323</v>
      </c>
      <c r="O503" s="10">
        <f>(E503/D503)*100</f>
        <v>0</v>
      </c>
      <c r="P503" s="5" t="str">
        <f>IFERROR((E503/L503),"0")</f>
        <v>0</v>
      </c>
      <c r="Q503" t="str">
        <f>LEFT(N503,FIND("/",N503)-1)</f>
        <v>film &amp; video</v>
      </c>
      <c r="R503" t="str">
        <f>RIGHT(N503,LEN(N503)-SEARCH("/",N503))</f>
        <v>animation</v>
      </c>
      <c r="S503" s="14">
        <f>(((J503/60)/60)/24) + DATE(1970,1,1)</f>
        <v>40703.234386574077</v>
      </c>
      <c r="T503" s="14">
        <f>(((I503/60)/60)/24) + DATE(1970,1,1)</f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8323</v>
      </c>
      <c r="O504" s="10">
        <f>(E504/D504)*100</f>
        <v>1.1499999999999999</v>
      </c>
      <c r="P504" s="5">
        <f>IFERROR((E504/L504),"0")</f>
        <v>57.5</v>
      </c>
      <c r="Q504" t="str">
        <f>LEFT(N504,FIND("/",N504)-1)</f>
        <v>film &amp; video</v>
      </c>
      <c r="R504" t="str">
        <f>RIGHT(N504,LEN(N504)-SEARCH("/",N504))</f>
        <v>animation</v>
      </c>
      <c r="S504" s="14">
        <f>(((J504/60)/60)/24) + DATE(1970,1,1)</f>
        <v>40956.553530092591</v>
      </c>
      <c r="T504" s="14">
        <f>(((I504/60)/60)/24) + DATE(1970,1,1)</f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8323</v>
      </c>
      <c r="O505" s="10">
        <f>(E505/D505)*100</f>
        <v>1.7538461538461538</v>
      </c>
      <c r="P505" s="5">
        <f>IFERROR((E505/L505),"0")</f>
        <v>12.666666666666666</v>
      </c>
      <c r="Q505" t="str">
        <f>LEFT(N505,FIND("/",N505)-1)</f>
        <v>film &amp; video</v>
      </c>
      <c r="R505" t="str">
        <f>RIGHT(N505,LEN(N505)-SEARCH("/",N505))</f>
        <v>animation</v>
      </c>
      <c r="S505" s="14">
        <f>(((J505/60)/60)/24) + DATE(1970,1,1)</f>
        <v>41991.526655092588</v>
      </c>
      <c r="T505" s="14">
        <f>(((I505/60)/60)/24) + DATE(1970,1,1)</f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8323</v>
      </c>
      <c r="O506" s="10">
        <f>(E506/D506)*100</f>
        <v>1.3673469387755102</v>
      </c>
      <c r="P506" s="5">
        <f>IFERROR((E506/L506),"0")</f>
        <v>67</v>
      </c>
      <c r="Q506" t="str">
        <f>LEFT(N506,FIND("/",N506)-1)</f>
        <v>film &amp; video</v>
      </c>
      <c r="R506" t="str">
        <f>RIGHT(N506,LEN(N506)-SEARCH("/",N506))</f>
        <v>animation</v>
      </c>
      <c r="S506" s="14">
        <f>(((J506/60)/60)/24) + DATE(1970,1,1)</f>
        <v>40949.98364583333</v>
      </c>
      <c r="T506" s="14">
        <f>(((I506/60)/60)/24) + 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8323</v>
      </c>
      <c r="O507" s="10">
        <f>(E507/D507)*100</f>
        <v>0.43333333333333329</v>
      </c>
      <c r="P507" s="5">
        <f>IFERROR((E507/L507),"0")</f>
        <v>3.7142857142857144</v>
      </c>
      <c r="Q507" t="str">
        <f>LEFT(N507,FIND("/",N507)-1)</f>
        <v>film &amp; video</v>
      </c>
      <c r="R507" t="str">
        <f>RIGHT(N507,LEN(N507)-SEARCH("/",N507))</f>
        <v>animation</v>
      </c>
      <c r="S507" s="14">
        <f>(((J507/60)/60)/24) + DATE(1970,1,1)</f>
        <v>42318.098217592589</v>
      </c>
      <c r="T507" s="14">
        <f>(((I507/60)/60)/24) + 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8323</v>
      </c>
      <c r="O508" s="10">
        <f>(E508/D508)*100</f>
        <v>0.125</v>
      </c>
      <c r="P508" s="5">
        <f>IFERROR((E508/L508),"0")</f>
        <v>250</v>
      </c>
      <c r="Q508" t="str">
        <f>LEFT(N508,FIND("/",N508)-1)</f>
        <v>film &amp; video</v>
      </c>
      <c r="R508" t="str">
        <f>RIGHT(N508,LEN(N508)-SEARCH("/",N508))</f>
        <v>animation</v>
      </c>
      <c r="S508" s="14">
        <f>(((J508/60)/60)/24) + DATE(1970,1,1)</f>
        <v>41466.552314814813</v>
      </c>
      <c r="T508" s="14">
        <f>(((I508/60)/60)/24) + DATE(1970,1,1)</f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8323</v>
      </c>
      <c r="O509" s="10">
        <f>(E509/D509)*100</f>
        <v>3.2</v>
      </c>
      <c r="P509" s="5">
        <f>IFERROR((E509/L509),"0")</f>
        <v>64</v>
      </c>
      <c r="Q509" t="str">
        <f>LEFT(N509,FIND("/",N509)-1)</f>
        <v>film &amp; video</v>
      </c>
      <c r="R509" t="str">
        <f>RIGHT(N509,LEN(N509)-SEARCH("/",N509))</f>
        <v>animation</v>
      </c>
      <c r="S509" s="14">
        <f>(((J509/60)/60)/24) + DATE(1970,1,1)</f>
        <v>41156.958993055552</v>
      </c>
      <c r="T509" s="14">
        <f>(((I509/60)/60)/24) + DATE(1970,1,1)</f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8323</v>
      </c>
      <c r="O510" s="10">
        <f>(E510/D510)*100</f>
        <v>0.8</v>
      </c>
      <c r="P510" s="5">
        <f>IFERROR((E510/L510),"0")</f>
        <v>133.33333333333334</v>
      </c>
      <c r="Q510" t="str">
        <f>LEFT(N510,FIND("/",N510)-1)</f>
        <v>film &amp; video</v>
      </c>
      <c r="R510" t="str">
        <f>RIGHT(N510,LEN(N510)-SEARCH("/",N510))</f>
        <v>animation</v>
      </c>
      <c r="S510" s="14">
        <f>(((J510/60)/60)/24) + DATE(1970,1,1)</f>
        <v>40995.024317129632</v>
      </c>
      <c r="T510" s="14">
        <f>(((I510/60)/60)/24) + 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8323</v>
      </c>
      <c r="O511" s="10">
        <f>(E511/D511)*100</f>
        <v>0.2</v>
      </c>
      <c r="P511" s="5">
        <f>IFERROR((E511/L511),"0")</f>
        <v>10</v>
      </c>
      <c r="Q511" t="str">
        <f>LEFT(N511,FIND("/",N511)-1)</f>
        <v>film &amp; video</v>
      </c>
      <c r="R511" t="str">
        <f>RIGHT(N511,LEN(N511)-SEARCH("/",N511))</f>
        <v>animation</v>
      </c>
      <c r="S511" s="14">
        <f>(((J511/60)/60)/24) + DATE(1970,1,1)</f>
        <v>42153.631597222222</v>
      </c>
      <c r="T511" s="14">
        <f>(((I511/60)/60)/24) + 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8323</v>
      </c>
      <c r="O512" s="10">
        <f>(E512/D512)*100</f>
        <v>0</v>
      </c>
      <c r="P512" s="5" t="str">
        <f>IFERROR((E512/L512),"0")</f>
        <v>0</v>
      </c>
      <c r="Q512" t="str">
        <f>LEFT(N512,FIND("/",N512)-1)</f>
        <v>film &amp; video</v>
      </c>
      <c r="R512" t="str">
        <f>RIGHT(N512,LEN(N512)-SEARCH("/",N512))</f>
        <v>animation</v>
      </c>
      <c r="S512" s="14">
        <f>(((J512/60)/60)/24) + DATE(1970,1,1)</f>
        <v>42400.176377314812</v>
      </c>
      <c r="T512" s="14">
        <f>(((I512/60)/60)/24) + 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8323</v>
      </c>
      <c r="O513" s="10">
        <f>(E513/D513)*100</f>
        <v>3</v>
      </c>
      <c r="P513" s="5">
        <f>IFERROR((E513/L513),"0")</f>
        <v>30</v>
      </c>
      <c r="Q513" t="str">
        <f>LEFT(N513,FIND("/",N513)-1)</f>
        <v>film &amp; video</v>
      </c>
      <c r="R513" t="str">
        <f>RIGHT(N513,LEN(N513)-SEARCH("/",N513))</f>
        <v>animation</v>
      </c>
      <c r="S513" s="14">
        <f>(((J513/60)/60)/24) + DATE(1970,1,1)</f>
        <v>41340.303032407406</v>
      </c>
      <c r="T513" s="14">
        <f>(((I513/60)/60)/24) + DATE(1970,1,1)</f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8323</v>
      </c>
      <c r="O514" s="10">
        <f>(E514/D514)*100</f>
        <v>0.13749999999999998</v>
      </c>
      <c r="P514" s="5">
        <f>IFERROR((E514/L514),"0")</f>
        <v>5.5</v>
      </c>
      <c r="Q514" t="str">
        <f>LEFT(N514,FIND("/",N514)-1)</f>
        <v>film &amp; video</v>
      </c>
      <c r="R514" t="str">
        <f>RIGHT(N514,LEN(N514)-SEARCH("/",N514))</f>
        <v>animation</v>
      </c>
      <c r="S514" s="14">
        <f>(((J514/60)/60)/24) + DATE(1970,1,1)</f>
        <v>42649.742210648154</v>
      </c>
      <c r="T514" s="14">
        <f>(((I514/60)/60)/24) + DATE(1970,1,1)</f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8323</v>
      </c>
      <c r="O515" s="10">
        <f>(E515/D515)*100</f>
        <v>13.923999999999999</v>
      </c>
      <c r="P515" s="5">
        <f>IFERROR((E515/L515),"0")</f>
        <v>102.38235294117646</v>
      </c>
      <c r="Q515" t="str">
        <f>LEFT(N515,FIND("/",N515)-1)</f>
        <v>film &amp; video</v>
      </c>
      <c r="R515" t="str">
        <f>RIGHT(N515,LEN(N515)-SEARCH("/",N515))</f>
        <v>animation</v>
      </c>
      <c r="S515" s="14">
        <f>(((J515/60)/60)/24) + DATE(1970,1,1)</f>
        <v>42552.653993055559</v>
      </c>
      <c r="T515" s="14">
        <f>(((I515/60)/60)/24) + 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8323</v>
      </c>
      <c r="O516" s="10">
        <f>(E516/D516)*100</f>
        <v>3.3333333333333335</v>
      </c>
      <c r="P516" s="5">
        <f>IFERROR((E516/L516),"0")</f>
        <v>16.666666666666668</v>
      </c>
      <c r="Q516" t="str">
        <f>LEFT(N516,FIND("/",N516)-1)</f>
        <v>film &amp; video</v>
      </c>
      <c r="R516" t="str">
        <f>RIGHT(N516,LEN(N516)-SEARCH("/",N516))</f>
        <v>animation</v>
      </c>
      <c r="S516" s="14">
        <f>(((J516/60)/60)/24) + DATE(1970,1,1)</f>
        <v>41830.613969907405</v>
      </c>
      <c r="T516" s="14">
        <f>(((I516/60)/60)/24) + 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8323</v>
      </c>
      <c r="O517" s="10">
        <f>(E517/D517)*100</f>
        <v>25.41340206185567</v>
      </c>
      <c r="P517" s="5">
        <f>IFERROR((E517/L517),"0")</f>
        <v>725.02941176470586</v>
      </c>
      <c r="Q517" t="str">
        <f>LEFT(N517,FIND("/",N517)-1)</f>
        <v>film &amp; video</v>
      </c>
      <c r="R517" t="str">
        <f>RIGHT(N517,LEN(N517)-SEARCH("/",N517))</f>
        <v>animation</v>
      </c>
      <c r="S517" s="14">
        <f>(((J517/60)/60)/24) + DATE(1970,1,1)</f>
        <v>42327.490752314814</v>
      </c>
      <c r="T517" s="14">
        <f>(((I517/60)/60)/24) + 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8323</v>
      </c>
      <c r="O518" s="10">
        <f>(E518/D518)*100</f>
        <v>0</v>
      </c>
      <c r="P518" s="5" t="str">
        <f>IFERROR((E518/L518),"0")</f>
        <v>0</v>
      </c>
      <c r="Q518" t="str">
        <f>LEFT(N518,FIND("/",N518)-1)</f>
        <v>film &amp; video</v>
      </c>
      <c r="R518" t="str">
        <f>RIGHT(N518,LEN(N518)-SEARCH("/",N518))</f>
        <v>animation</v>
      </c>
      <c r="S518" s="14">
        <f>(((J518/60)/60)/24) + DATE(1970,1,1)</f>
        <v>42091.778703703705</v>
      </c>
      <c r="T518" s="14">
        <f>(((I518/60)/60)/24) + DATE(1970,1,1)</f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8323</v>
      </c>
      <c r="O519" s="10">
        <f>(E519/D519)*100</f>
        <v>1.3666666666666667</v>
      </c>
      <c r="P519" s="5">
        <f>IFERROR((E519/L519),"0")</f>
        <v>68.333333333333329</v>
      </c>
      <c r="Q519" t="str">
        <f>LEFT(N519,FIND("/",N519)-1)</f>
        <v>film &amp; video</v>
      </c>
      <c r="R519" t="str">
        <f>RIGHT(N519,LEN(N519)-SEARCH("/",N519))</f>
        <v>animation</v>
      </c>
      <c r="S519" s="14">
        <f>(((J519/60)/60)/24) + DATE(1970,1,1)</f>
        <v>42738.615289351852</v>
      </c>
      <c r="T519" s="14">
        <f>(((I519/60)/60)/24) + DATE(1970,1,1)</f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8323</v>
      </c>
      <c r="O520" s="10">
        <f>(E520/D520)*100</f>
        <v>0</v>
      </c>
      <c r="P520" s="5" t="str">
        <f>IFERROR((E520/L520),"0")</f>
        <v>0</v>
      </c>
      <c r="Q520" t="str">
        <f>LEFT(N520,FIND("/",N520)-1)</f>
        <v>film &amp; video</v>
      </c>
      <c r="R520" t="str">
        <f>RIGHT(N520,LEN(N520)-SEARCH("/",N520))</f>
        <v>animation</v>
      </c>
      <c r="S520" s="14">
        <f>(((J520/60)/60)/24) + DATE(1970,1,1)</f>
        <v>42223.616018518514</v>
      </c>
      <c r="T520" s="14">
        <f>(((I520/60)/60)/24) + 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8323</v>
      </c>
      <c r="O521" s="10">
        <f>(E521/D521)*100</f>
        <v>22.881426547787683</v>
      </c>
      <c r="P521" s="5">
        <f>IFERROR((E521/L521),"0")</f>
        <v>39.228571428571428</v>
      </c>
      <c r="Q521" t="str">
        <f>LEFT(N521,FIND("/",N521)-1)</f>
        <v>film &amp; video</v>
      </c>
      <c r="R521" t="str">
        <f>RIGHT(N521,LEN(N521)-SEARCH("/",N521))</f>
        <v>animation</v>
      </c>
      <c r="S521" s="14">
        <f>(((J521/60)/60)/24) + DATE(1970,1,1)</f>
        <v>41218.391446759262</v>
      </c>
      <c r="T521" s="14">
        <f>(((I521/60)/60)/24) + DATE(1970,1,1)</f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8324</v>
      </c>
      <c r="O522" s="10">
        <f>(E522/D522)*100</f>
        <v>102.1</v>
      </c>
      <c r="P522" s="5">
        <f>IFERROR((E522/L522),"0")</f>
        <v>150.14705882352942</v>
      </c>
      <c r="Q522" t="str">
        <f>LEFT(N522,FIND("/",N522)-1)</f>
        <v>theater</v>
      </c>
      <c r="R522" t="str">
        <f>RIGHT(N522,LEN(N522)-SEARCH("/",N522))</f>
        <v>plays</v>
      </c>
      <c r="S522" s="14">
        <f>(((J522/60)/60)/24) + DATE(1970,1,1)</f>
        <v>42318.702094907407</v>
      </c>
      <c r="T522" s="14">
        <f>(((I522/60)/60)/24) + DATE(1970,1,1)</f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8324</v>
      </c>
      <c r="O523" s="10">
        <f>(E523/D523)*100</f>
        <v>104.64</v>
      </c>
      <c r="P523" s="5">
        <f>IFERROR((E523/L523),"0")</f>
        <v>93.428571428571431</v>
      </c>
      <c r="Q523" t="str">
        <f>LEFT(N523,FIND("/",N523)-1)</f>
        <v>theater</v>
      </c>
      <c r="R523" t="str">
        <f>RIGHT(N523,LEN(N523)-SEARCH("/",N523))</f>
        <v>plays</v>
      </c>
      <c r="S523" s="14">
        <f>(((J523/60)/60)/24) + DATE(1970,1,1)</f>
        <v>42646.092812499999</v>
      </c>
      <c r="T523" s="14">
        <f>(((I523/60)/60)/24) + 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8324</v>
      </c>
      <c r="O524" s="10">
        <f>(E524/D524)*100</f>
        <v>114.66666666666667</v>
      </c>
      <c r="P524" s="5">
        <f>IFERROR((E524/L524),"0")</f>
        <v>110.96774193548387</v>
      </c>
      <c r="Q524" t="str">
        <f>LEFT(N524,FIND("/",N524)-1)</f>
        <v>theater</v>
      </c>
      <c r="R524" t="str">
        <f>RIGHT(N524,LEN(N524)-SEARCH("/",N524))</f>
        <v>plays</v>
      </c>
      <c r="S524" s="14">
        <f>(((J524/60)/60)/24) + DATE(1970,1,1)</f>
        <v>42430.040798611109</v>
      </c>
      <c r="T524" s="14">
        <f>(((I524/60)/60)/24) + DATE(1970,1,1)</f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8324</v>
      </c>
      <c r="O525" s="10">
        <f>(E525/D525)*100</f>
        <v>120.6</v>
      </c>
      <c r="P525" s="5">
        <f>IFERROR((E525/L525),"0")</f>
        <v>71.785714285714292</v>
      </c>
      <c r="Q525" t="str">
        <f>LEFT(N525,FIND("/",N525)-1)</f>
        <v>theater</v>
      </c>
      <c r="R525" t="str">
        <f>RIGHT(N525,LEN(N525)-SEARCH("/",N525))</f>
        <v>plays</v>
      </c>
      <c r="S525" s="14">
        <f>(((J525/60)/60)/24) + DATE(1970,1,1)</f>
        <v>42238.13282407407</v>
      </c>
      <c r="T525" s="14">
        <f>(((I525/60)/60)/24) + DATE(1970,1,1)</f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8324</v>
      </c>
      <c r="O526" s="10">
        <f>(E526/D526)*100</f>
        <v>108.67285714285715</v>
      </c>
      <c r="P526" s="5">
        <f>IFERROR((E526/L526),"0")</f>
        <v>29.258076923076924</v>
      </c>
      <c r="Q526" t="str">
        <f>LEFT(N526,FIND("/",N526)-1)</f>
        <v>theater</v>
      </c>
      <c r="R526" t="str">
        <f>RIGHT(N526,LEN(N526)-SEARCH("/",N526))</f>
        <v>plays</v>
      </c>
      <c r="S526" s="14">
        <f>(((J526/60)/60)/24) + DATE(1970,1,1)</f>
        <v>42492.717233796298</v>
      </c>
      <c r="T526" s="14">
        <f>(((I526/60)/60)/24) + DATE(1970,1,1)</f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8324</v>
      </c>
      <c r="O527" s="10">
        <f>(E527/D527)*100</f>
        <v>100</v>
      </c>
      <c r="P527" s="5">
        <f>IFERROR((E527/L527),"0")</f>
        <v>1000</v>
      </c>
      <c r="Q527" t="str">
        <f>LEFT(N527,FIND("/",N527)-1)</f>
        <v>theater</v>
      </c>
      <c r="R527" t="str">
        <f>RIGHT(N527,LEN(N527)-SEARCH("/",N527))</f>
        <v>plays</v>
      </c>
      <c r="S527" s="14">
        <f>(((J527/60)/60)/24) + DATE(1970,1,1)</f>
        <v>41850.400937500002</v>
      </c>
      <c r="T527" s="14">
        <f>(((I527/60)/60)/24) + 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8324</v>
      </c>
      <c r="O528" s="10">
        <f>(E528/D528)*100</f>
        <v>113.99999999999999</v>
      </c>
      <c r="P528" s="5">
        <f>IFERROR((E528/L528),"0")</f>
        <v>74.347826086956516</v>
      </c>
      <c r="Q528" t="str">
        <f>LEFT(N528,FIND("/",N528)-1)</f>
        <v>theater</v>
      </c>
      <c r="R528" t="str">
        <f>RIGHT(N528,LEN(N528)-SEARCH("/",N528))</f>
        <v>plays</v>
      </c>
      <c r="S528" s="14">
        <f>(((J528/60)/60)/24) + DATE(1970,1,1)</f>
        <v>42192.591944444444</v>
      </c>
      <c r="T528" s="14">
        <f>(((I528/60)/60)/24) + DATE(1970,1,1)</f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8324</v>
      </c>
      <c r="O529" s="10">
        <f>(E529/D529)*100</f>
        <v>100.85</v>
      </c>
      <c r="P529" s="5">
        <f>IFERROR((E529/L529),"0")</f>
        <v>63.829113924050631</v>
      </c>
      <c r="Q529" t="str">
        <f>LEFT(N529,FIND("/",N529)-1)</f>
        <v>theater</v>
      </c>
      <c r="R529" t="str">
        <f>RIGHT(N529,LEN(N529)-SEARCH("/",N529))</f>
        <v>plays</v>
      </c>
      <c r="S529" s="14">
        <f>(((J529/60)/60)/24) + DATE(1970,1,1)</f>
        <v>42753.205625000002</v>
      </c>
      <c r="T529" s="14">
        <f>(((I529/60)/60)/24) + DATE(1970,1,1)</f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8324</v>
      </c>
      <c r="O530" s="10">
        <f>(E530/D530)*100</f>
        <v>115.65217391304347</v>
      </c>
      <c r="P530" s="5">
        <f>IFERROR((E530/L530),"0")</f>
        <v>44.333333333333336</v>
      </c>
      <c r="Q530" t="str">
        <f>LEFT(N530,FIND("/",N530)-1)</f>
        <v>theater</v>
      </c>
      <c r="R530" t="str">
        <f>RIGHT(N530,LEN(N530)-SEARCH("/",N530))</f>
        <v>plays</v>
      </c>
      <c r="S530" s="14">
        <f>(((J530/60)/60)/24) + DATE(1970,1,1)</f>
        <v>42155.920219907406</v>
      </c>
      <c r="T530" s="14">
        <f>(((I530/60)/60)/24) + DATE(1970,1,1)</f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8324</v>
      </c>
      <c r="O531" s="10">
        <f>(E531/D531)*100</f>
        <v>130.41666666666666</v>
      </c>
      <c r="P531" s="5">
        <f>IFERROR((E531/L531),"0")</f>
        <v>86.944444444444443</v>
      </c>
      <c r="Q531" t="str">
        <f>LEFT(N531,FIND("/",N531)-1)</f>
        <v>theater</v>
      </c>
      <c r="R531" t="str">
        <f>RIGHT(N531,LEN(N531)-SEARCH("/",N531))</f>
        <v>plays</v>
      </c>
      <c r="S531" s="14">
        <f>(((J531/60)/60)/24) + DATE(1970,1,1)</f>
        <v>42725.031180555554</v>
      </c>
      <c r="T531" s="14">
        <f>(((I531/60)/60)/24) + DATE(1970,1,1)</f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8324</v>
      </c>
      <c r="O532" s="10">
        <f>(E532/D532)*100</f>
        <v>107.78267254038178</v>
      </c>
      <c r="P532" s="5">
        <f>IFERROR((E532/L532),"0")</f>
        <v>126.55172413793103</v>
      </c>
      <c r="Q532" t="str">
        <f>LEFT(N532,FIND("/",N532)-1)</f>
        <v>theater</v>
      </c>
      <c r="R532" t="str">
        <f>RIGHT(N532,LEN(N532)-SEARCH("/",N532))</f>
        <v>plays</v>
      </c>
      <c r="S532" s="14">
        <f>(((J532/60)/60)/24) + DATE(1970,1,1)</f>
        <v>42157.591064814813</v>
      </c>
      <c r="T532" s="14">
        <f>(((I532/60)/60)/24) + DATE(1970,1,1)</f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8324</v>
      </c>
      <c r="O533" s="10">
        <f>(E533/D533)*100</f>
        <v>100</v>
      </c>
      <c r="P533" s="5">
        <f>IFERROR((E533/L533),"0")</f>
        <v>129.03225806451613</v>
      </c>
      <c r="Q533" t="str">
        <f>LEFT(N533,FIND("/",N533)-1)</f>
        <v>theater</v>
      </c>
      <c r="R533" t="str">
        <f>RIGHT(N533,LEN(N533)-SEARCH("/",N533))</f>
        <v>plays</v>
      </c>
      <c r="S533" s="14">
        <f>(((J533/60)/60)/24) + DATE(1970,1,1)</f>
        <v>42676.065150462964</v>
      </c>
      <c r="T533" s="14">
        <f>(((I533/60)/60)/24) + DATE(1970,1,1)</f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8324</v>
      </c>
      <c r="O534" s="10">
        <f>(E534/D534)*100</f>
        <v>123.25</v>
      </c>
      <c r="P534" s="5">
        <f>IFERROR((E534/L534),"0")</f>
        <v>71.242774566473983</v>
      </c>
      <c r="Q534" t="str">
        <f>LEFT(N534,FIND("/",N534)-1)</f>
        <v>theater</v>
      </c>
      <c r="R534" t="str">
        <f>RIGHT(N534,LEN(N534)-SEARCH("/",N534))</f>
        <v>plays</v>
      </c>
      <c r="S534" s="14">
        <f>(((J534/60)/60)/24) + DATE(1970,1,1)</f>
        <v>42473.007037037038</v>
      </c>
      <c r="T534" s="14">
        <f>(((I534/60)/60)/24) + DATE(1970,1,1)</f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8324</v>
      </c>
      <c r="O535" s="10">
        <f>(E535/D535)*100</f>
        <v>100.2</v>
      </c>
      <c r="P535" s="5">
        <f>IFERROR((E535/L535),"0")</f>
        <v>117.88235294117646</v>
      </c>
      <c r="Q535" t="str">
        <f>LEFT(N535,FIND("/",N535)-1)</f>
        <v>theater</v>
      </c>
      <c r="R535" t="str">
        <f>RIGHT(N535,LEN(N535)-SEARCH("/",N535))</f>
        <v>plays</v>
      </c>
      <c r="S535" s="14">
        <f>(((J535/60)/60)/24) + DATE(1970,1,1)</f>
        <v>42482.43478009259</v>
      </c>
      <c r="T535" s="14">
        <f>(((I535/60)/60)/24) + DATE(1970,1,1)</f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8324</v>
      </c>
      <c r="O536" s="10">
        <f>(E536/D536)*100</f>
        <v>104.66666666666666</v>
      </c>
      <c r="P536" s="5">
        <f>IFERROR((E536/L536),"0")</f>
        <v>327.08333333333331</v>
      </c>
      <c r="Q536" t="str">
        <f>LEFT(N536,FIND("/",N536)-1)</f>
        <v>theater</v>
      </c>
      <c r="R536" t="str">
        <f>RIGHT(N536,LEN(N536)-SEARCH("/",N536))</f>
        <v>plays</v>
      </c>
      <c r="S536" s="14">
        <f>(((J536/60)/60)/24) + DATE(1970,1,1)</f>
        <v>42270.810995370368</v>
      </c>
      <c r="T536" s="14">
        <f>(((I536/60)/60)/24) + DATE(1970,1,1)</f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8324</v>
      </c>
      <c r="O537" s="10">
        <f>(E537/D537)*100</f>
        <v>102.49999999999999</v>
      </c>
      <c r="P537" s="5">
        <f>IFERROR((E537/L537),"0")</f>
        <v>34.745762711864408</v>
      </c>
      <c r="Q537" t="str">
        <f>LEFT(N537,FIND("/",N537)-1)</f>
        <v>theater</v>
      </c>
      <c r="R537" t="str">
        <f>RIGHT(N537,LEN(N537)-SEARCH("/",N537))</f>
        <v>plays</v>
      </c>
      <c r="S537" s="14">
        <f>(((J537/60)/60)/24) + DATE(1970,1,1)</f>
        <v>42711.545196759253</v>
      </c>
      <c r="T537" s="14">
        <f>(((I537/60)/60)/24) + DATE(1970,1,1)</f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8324</v>
      </c>
      <c r="O538" s="10">
        <f>(E538/D538)*100</f>
        <v>118.25757575757576</v>
      </c>
      <c r="P538" s="5">
        <f>IFERROR((E538/L538),"0")</f>
        <v>100.06410256410257</v>
      </c>
      <c r="Q538" t="str">
        <f>LEFT(N538,FIND("/",N538)-1)</f>
        <v>theater</v>
      </c>
      <c r="R538" t="str">
        <f>RIGHT(N538,LEN(N538)-SEARCH("/",N538))</f>
        <v>plays</v>
      </c>
      <c r="S538" s="14">
        <f>(((J538/60)/60)/24) + DATE(1970,1,1)</f>
        <v>42179.344988425932</v>
      </c>
      <c r="T538" s="14">
        <f>(((I538/60)/60)/24) + DATE(1970,1,1)</f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8324</v>
      </c>
      <c r="O539" s="10">
        <f>(E539/D539)*100</f>
        <v>120.5</v>
      </c>
      <c r="P539" s="5">
        <f>IFERROR((E539/L539),"0")</f>
        <v>40.847457627118644</v>
      </c>
      <c r="Q539" t="str">
        <f>LEFT(N539,FIND("/",N539)-1)</f>
        <v>theater</v>
      </c>
      <c r="R539" t="str">
        <f>RIGHT(N539,LEN(N539)-SEARCH("/",N539))</f>
        <v>plays</v>
      </c>
      <c r="S539" s="14">
        <f>(((J539/60)/60)/24) + DATE(1970,1,1)</f>
        <v>42282.768414351856</v>
      </c>
      <c r="T539" s="14">
        <f>(((I539/60)/60)/24) + DATE(1970,1,1)</f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8324</v>
      </c>
      <c r="O540" s="10">
        <f>(E540/D540)*100</f>
        <v>302.42</v>
      </c>
      <c r="P540" s="5">
        <f>IFERROR((E540/L540),"0")</f>
        <v>252.01666666666668</v>
      </c>
      <c r="Q540" t="str">
        <f>LEFT(N540,FIND("/",N540)-1)</f>
        <v>theater</v>
      </c>
      <c r="R540" t="str">
        <f>RIGHT(N540,LEN(N540)-SEARCH("/",N540))</f>
        <v>plays</v>
      </c>
      <c r="S540" s="14">
        <f>(((J540/60)/60)/24) + DATE(1970,1,1)</f>
        <v>42473.794710648144</v>
      </c>
      <c r="T540" s="14">
        <f>(((I540/60)/60)/24) + 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8324</v>
      </c>
      <c r="O541" s="10">
        <f>(E541/D541)*100</f>
        <v>100.64400000000001</v>
      </c>
      <c r="P541" s="5">
        <f>IFERROR((E541/L541),"0")</f>
        <v>25.161000000000001</v>
      </c>
      <c r="Q541" t="str">
        <f>LEFT(N541,FIND("/",N541)-1)</f>
        <v>theater</v>
      </c>
      <c r="R541" t="str">
        <f>RIGHT(N541,LEN(N541)-SEARCH("/",N541))</f>
        <v>plays</v>
      </c>
      <c r="S541" s="14">
        <f>(((J541/60)/60)/24) + DATE(1970,1,1)</f>
        <v>42535.049849537041</v>
      </c>
      <c r="T541" s="14">
        <f>(((I541/60)/60)/24) + 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8325</v>
      </c>
      <c r="O542" s="10">
        <f>(E542/D542)*100</f>
        <v>6.6666666666666671E-3</v>
      </c>
      <c r="P542" s="5">
        <f>IFERROR((E542/L542),"0")</f>
        <v>1</v>
      </c>
      <c r="Q542" t="str">
        <f>LEFT(N542,FIND("/",N542)-1)</f>
        <v>technology</v>
      </c>
      <c r="R542" t="str">
        <f>RIGHT(N542,LEN(N542)-SEARCH("/",N542))</f>
        <v>web</v>
      </c>
      <c r="S542" s="14">
        <f>(((J542/60)/60)/24) + DATE(1970,1,1)</f>
        <v>42009.817199074074</v>
      </c>
      <c r="T542" s="14">
        <f>(((I542/60)/60)/24) + 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8325</v>
      </c>
      <c r="O543" s="10">
        <f>(E543/D543)*100</f>
        <v>0.55555555555555558</v>
      </c>
      <c r="P543" s="5">
        <f>IFERROR((E543/L543),"0")</f>
        <v>25</v>
      </c>
      <c r="Q543" t="str">
        <f>LEFT(N543,FIND("/",N543)-1)</f>
        <v>technology</v>
      </c>
      <c r="R543" t="str">
        <f>RIGHT(N543,LEN(N543)-SEARCH("/",N543))</f>
        <v>web</v>
      </c>
      <c r="S543" s="14">
        <f>(((J543/60)/60)/24) + DATE(1970,1,1)</f>
        <v>42276.046689814815</v>
      </c>
      <c r="T543" s="14">
        <f>(((I543/60)/60)/24) + 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8325</v>
      </c>
      <c r="O544" s="10">
        <f>(E544/D544)*100</f>
        <v>3.9999999999999996E-4</v>
      </c>
      <c r="P544" s="5">
        <f>IFERROR((E544/L544),"0")</f>
        <v>1</v>
      </c>
      <c r="Q544" t="str">
        <f>LEFT(N544,FIND("/",N544)-1)</f>
        <v>technology</v>
      </c>
      <c r="R544" t="str">
        <f>RIGHT(N544,LEN(N544)-SEARCH("/",N544))</f>
        <v>web</v>
      </c>
      <c r="S544" s="14">
        <f>(((J544/60)/60)/24) + DATE(1970,1,1)</f>
        <v>42433.737453703703</v>
      </c>
      <c r="T544" s="14">
        <f>(((I544/60)/60)/24) + DATE(1970,1,1)</f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8325</v>
      </c>
      <c r="O545" s="10">
        <f>(E545/D545)*100</f>
        <v>0.31818181818181818</v>
      </c>
      <c r="P545" s="5">
        <f>IFERROR((E545/L545),"0")</f>
        <v>35</v>
      </c>
      <c r="Q545" t="str">
        <f>LEFT(N545,FIND("/",N545)-1)</f>
        <v>technology</v>
      </c>
      <c r="R545" t="str">
        <f>RIGHT(N545,LEN(N545)-SEARCH("/",N545))</f>
        <v>web</v>
      </c>
      <c r="S545" s="14">
        <f>(((J545/60)/60)/24) + DATE(1970,1,1)</f>
        <v>41914.092152777775</v>
      </c>
      <c r="T545" s="14">
        <f>(((I545/60)/60)/24) + DATE(1970,1,1)</f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8325</v>
      </c>
      <c r="O546" s="10">
        <f>(E546/D546)*100</f>
        <v>1.2</v>
      </c>
      <c r="P546" s="5">
        <f>IFERROR((E546/L546),"0")</f>
        <v>3</v>
      </c>
      <c r="Q546" t="str">
        <f>LEFT(N546,FIND("/",N546)-1)</f>
        <v>technology</v>
      </c>
      <c r="R546" t="str">
        <f>RIGHT(N546,LEN(N546)-SEARCH("/",N546))</f>
        <v>web</v>
      </c>
      <c r="S546" s="14">
        <f>(((J546/60)/60)/24) + DATE(1970,1,1)</f>
        <v>42525.656944444447</v>
      </c>
      <c r="T546" s="14">
        <f>(((I546/60)/60)/24) + DATE(1970,1,1)</f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8325</v>
      </c>
      <c r="O547" s="10">
        <f>(E547/D547)*100</f>
        <v>27.383999999999997</v>
      </c>
      <c r="P547" s="5">
        <f>IFERROR((E547/L547),"0")</f>
        <v>402.70588235294116</v>
      </c>
      <c r="Q547" t="str">
        <f>LEFT(N547,FIND("/",N547)-1)</f>
        <v>technology</v>
      </c>
      <c r="R547" t="str">
        <f>RIGHT(N547,LEN(N547)-SEARCH("/",N547))</f>
        <v>web</v>
      </c>
      <c r="S547" s="14">
        <f>(((J547/60)/60)/24) + DATE(1970,1,1)</f>
        <v>42283.592465277776</v>
      </c>
      <c r="T547" s="14">
        <f>(((I547/60)/60)/24) + DATE(1970,1,1)</f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8325</v>
      </c>
      <c r="O548" s="10">
        <f>(E548/D548)*100</f>
        <v>8.666666666666667E-2</v>
      </c>
      <c r="P548" s="5">
        <f>IFERROR((E548/L548),"0")</f>
        <v>26</v>
      </c>
      <c r="Q548" t="str">
        <f>LEFT(N548,FIND("/",N548)-1)</f>
        <v>technology</v>
      </c>
      <c r="R548" t="str">
        <f>RIGHT(N548,LEN(N548)-SEARCH("/",N548))</f>
        <v>web</v>
      </c>
      <c r="S548" s="14">
        <f>(((J548/60)/60)/24) + DATE(1970,1,1)</f>
        <v>42249.667997685188</v>
      </c>
      <c r="T548" s="14">
        <f>(((I548/60)/60)/24) + DATE(1970,1,1)</f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8325</v>
      </c>
      <c r="O549" s="10">
        <f>(E549/D549)*100</f>
        <v>0</v>
      </c>
      <c r="P549" s="5" t="str">
        <f>IFERROR((E549/L549),"0")</f>
        <v>0</v>
      </c>
      <c r="Q549" t="str">
        <f>LEFT(N549,FIND("/",N549)-1)</f>
        <v>technology</v>
      </c>
      <c r="R549" t="str">
        <f>RIGHT(N549,LEN(N549)-SEARCH("/",N549))</f>
        <v>web</v>
      </c>
      <c r="S549" s="14">
        <f>(((J549/60)/60)/24) + DATE(1970,1,1)</f>
        <v>42380.696342592593</v>
      </c>
      <c r="T549" s="14">
        <f>(((I549/60)/60)/24) + 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8325</v>
      </c>
      <c r="O550" s="10">
        <f>(E550/D550)*100</f>
        <v>0.09</v>
      </c>
      <c r="P550" s="5">
        <f>IFERROR((E550/L550),"0")</f>
        <v>9</v>
      </c>
      <c r="Q550" t="str">
        <f>LEFT(N550,FIND("/",N550)-1)</f>
        <v>technology</v>
      </c>
      <c r="R550" t="str">
        <f>RIGHT(N550,LEN(N550)-SEARCH("/",N550))</f>
        <v>web</v>
      </c>
      <c r="S550" s="14">
        <f>(((J550/60)/60)/24) + DATE(1970,1,1)</f>
        <v>42276.903333333335</v>
      </c>
      <c r="T550" s="14">
        <f>(((I550/60)/60)/24) + DATE(1970,1,1)</f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8325</v>
      </c>
      <c r="O551" s="10">
        <f>(E551/D551)*100</f>
        <v>2.7199999999999998</v>
      </c>
      <c r="P551" s="5">
        <f>IFERROR((E551/L551),"0")</f>
        <v>8.5</v>
      </c>
      <c r="Q551" t="str">
        <f>LEFT(N551,FIND("/",N551)-1)</f>
        <v>technology</v>
      </c>
      <c r="R551" t="str">
        <f>RIGHT(N551,LEN(N551)-SEARCH("/",N551))</f>
        <v>web</v>
      </c>
      <c r="S551" s="14">
        <f>(((J551/60)/60)/24) + DATE(1970,1,1)</f>
        <v>42163.636828703704</v>
      </c>
      <c r="T551" s="14">
        <f>(((I551/60)/60)/24) + DATE(1970,1,1)</f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8325</v>
      </c>
      <c r="O552" s="10">
        <f>(E552/D552)*100</f>
        <v>0.70000000000000007</v>
      </c>
      <c r="P552" s="5">
        <f>IFERROR((E552/L552),"0")</f>
        <v>8.75</v>
      </c>
      <c r="Q552" t="str">
        <f>LEFT(N552,FIND("/",N552)-1)</f>
        <v>technology</v>
      </c>
      <c r="R552" t="str">
        <f>RIGHT(N552,LEN(N552)-SEARCH("/",N552))</f>
        <v>web</v>
      </c>
      <c r="S552" s="14">
        <f>(((J552/60)/60)/24) + DATE(1970,1,1)</f>
        <v>42753.678761574076</v>
      </c>
      <c r="T552" s="14">
        <f>(((I552/60)/60)/24) + DATE(1970,1,1)</f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8325</v>
      </c>
      <c r="O553" s="10">
        <f>(E553/D553)*100</f>
        <v>5.0413333333333332</v>
      </c>
      <c r="P553" s="5">
        <f>IFERROR((E553/L553),"0")</f>
        <v>135.03571428571428</v>
      </c>
      <c r="Q553" t="str">
        <f>LEFT(N553,FIND("/",N553)-1)</f>
        <v>technology</v>
      </c>
      <c r="R553" t="str">
        <f>RIGHT(N553,LEN(N553)-SEARCH("/",N553))</f>
        <v>web</v>
      </c>
      <c r="S553" s="14">
        <f>(((J553/60)/60)/24) + DATE(1970,1,1)</f>
        <v>42173.275740740741</v>
      </c>
      <c r="T553" s="14">
        <f>(((I553/60)/60)/24) + 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8325</v>
      </c>
      <c r="O554" s="10">
        <f>(E554/D554)*100</f>
        <v>0</v>
      </c>
      <c r="P554" s="5" t="str">
        <f>IFERROR((E554/L554),"0")</f>
        <v>0</v>
      </c>
      <c r="Q554" t="str">
        <f>LEFT(N554,FIND("/",N554)-1)</f>
        <v>technology</v>
      </c>
      <c r="R554" t="str">
        <f>RIGHT(N554,LEN(N554)-SEARCH("/",N554))</f>
        <v>web</v>
      </c>
      <c r="S554" s="14">
        <f>(((J554/60)/60)/24) + DATE(1970,1,1)</f>
        <v>42318.616851851853</v>
      </c>
      <c r="T554" s="14">
        <f>(((I554/60)/60)/24) + 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8325</v>
      </c>
      <c r="O555" s="10">
        <f>(E555/D555)*100</f>
        <v>0.49199999999999999</v>
      </c>
      <c r="P555" s="5">
        <f>IFERROR((E555/L555),"0")</f>
        <v>20.5</v>
      </c>
      <c r="Q555" t="str">
        <f>LEFT(N555,FIND("/",N555)-1)</f>
        <v>technology</v>
      </c>
      <c r="R555" t="str">
        <f>RIGHT(N555,LEN(N555)-SEARCH("/",N555))</f>
        <v>web</v>
      </c>
      <c r="S555" s="14">
        <f>(((J555/60)/60)/24) + DATE(1970,1,1)</f>
        <v>41927.71980324074</v>
      </c>
      <c r="T555" s="14">
        <f>(((I555/60)/60)/24) + DATE(1970,1,1)</f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8325</v>
      </c>
      <c r="O556" s="10">
        <f>(E556/D556)*100</f>
        <v>36.589147286821706</v>
      </c>
      <c r="P556" s="5">
        <f>IFERROR((E556/L556),"0")</f>
        <v>64.36363636363636</v>
      </c>
      <c r="Q556" t="str">
        <f>LEFT(N556,FIND("/",N556)-1)</f>
        <v>technology</v>
      </c>
      <c r="R556" t="str">
        <f>RIGHT(N556,LEN(N556)-SEARCH("/",N556))</f>
        <v>web</v>
      </c>
      <c r="S556" s="14">
        <f>(((J556/60)/60)/24) + DATE(1970,1,1)</f>
        <v>41901.684861111113</v>
      </c>
      <c r="T556" s="14">
        <f>(((I556/60)/60)/24) + DATE(1970,1,1)</f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8325</v>
      </c>
      <c r="O557" s="10">
        <f>(E557/D557)*100</f>
        <v>0</v>
      </c>
      <c r="P557" s="5" t="str">
        <f>IFERROR((E557/L557),"0")</f>
        <v>0</v>
      </c>
      <c r="Q557" t="str">
        <f>LEFT(N557,FIND("/",N557)-1)</f>
        <v>technology</v>
      </c>
      <c r="R557" t="str">
        <f>RIGHT(N557,LEN(N557)-SEARCH("/",N557))</f>
        <v>web</v>
      </c>
      <c r="S557" s="14">
        <f>(((J557/60)/60)/24) + DATE(1970,1,1)</f>
        <v>42503.353506944448</v>
      </c>
      <c r="T557" s="14">
        <f>(((I557/60)/60)/24) + 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8325</v>
      </c>
      <c r="O558" s="10">
        <f>(E558/D558)*100</f>
        <v>2.5</v>
      </c>
      <c r="P558" s="5">
        <f>IFERROR((E558/L558),"0")</f>
        <v>200</v>
      </c>
      <c r="Q558" t="str">
        <f>LEFT(N558,FIND("/",N558)-1)</f>
        <v>technology</v>
      </c>
      <c r="R558" t="str">
        <f>RIGHT(N558,LEN(N558)-SEARCH("/",N558))</f>
        <v>web</v>
      </c>
      <c r="S558" s="14">
        <f>(((J558/60)/60)/24) + DATE(1970,1,1)</f>
        <v>42345.860150462962</v>
      </c>
      <c r="T558" s="14">
        <f>(((I558/60)/60)/24) + DATE(1970,1,1)</f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8325</v>
      </c>
      <c r="O559" s="10">
        <f>(E559/D559)*100</f>
        <v>0.91066666666666674</v>
      </c>
      <c r="P559" s="5">
        <f>IFERROR((E559/L559),"0")</f>
        <v>68.3</v>
      </c>
      <c r="Q559" t="str">
        <f>LEFT(N559,FIND("/",N559)-1)</f>
        <v>technology</v>
      </c>
      <c r="R559" t="str">
        <f>RIGHT(N559,LEN(N559)-SEARCH("/",N559))</f>
        <v>web</v>
      </c>
      <c r="S559" s="14">
        <f>(((J559/60)/60)/24) + DATE(1970,1,1)</f>
        <v>42676.942164351851</v>
      </c>
      <c r="T559" s="14">
        <f>(((I559/60)/60)/24) + DATE(1970,1,1)</f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8325</v>
      </c>
      <c r="O560" s="10">
        <f>(E560/D560)*100</f>
        <v>0</v>
      </c>
      <c r="P560" s="5" t="str">
        <f>IFERROR((E560/L560),"0")</f>
        <v>0</v>
      </c>
      <c r="Q560" t="str">
        <f>LEFT(N560,FIND("/",N560)-1)</f>
        <v>technology</v>
      </c>
      <c r="R560" t="str">
        <f>RIGHT(N560,LEN(N560)-SEARCH("/",N560))</f>
        <v>web</v>
      </c>
      <c r="S560" s="14">
        <f>(((J560/60)/60)/24) + DATE(1970,1,1)</f>
        <v>42057.883159722223</v>
      </c>
      <c r="T560" s="14">
        <f>(((I560/60)/60)/24) + DATE(1970,1,1)</f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8325</v>
      </c>
      <c r="O561" s="10">
        <f>(E561/D561)*100</f>
        <v>2.0833333333333336E-2</v>
      </c>
      <c r="P561" s="5">
        <f>IFERROR((E561/L561),"0")</f>
        <v>50</v>
      </c>
      <c r="Q561" t="str">
        <f>LEFT(N561,FIND("/",N561)-1)</f>
        <v>technology</v>
      </c>
      <c r="R561" t="str">
        <f>RIGHT(N561,LEN(N561)-SEARCH("/",N561))</f>
        <v>web</v>
      </c>
      <c r="S561" s="14">
        <f>(((J561/60)/60)/24) + DATE(1970,1,1)</f>
        <v>42321.283101851848</v>
      </c>
      <c r="T561" s="14">
        <f>(((I561/60)/60)/24) + 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8325</v>
      </c>
      <c r="O562" s="10">
        <f>(E562/D562)*100</f>
        <v>1.2E-2</v>
      </c>
      <c r="P562" s="5">
        <f>IFERROR((E562/L562),"0")</f>
        <v>4</v>
      </c>
      <c r="Q562" t="str">
        <f>LEFT(N562,FIND("/",N562)-1)</f>
        <v>technology</v>
      </c>
      <c r="R562" t="str">
        <f>RIGHT(N562,LEN(N562)-SEARCH("/",N562))</f>
        <v>web</v>
      </c>
      <c r="S562" s="14">
        <f>(((J562/60)/60)/24) + DATE(1970,1,1)</f>
        <v>41960.771354166667</v>
      </c>
      <c r="T562" s="14">
        <f>(((I562/60)/60)/24) + DATE(1970,1,1)</f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8325</v>
      </c>
      <c r="O563" s="10">
        <f>(E563/D563)*100</f>
        <v>0.36666666666666664</v>
      </c>
      <c r="P563" s="5">
        <f>IFERROR((E563/L563),"0")</f>
        <v>27.5</v>
      </c>
      <c r="Q563" t="str">
        <f>LEFT(N563,FIND("/",N563)-1)</f>
        <v>technology</v>
      </c>
      <c r="R563" t="str">
        <f>RIGHT(N563,LEN(N563)-SEARCH("/",N563))</f>
        <v>web</v>
      </c>
      <c r="S563" s="14">
        <f>(((J563/60)/60)/24) + DATE(1970,1,1)</f>
        <v>42268.658715277779</v>
      </c>
      <c r="T563" s="14">
        <f>(((I563/60)/60)/24) + DATE(1970,1,1)</f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8325</v>
      </c>
      <c r="O564" s="10">
        <f>(E564/D564)*100</f>
        <v>0</v>
      </c>
      <c r="P564" s="5" t="str">
        <f>IFERROR((E564/L564),"0")</f>
        <v>0</v>
      </c>
      <c r="Q564" t="str">
        <f>LEFT(N564,FIND("/",N564)-1)</f>
        <v>technology</v>
      </c>
      <c r="R564" t="str">
        <f>RIGHT(N564,LEN(N564)-SEARCH("/",N564))</f>
        <v>web</v>
      </c>
      <c r="S564" s="14">
        <f>(((J564/60)/60)/24) + DATE(1970,1,1)</f>
        <v>42692.389062500006</v>
      </c>
      <c r="T564" s="14">
        <f>(((I564/60)/60)/24) + DATE(1970,1,1)</f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8325</v>
      </c>
      <c r="O565" s="10">
        <f>(E565/D565)*100</f>
        <v>9.0666666666666659E-2</v>
      </c>
      <c r="P565" s="5">
        <f>IFERROR((E565/L565),"0")</f>
        <v>34</v>
      </c>
      <c r="Q565" t="str">
        <f>LEFT(N565,FIND("/",N565)-1)</f>
        <v>technology</v>
      </c>
      <c r="R565" t="str">
        <f>RIGHT(N565,LEN(N565)-SEARCH("/",N565))</f>
        <v>web</v>
      </c>
      <c r="S565" s="14">
        <f>(((J565/60)/60)/24) + DATE(1970,1,1)</f>
        <v>42022.069988425923</v>
      </c>
      <c r="T565" s="14">
        <f>(((I565/60)/60)/24) + DATE(1970,1,1)</f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8325</v>
      </c>
      <c r="O566" s="10">
        <f>(E566/D566)*100</f>
        <v>5.5555555555555558E-3</v>
      </c>
      <c r="P566" s="5">
        <f>IFERROR((E566/L566),"0")</f>
        <v>1</v>
      </c>
      <c r="Q566" t="str">
        <f>LEFT(N566,FIND("/",N566)-1)</f>
        <v>technology</v>
      </c>
      <c r="R566" t="str">
        <f>RIGHT(N566,LEN(N566)-SEARCH("/",N566))</f>
        <v>web</v>
      </c>
      <c r="S566" s="14">
        <f>(((J566/60)/60)/24) + DATE(1970,1,1)</f>
        <v>42411.942997685182</v>
      </c>
      <c r="T566" s="14">
        <f>(((I566/60)/60)/24) + DATE(1970,1,1)</f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8325</v>
      </c>
      <c r="O567" s="10">
        <f>(E567/D567)*100</f>
        <v>0</v>
      </c>
      <c r="P567" s="5" t="str">
        <f>IFERROR((E567/L567),"0")</f>
        <v>0</v>
      </c>
      <c r="Q567" t="str">
        <f>LEFT(N567,FIND("/",N567)-1)</f>
        <v>technology</v>
      </c>
      <c r="R567" t="str">
        <f>RIGHT(N567,LEN(N567)-SEARCH("/",N567))</f>
        <v>web</v>
      </c>
      <c r="S567" s="14">
        <f>(((J567/60)/60)/24) + DATE(1970,1,1)</f>
        <v>42165.785289351858</v>
      </c>
      <c r="T567" s="14">
        <f>(((I567/60)/60)/24) + DATE(1970,1,1)</f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8325</v>
      </c>
      <c r="O568" s="10">
        <f>(E568/D568)*100</f>
        <v>0.02</v>
      </c>
      <c r="P568" s="5">
        <f>IFERROR((E568/L568),"0")</f>
        <v>1</v>
      </c>
      <c r="Q568" t="str">
        <f>LEFT(N568,FIND("/",N568)-1)</f>
        <v>technology</v>
      </c>
      <c r="R568" t="str">
        <f>RIGHT(N568,LEN(N568)-SEARCH("/",N568))</f>
        <v>web</v>
      </c>
      <c r="S568" s="14">
        <f>(((J568/60)/60)/24) + DATE(1970,1,1)</f>
        <v>42535.68440972222</v>
      </c>
      <c r="T568" s="14">
        <f>(((I568/60)/60)/24) + DATE(1970,1,1)</f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8325</v>
      </c>
      <c r="O569" s="10">
        <f>(E569/D569)*100</f>
        <v>0</v>
      </c>
      <c r="P569" s="5" t="str">
        <f>IFERROR((E569/L569),"0")</f>
        <v>0</v>
      </c>
      <c r="Q569" t="str">
        <f>LEFT(N569,FIND("/",N569)-1)</f>
        <v>technology</v>
      </c>
      <c r="R569" t="str">
        <f>RIGHT(N569,LEN(N569)-SEARCH("/",N569))</f>
        <v>web</v>
      </c>
      <c r="S569" s="14">
        <f>(((J569/60)/60)/24) + DATE(1970,1,1)</f>
        <v>41975.842523148152</v>
      </c>
      <c r="T569" s="14">
        <f>(((I569/60)/60)/24) + DATE(1970,1,1)</f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8325</v>
      </c>
      <c r="O570" s="10">
        <f>(E570/D570)*100</f>
        <v>1</v>
      </c>
      <c r="P570" s="5">
        <f>IFERROR((E570/L570),"0")</f>
        <v>49</v>
      </c>
      <c r="Q570" t="str">
        <f>LEFT(N570,FIND("/",N570)-1)</f>
        <v>technology</v>
      </c>
      <c r="R570" t="str">
        <f>RIGHT(N570,LEN(N570)-SEARCH("/",N570))</f>
        <v>web</v>
      </c>
      <c r="S570" s="14">
        <f>(((J570/60)/60)/24) + DATE(1970,1,1)</f>
        <v>42348.9215625</v>
      </c>
      <c r="T570" s="14">
        <f>(((I570/60)/60)/24) + 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8325</v>
      </c>
      <c r="O571" s="10">
        <f>(E571/D571)*100</f>
        <v>0.8</v>
      </c>
      <c r="P571" s="5">
        <f>IFERROR((E571/L571),"0")</f>
        <v>20</v>
      </c>
      <c r="Q571" t="str">
        <f>LEFT(N571,FIND("/",N571)-1)</f>
        <v>technology</v>
      </c>
      <c r="R571" t="str">
        <f>RIGHT(N571,LEN(N571)-SEARCH("/",N571))</f>
        <v>web</v>
      </c>
      <c r="S571" s="14">
        <f>(((J571/60)/60)/24) + DATE(1970,1,1)</f>
        <v>42340.847361111111</v>
      </c>
      <c r="T571" s="14">
        <f>(((I571/60)/60)/24) + 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8325</v>
      </c>
      <c r="O572" s="10">
        <f>(E572/D572)*100</f>
        <v>0.16705882352941176</v>
      </c>
      <c r="P572" s="5">
        <f>IFERROR((E572/L572),"0")</f>
        <v>142</v>
      </c>
      <c r="Q572" t="str">
        <f>LEFT(N572,FIND("/",N572)-1)</f>
        <v>technology</v>
      </c>
      <c r="R572" t="str">
        <f>RIGHT(N572,LEN(N572)-SEARCH("/",N572))</f>
        <v>web</v>
      </c>
      <c r="S572" s="14">
        <f>(((J572/60)/60)/24) + DATE(1970,1,1)</f>
        <v>42388.798252314817</v>
      </c>
      <c r="T572" s="14">
        <f>(((I572/60)/60)/24) + DATE(1970,1,1)</f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8325</v>
      </c>
      <c r="O573" s="10">
        <f>(E573/D573)*100</f>
        <v>0.42399999999999999</v>
      </c>
      <c r="P573" s="5">
        <f>IFERROR((E573/L573),"0")</f>
        <v>53</v>
      </c>
      <c r="Q573" t="str">
        <f>LEFT(N573,FIND("/",N573)-1)</f>
        <v>technology</v>
      </c>
      <c r="R573" t="str">
        <f>RIGHT(N573,LEN(N573)-SEARCH("/",N573))</f>
        <v>web</v>
      </c>
      <c r="S573" s="14">
        <f>(((J573/60)/60)/24) + DATE(1970,1,1)</f>
        <v>42192.816238425927</v>
      </c>
      <c r="T573" s="14">
        <f>(((I573/60)/60)/24) + DATE(1970,1,1)</f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8325</v>
      </c>
      <c r="O574" s="10">
        <f>(E574/D574)*100</f>
        <v>0</v>
      </c>
      <c r="P574" s="5" t="str">
        <f>IFERROR((E574/L574),"0")</f>
        <v>0</v>
      </c>
      <c r="Q574" t="str">
        <f>LEFT(N574,FIND("/",N574)-1)</f>
        <v>technology</v>
      </c>
      <c r="R574" t="str">
        <f>RIGHT(N574,LEN(N574)-SEARCH("/",N574))</f>
        <v>web</v>
      </c>
      <c r="S574" s="14">
        <f>(((J574/60)/60)/24) + DATE(1970,1,1)</f>
        <v>42282.71629629629</v>
      </c>
      <c r="T574" s="14">
        <f>(((I574/60)/60)/24) + DATE(1970,1,1)</f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8325</v>
      </c>
      <c r="O575" s="10">
        <f>(E575/D575)*100</f>
        <v>0.38925389253892539</v>
      </c>
      <c r="P575" s="5">
        <f>IFERROR((E575/L575),"0")</f>
        <v>38.444444444444443</v>
      </c>
      <c r="Q575" t="str">
        <f>LEFT(N575,FIND("/",N575)-1)</f>
        <v>technology</v>
      </c>
      <c r="R575" t="str">
        <f>RIGHT(N575,LEN(N575)-SEARCH("/",N575))</f>
        <v>web</v>
      </c>
      <c r="S575" s="14">
        <f>(((J575/60)/60)/24) + DATE(1970,1,1)</f>
        <v>41963.050127314811</v>
      </c>
      <c r="T575" s="14">
        <f>(((I575/60)/60)/24) + DATE(1970,1,1)</f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8325</v>
      </c>
      <c r="O576" s="10">
        <f>(E576/D576)*100</f>
        <v>0.7155635062611807</v>
      </c>
      <c r="P576" s="5">
        <f>IFERROR((E576/L576),"0")</f>
        <v>20</v>
      </c>
      <c r="Q576" t="str">
        <f>LEFT(N576,FIND("/",N576)-1)</f>
        <v>technology</v>
      </c>
      <c r="R576" t="str">
        <f>RIGHT(N576,LEN(N576)-SEARCH("/",N576))</f>
        <v>web</v>
      </c>
      <c r="S576" s="14">
        <f>(((J576/60)/60)/24) + DATE(1970,1,1)</f>
        <v>42632.443368055552</v>
      </c>
      <c r="T576" s="14">
        <f>(((I576/60)/60)/24) + 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8325</v>
      </c>
      <c r="O577" s="10">
        <f>(E577/D577)*100</f>
        <v>0.43166666666666664</v>
      </c>
      <c r="P577" s="5">
        <f>IFERROR((E577/L577),"0")</f>
        <v>64.75</v>
      </c>
      <c r="Q577" t="str">
        <f>LEFT(N577,FIND("/",N577)-1)</f>
        <v>technology</v>
      </c>
      <c r="R577" t="str">
        <f>RIGHT(N577,LEN(N577)-SEARCH("/",N577))</f>
        <v>web</v>
      </c>
      <c r="S577" s="14">
        <f>(((J577/60)/60)/24) + DATE(1970,1,1)</f>
        <v>42138.692627314813</v>
      </c>
      <c r="T577" s="14">
        <f>(((I577/60)/60)/24) + 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8325</v>
      </c>
      <c r="O578" s="10">
        <f>(E578/D578)*100</f>
        <v>1.25E-3</v>
      </c>
      <c r="P578" s="5">
        <f>IFERROR((E578/L578),"0")</f>
        <v>1</v>
      </c>
      <c r="Q578" t="str">
        <f>LEFT(N578,FIND("/",N578)-1)</f>
        <v>technology</v>
      </c>
      <c r="R578" t="str">
        <f>RIGHT(N578,LEN(N578)-SEARCH("/",N578))</f>
        <v>web</v>
      </c>
      <c r="S578" s="14">
        <f>(((J578/60)/60)/24) + DATE(1970,1,1)</f>
        <v>42031.471666666665</v>
      </c>
      <c r="T578" s="14">
        <f>(((I578/60)/60)/24) + DATE(1970,1,1)</f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8325</v>
      </c>
      <c r="O579" s="10">
        <f>(E579/D579)*100</f>
        <v>0.2</v>
      </c>
      <c r="P579" s="5">
        <f>IFERROR((E579/L579),"0")</f>
        <v>10</v>
      </c>
      <c r="Q579" t="str">
        <f>LEFT(N579,FIND("/",N579)-1)</f>
        <v>technology</v>
      </c>
      <c r="R579" t="str">
        <f>RIGHT(N579,LEN(N579)-SEARCH("/",N579))</f>
        <v>web</v>
      </c>
      <c r="S579" s="14">
        <f>(((J579/60)/60)/24) + DATE(1970,1,1)</f>
        <v>42450.589143518519</v>
      </c>
      <c r="T579" s="14">
        <f>(((I579/60)/60)/24) + 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8325</v>
      </c>
      <c r="O580" s="10">
        <f>(E580/D580)*100</f>
        <v>1.12E-2</v>
      </c>
      <c r="P580" s="5">
        <f>IFERROR((E580/L580),"0")</f>
        <v>2</v>
      </c>
      <c r="Q580" t="str">
        <f>LEFT(N580,FIND("/",N580)-1)</f>
        <v>technology</v>
      </c>
      <c r="R580" t="str">
        <f>RIGHT(N580,LEN(N580)-SEARCH("/",N580))</f>
        <v>web</v>
      </c>
      <c r="S580" s="14">
        <f>(((J580/60)/60)/24) + DATE(1970,1,1)</f>
        <v>42230.578622685185</v>
      </c>
      <c r="T580" s="14">
        <f>(((I580/60)/60)/24) + DATE(1970,1,1)</f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8325</v>
      </c>
      <c r="O581" s="10">
        <f>(E581/D581)*100</f>
        <v>1.4583333333333333</v>
      </c>
      <c r="P581" s="5">
        <f>IFERROR((E581/L581),"0")</f>
        <v>35</v>
      </c>
      <c r="Q581" t="str">
        <f>LEFT(N581,FIND("/",N581)-1)</f>
        <v>technology</v>
      </c>
      <c r="R581" t="str">
        <f>RIGHT(N581,LEN(N581)-SEARCH("/",N581))</f>
        <v>web</v>
      </c>
      <c r="S581" s="14">
        <f>(((J581/60)/60)/24) + DATE(1970,1,1)</f>
        <v>41968.852118055554</v>
      </c>
      <c r="T581" s="14">
        <f>(((I581/60)/60)/24) + DATE(1970,1,1)</f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8325</v>
      </c>
      <c r="O582" s="10">
        <f>(E582/D582)*100</f>
        <v>3.3333333333333333E-2</v>
      </c>
      <c r="P582" s="5">
        <f>IFERROR((E582/L582),"0")</f>
        <v>1</v>
      </c>
      <c r="Q582" t="str">
        <f>LEFT(N582,FIND("/",N582)-1)</f>
        <v>technology</v>
      </c>
      <c r="R582" t="str">
        <f>RIGHT(N582,LEN(N582)-SEARCH("/",N582))</f>
        <v>web</v>
      </c>
      <c r="S582" s="14">
        <f>(((J582/60)/60)/24) + DATE(1970,1,1)</f>
        <v>42605.908182870371</v>
      </c>
      <c r="T582" s="14">
        <f>(((I582/60)/60)/24) + DATE(1970,1,1)</f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8325</v>
      </c>
      <c r="O583" s="10">
        <f>(E583/D583)*100</f>
        <v>0</v>
      </c>
      <c r="P583" s="5" t="str">
        <f>IFERROR((E583/L583),"0")</f>
        <v>0</v>
      </c>
      <c r="Q583" t="str">
        <f>LEFT(N583,FIND("/",N583)-1)</f>
        <v>technology</v>
      </c>
      <c r="R583" t="str">
        <f>RIGHT(N583,LEN(N583)-SEARCH("/",N583))</f>
        <v>web</v>
      </c>
      <c r="S583" s="14">
        <f>(((J583/60)/60)/24) + DATE(1970,1,1)</f>
        <v>42188.012777777782</v>
      </c>
      <c r="T583" s="14">
        <f>(((I583/60)/60)/24) + DATE(1970,1,1)</f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8325</v>
      </c>
      <c r="O584" s="10">
        <f>(E584/D584)*100</f>
        <v>0</v>
      </c>
      <c r="P584" s="5" t="str">
        <f>IFERROR((E584/L584),"0")</f>
        <v>0</v>
      </c>
      <c r="Q584" t="str">
        <f>LEFT(N584,FIND("/",N584)-1)</f>
        <v>technology</v>
      </c>
      <c r="R584" t="str">
        <f>RIGHT(N584,LEN(N584)-SEARCH("/",N584))</f>
        <v>web</v>
      </c>
      <c r="S584" s="14">
        <f>(((J584/60)/60)/24) + DATE(1970,1,1)</f>
        <v>42055.739803240736</v>
      </c>
      <c r="T584" s="14">
        <f>(((I584/60)/60)/24) + 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8325</v>
      </c>
      <c r="O585" s="10">
        <f>(E585/D585)*100</f>
        <v>1.1111111111111112E-2</v>
      </c>
      <c r="P585" s="5">
        <f>IFERROR((E585/L585),"0")</f>
        <v>1</v>
      </c>
      <c r="Q585" t="str">
        <f>LEFT(N585,FIND("/",N585)-1)</f>
        <v>technology</v>
      </c>
      <c r="R585" t="str">
        <f>RIGHT(N585,LEN(N585)-SEARCH("/",N585))</f>
        <v>web</v>
      </c>
      <c r="S585" s="14">
        <f>(((J585/60)/60)/24) + DATE(1970,1,1)</f>
        <v>42052.93850694444</v>
      </c>
      <c r="T585" s="14">
        <f>(((I585/60)/60)/24) + DATE(1970,1,1)</f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8325</v>
      </c>
      <c r="O586" s="10">
        <f>(E586/D586)*100</f>
        <v>1</v>
      </c>
      <c r="P586" s="5">
        <f>IFERROR((E586/L586),"0")</f>
        <v>5</v>
      </c>
      <c r="Q586" t="str">
        <f>LEFT(N586,FIND("/",N586)-1)</f>
        <v>technology</v>
      </c>
      <c r="R586" t="str">
        <f>RIGHT(N586,LEN(N586)-SEARCH("/",N586))</f>
        <v>web</v>
      </c>
      <c r="S586" s="14">
        <f>(((J586/60)/60)/24) + DATE(1970,1,1)</f>
        <v>42049.716620370367</v>
      </c>
      <c r="T586" s="14">
        <f>(((I586/60)/60)/24) + 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8325</v>
      </c>
      <c r="O587" s="10">
        <f>(E587/D587)*100</f>
        <v>0</v>
      </c>
      <c r="P587" s="5" t="str">
        <f>IFERROR((E587/L587),"0")</f>
        <v>0</v>
      </c>
      <c r="Q587" t="str">
        <f>LEFT(N587,FIND("/",N587)-1)</f>
        <v>technology</v>
      </c>
      <c r="R587" t="str">
        <f>RIGHT(N587,LEN(N587)-SEARCH("/",N587))</f>
        <v>web</v>
      </c>
      <c r="S587" s="14">
        <f>(((J587/60)/60)/24) + DATE(1970,1,1)</f>
        <v>42283.3909375</v>
      </c>
      <c r="T587" s="14">
        <f>(((I587/60)/60)/24) + 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8325</v>
      </c>
      <c r="O588" s="10">
        <f>(E588/D588)*100</f>
        <v>0.55999999999999994</v>
      </c>
      <c r="P588" s="5">
        <f>IFERROR((E588/L588),"0")</f>
        <v>14</v>
      </c>
      <c r="Q588" t="str">
        <f>LEFT(N588,FIND("/",N588)-1)</f>
        <v>technology</v>
      </c>
      <c r="R588" t="str">
        <f>RIGHT(N588,LEN(N588)-SEARCH("/",N588))</f>
        <v>web</v>
      </c>
      <c r="S588" s="14">
        <f>(((J588/60)/60)/24) + DATE(1970,1,1)</f>
        <v>42020.854247685187</v>
      </c>
      <c r="T588" s="14">
        <f>(((I588/60)/60)/24) + 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8325</v>
      </c>
      <c r="O589" s="10">
        <f>(E589/D589)*100</f>
        <v>9.0833333333333339</v>
      </c>
      <c r="P589" s="5">
        <f>IFERROR((E589/L589),"0")</f>
        <v>389.28571428571428</v>
      </c>
      <c r="Q589" t="str">
        <f>LEFT(N589,FIND("/",N589)-1)</f>
        <v>technology</v>
      </c>
      <c r="R589" t="str">
        <f>RIGHT(N589,LEN(N589)-SEARCH("/",N589))</f>
        <v>web</v>
      </c>
      <c r="S589" s="14">
        <f>(((J589/60)/60)/24) + DATE(1970,1,1)</f>
        <v>42080.757326388892</v>
      </c>
      <c r="T589" s="14">
        <f>(((I589/60)/60)/24) + DATE(1970,1,1)</f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8325</v>
      </c>
      <c r="O590" s="10">
        <f>(E590/D590)*100</f>
        <v>3.3444444444444441</v>
      </c>
      <c r="P590" s="5">
        <f>IFERROR((E590/L590),"0")</f>
        <v>150.5</v>
      </c>
      <c r="Q590" t="str">
        <f>LEFT(N590,FIND("/",N590)-1)</f>
        <v>technology</v>
      </c>
      <c r="R590" t="str">
        <f>RIGHT(N590,LEN(N590)-SEARCH("/",N590))</f>
        <v>web</v>
      </c>
      <c r="S590" s="14">
        <f>(((J590/60)/60)/24) + DATE(1970,1,1)</f>
        <v>42631.769513888896</v>
      </c>
      <c r="T590" s="14">
        <f>(((I590/60)/60)/24) + 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8325</v>
      </c>
      <c r="O591" s="10">
        <f>(E591/D591)*100</f>
        <v>1.3333333333333334E-2</v>
      </c>
      <c r="P591" s="5">
        <f>IFERROR((E591/L591),"0")</f>
        <v>1</v>
      </c>
      <c r="Q591" t="str">
        <f>LEFT(N591,FIND("/",N591)-1)</f>
        <v>technology</v>
      </c>
      <c r="R591" t="str">
        <f>RIGHT(N591,LEN(N591)-SEARCH("/",N591))</f>
        <v>web</v>
      </c>
      <c r="S591" s="14">
        <f>(((J591/60)/60)/24) + DATE(1970,1,1)</f>
        <v>42178.614571759259</v>
      </c>
      <c r="T591" s="14">
        <f>(((I591/60)/60)/24) + DATE(1970,1,1)</f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8325</v>
      </c>
      <c r="O592" s="10">
        <f>(E592/D592)*100</f>
        <v>4.46</v>
      </c>
      <c r="P592" s="5">
        <f>IFERROR((E592/L592),"0")</f>
        <v>24.777777777777779</v>
      </c>
      <c r="Q592" t="str">
        <f>LEFT(N592,FIND("/",N592)-1)</f>
        <v>technology</v>
      </c>
      <c r="R592" t="str">
        <f>RIGHT(N592,LEN(N592)-SEARCH("/",N592))</f>
        <v>web</v>
      </c>
      <c r="S592" s="14">
        <f>(((J592/60)/60)/24) + DATE(1970,1,1)</f>
        <v>42377.554756944446</v>
      </c>
      <c r="T592" s="14">
        <f>(((I592/60)/60)/24) + 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8325</v>
      </c>
      <c r="O593" s="10">
        <f>(E593/D593)*100</f>
        <v>6.0999999999999999E-2</v>
      </c>
      <c r="P593" s="5">
        <f>IFERROR((E593/L593),"0")</f>
        <v>30.5</v>
      </c>
      <c r="Q593" t="str">
        <f>LEFT(N593,FIND("/",N593)-1)</f>
        <v>technology</v>
      </c>
      <c r="R593" t="str">
        <f>RIGHT(N593,LEN(N593)-SEARCH("/",N593))</f>
        <v>web</v>
      </c>
      <c r="S593" s="14">
        <f>(((J593/60)/60)/24) + DATE(1970,1,1)</f>
        <v>42177.543171296296</v>
      </c>
      <c r="T593" s="14">
        <f>(((I593/60)/60)/24) + DATE(1970,1,1)</f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8325</v>
      </c>
      <c r="O594" s="10">
        <f>(E594/D594)*100</f>
        <v>3.3333333333333335</v>
      </c>
      <c r="P594" s="5">
        <f>IFERROR((E594/L594),"0")</f>
        <v>250</v>
      </c>
      <c r="Q594" t="str">
        <f>LEFT(N594,FIND("/",N594)-1)</f>
        <v>technology</v>
      </c>
      <c r="R594" t="str">
        <f>RIGHT(N594,LEN(N594)-SEARCH("/",N594))</f>
        <v>web</v>
      </c>
      <c r="S594" s="14">
        <f>(((J594/60)/60)/24) + DATE(1970,1,1)</f>
        <v>41946.232175925928</v>
      </c>
      <c r="T594" s="14">
        <f>(((I594/60)/60)/24) + DATE(1970,1,1)</f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8325</v>
      </c>
      <c r="O595" s="10">
        <f>(E595/D595)*100</f>
        <v>23</v>
      </c>
      <c r="P595" s="5">
        <f>IFERROR((E595/L595),"0")</f>
        <v>16.428571428571427</v>
      </c>
      <c r="Q595" t="str">
        <f>LEFT(N595,FIND("/",N595)-1)</f>
        <v>technology</v>
      </c>
      <c r="R595" t="str">
        <f>RIGHT(N595,LEN(N595)-SEARCH("/",N595))</f>
        <v>web</v>
      </c>
      <c r="S595" s="14">
        <f>(((J595/60)/60)/24) + DATE(1970,1,1)</f>
        <v>42070.677604166667</v>
      </c>
      <c r="T595" s="14">
        <f>(((I595/60)/60)/24) + 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8325</v>
      </c>
      <c r="O596" s="10">
        <f>(E596/D596)*100</f>
        <v>0.104</v>
      </c>
      <c r="P596" s="5">
        <f>IFERROR((E596/L596),"0")</f>
        <v>13</v>
      </c>
      <c r="Q596" t="str">
        <f>LEFT(N596,FIND("/",N596)-1)</f>
        <v>technology</v>
      </c>
      <c r="R596" t="str">
        <f>RIGHT(N596,LEN(N596)-SEARCH("/",N596))</f>
        <v>web</v>
      </c>
      <c r="S596" s="14">
        <f>(((J596/60)/60)/24) + DATE(1970,1,1)</f>
        <v>42446.780162037037</v>
      </c>
      <c r="T596" s="14">
        <f>(((I596/60)/60)/24) + DATE(1970,1,1)</f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8325</v>
      </c>
      <c r="O597" s="10">
        <f>(E597/D597)*100</f>
        <v>0.42599999999999999</v>
      </c>
      <c r="P597" s="5">
        <f>IFERROR((E597/L597),"0")</f>
        <v>53.25</v>
      </c>
      <c r="Q597" t="str">
        <f>LEFT(N597,FIND("/",N597)-1)</f>
        <v>technology</v>
      </c>
      <c r="R597" t="str">
        <f>RIGHT(N597,LEN(N597)-SEARCH("/",N597))</f>
        <v>web</v>
      </c>
      <c r="S597" s="14">
        <f>(((J597/60)/60)/24) + DATE(1970,1,1)</f>
        <v>42083.069884259254</v>
      </c>
      <c r="T597" s="14">
        <f>(((I597/60)/60)/24) + DATE(1970,1,1)</f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8325</v>
      </c>
      <c r="O598" s="10">
        <f>(E598/D598)*100</f>
        <v>0.03</v>
      </c>
      <c r="P598" s="5">
        <f>IFERROR((E598/L598),"0")</f>
        <v>3</v>
      </c>
      <c r="Q598" t="str">
        <f>LEFT(N598,FIND("/",N598)-1)</f>
        <v>technology</v>
      </c>
      <c r="R598" t="str">
        <f>RIGHT(N598,LEN(N598)-SEARCH("/",N598))</f>
        <v>web</v>
      </c>
      <c r="S598" s="14">
        <f>(((J598/60)/60)/24) + DATE(1970,1,1)</f>
        <v>42646.896898148145</v>
      </c>
      <c r="T598" s="14">
        <f>(((I598/60)/60)/24) + 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8325</v>
      </c>
      <c r="O599" s="10">
        <f>(E599/D599)*100</f>
        <v>0.26666666666666666</v>
      </c>
      <c r="P599" s="5">
        <f>IFERROR((E599/L599),"0")</f>
        <v>10</v>
      </c>
      <c r="Q599" t="str">
        <f>LEFT(N599,FIND("/",N599)-1)</f>
        <v>technology</v>
      </c>
      <c r="R599" t="str">
        <f>RIGHT(N599,LEN(N599)-SEARCH("/",N599))</f>
        <v>web</v>
      </c>
      <c r="S599" s="14">
        <f>(((J599/60)/60)/24) + DATE(1970,1,1)</f>
        <v>42545.705266203702</v>
      </c>
      <c r="T599" s="14">
        <f>(((I599/60)/60)/24) + 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8325</v>
      </c>
      <c r="O600" s="10">
        <f>(E600/D600)*100</f>
        <v>34</v>
      </c>
      <c r="P600" s="5">
        <f>IFERROR((E600/L600),"0")</f>
        <v>121.42857142857143</v>
      </c>
      <c r="Q600" t="str">
        <f>LEFT(N600,FIND("/",N600)-1)</f>
        <v>technology</v>
      </c>
      <c r="R600" t="str">
        <f>RIGHT(N600,LEN(N600)-SEARCH("/",N600))</f>
        <v>web</v>
      </c>
      <c r="S600" s="14">
        <f>(((J600/60)/60)/24) + DATE(1970,1,1)</f>
        <v>41948.00209490741</v>
      </c>
      <c r="T600" s="14">
        <f>(((I600/60)/60)/24) + DATE(1970,1,1)</f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8325</v>
      </c>
      <c r="O601" s="10">
        <f>(E601/D601)*100</f>
        <v>6.2E-2</v>
      </c>
      <c r="P601" s="5">
        <f>IFERROR((E601/L601),"0")</f>
        <v>15.5</v>
      </c>
      <c r="Q601" t="str">
        <f>LEFT(N601,FIND("/",N601)-1)</f>
        <v>technology</v>
      </c>
      <c r="R601" t="str">
        <f>RIGHT(N601,LEN(N601)-SEARCH("/",N601))</f>
        <v>web</v>
      </c>
      <c r="S601" s="14">
        <f>(((J601/60)/60)/24) + DATE(1970,1,1)</f>
        <v>42047.812523148154</v>
      </c>
      <c r="T601" s="14">
        <f>(((I601/60)/60)/24) + 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8325</v>
      </c>
      <c r="O602" s="10">
        <f>(E602/D602)*100</f>
        <v>2</v>
      </c>
      <c r="P602" s="5">
        <f>IFERROR((E602/L602),"0")</f>
        <v>100</v>
      </c>
      <c r="Q602" t="str">
        <f>LEFT(N602,FIND("/",N602)-1)</f>
        <v>technology</v>
      </c>
      <c r="R602" t="str">
        <f>RIGHT(N602,LEN(N602)-SEARCH("/",N602))</f>
        <v>web</v>
      </c>
      <c r="S602" s="14">
        <f>(((J602/60)/60)/24) + DATE(1970,1,1)</f>
        <v>42073.798171296294</v>
      </c>
      <c r="T602" s="14">
        <f>(((I602/60)/60)/24) + DATE(1970,1,1)</f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8325</v>
      </c>
      <c r="O603" s="10">
        <f>(E603/D603)*100</f>
        <v>1.4000000000000001</v>
      </c>
      <c r="P603" s="5">
        <f>IFERROR((E603/L603),"0")</f>
        <v>23.333333333333332</v>
      </c>
      <c r="Q603" t="str">
        <f>LEFT(N603,FIND("/",N603)-1)</f>
        <v>technology</v>
      </c>
      <c r="R603" t="str">
        <f>RIGHT(N603,LEN(N603)-SEARCH("/",N603))</f>
        <v>web</v>
      </c>
      <c r="S603" s="14">
        <f>(((J603/60)/60)/24) + DATE(1970,1,1)</f>
        <v>41969.858090277776</v>
      </c>
      <c r="T603" s="14">
        <f>(((I603/60)/60)/24) + 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8325</v>
      </c>
      <c r="O604" s="10">
        <f>(E604/D604)*100</f>
        <v>0</v>
      </c>
      <c r="P604" s="5" t="str">
        <f>IFERROR((E604/L604),"0")</f>
        <v>0</v>
      </c>
      <c r="Q604" t="str">
        <f>LEFT(N604,FIND("/",N604)-1)</f>
        <v>technology</v>
      </c>
      <c r="R604" t="str">
        <f>RIGHT(N604,LEN(N604)-SEARCH("/",N604))</f>
        <v>web</v>
      </c>
      <c r="S604" s="14">
        <f>(((J604/60)/60)/24) + DATE(1970,1,1)</f>
        <v>42143.79415509259</v>
      </c>
      <c r="T604" s="14">
        <f>(((I604/60)/60)/24) + 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8325</v>
      </c>
      <c r="O605" s="10">
        <f>(E605/D605)*100</f>
        <v>3.9334666666666664</v>
      </c>
      <c r="P605" s="5">
        <f>IFERROR((E605/L605),"0")</f>
        <v>45.386153846153846</v>
      </c>
      <c r="Q605" t="str">
        <f>LEFT(N605,FIND("/",N605)-1)</f>
        <v>technology</v>
      </c>
      <c r="R605" t="str">
        <f>RIGHT(N605,LEN(N605)-SEARCH("/",N605))</f>
        <v>web</v>
      </c>
      <c r="S605" s="14">
        <f>(((J605/60)/60)/24) + DATE(1970,1,1)</f>
        <v>41835.639155092591</v>
      </c>
      <c r="T605" s="14">
        <f>(((I605/60)/60)/24) + DATE(1970,1,1)</f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8325</v>
      </c>
      <c r="O606" s="10">
        <f>(E606/D606)*100</f>
        <v>0</v>
      </c>
      <c r="P606" s="5" t="str">
        <f>IFERROR((E606/L606),"0")</f>
        <v>0</v>
      </c>
      <c r="Q606" t="str">
        <f>LEFT(N606,FIND("/",N606)-1)</f>
        <v>technology</v>
      </c>
      <c r="R606" t="str">
        <f>RIGHT(N606,LEN(N606)-SEARCH("/",N606))</f>
        <v>web</v>
      </c>
      <c r="S606" s="14">
        <f>(((J606/60)/60)/24) + DATE(1970,1,1)</f>
        <v>41849.035370370373</v>
      </c>
      <c r="T606" s="14">
        <f>(((I606/60)/60)/24) + 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8325</v>
      </c>
      <c r="O607" s="10">
        <f>(E607/D607)*100</f>
        <v>2.62</v>
      </c>
      <c r="P607" s="5">
        <f>IFERROR((E607/L607),"0")</f>
        <v>16.375</v>
      </c>
      <c r="Q607" t="str">
        <f>LEFT(N607,FIND("/",N607)-1)</f>
        <v>technology</v>
      </c>
      <c r="R607" t="str">
        <f>RIGHT(N607,LEN(N607)-SEARCH("/",N607))</f>
        <v>web</v>
      </c>
      <c r="S607" s="14">
        <f>(((J607/60)/60)/24) + DATE(1970,1,1)</f>
        <v>42194.357731481476</v>
      </c>
      <c r="T607" s="14">
        <f>(((I607/60)/60)/24) + DATE(1970,1,1)</f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8325</v>
      </c>
      <c r="O608" s="10">
        <f>(E608/D608)*100</f>
        <v>0.2</v>
      </c>
      <c r="P608" s="5">
        <f>IFERROR((E608/L608),"0")</f>
        <v>10</v>
      </c>
      <c r="Q608" t="str">
        <f>LEFT(N608,FIND("/",N608)-1)</f>
        <v>technology</v>
      </c>
      <c r="R608" t="str">
        <f>RIGHT(N608,LEN(N608)-SEARCH("/",N608))</f>
        <v>web</v>
      </c>
      <c r="S608" s="14">
        <f>(((J608/60)/60)/24) + DATE(1970,1,1)</f>
        <v>42102.650567129633</v>
      </c>
      <c r="T608" s="14">
        <f>(((I608/60)/60)/24) + DATE(1970,1,1)</f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8325</v>
      </c>
      <c r="O609" s="10">
        <f>(E609/D609)*100</f>
        <v>0</v>
      </c>
      <c r="P609" s="5" t="str">
        <f>IFERROR((E609/L609),"0")</f>
        <v>0</v>
      </c>
      <c r="Q609" t="str">
        <f>LEFT(N609,FIND("/",N609)-1)</f>
        <v>technology</v>
      </c>
      <c r="R609" t="str">
        <f>RIGHT(N609,LEN(N609)-SEARCH("/",N609))</f>
        <v>web</v>
      </c>
      <c r="S609" s="14">
        <f>(((J609/60)/60)/24) + DATE(1970,1,1)</f>
        <v>42300.825648148151</v>
      </c>
      <c r="T609" s="14">
        <f>(((I609/60)/60)/24) + DATE(1970,1,1)</f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8325</v>
      </c>
      <c r="O610" s="10">
        <f>(E610/D610)*100</f>
        <v>0.97400000000000009</v>
      </c>
      <c r="P610" s="5">
        <f>IFERROR((E610/L610),"0")</f>
        <v>292.2</v>
      </c>
      <c r="Q610" t="str">
        <f>LEFT(N610,FIND("/",N610)-1)</f>
        <v>technology</v>
      </c>
      <c r="R610" t="str">
        <f>RIGHT(N610,LEN(N610)-SEARCH("/",N610))</f>
        <v>web</v>
      </c>
      <c r="S610" s="14">
        <f>(((J610/60)/60)/24) + DATE(1970,1,1)</f>
        <v>42140.921064814815</v>
      </c>
      <c r="T610" s="14">
        <f>(((I610/60)/60)/24) + DATE(1970,1,1)</f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8325</v>
      </c>
      <c r="O611" s="10">
        <f>(E611/D611)*100</f>
        <v>0.64102564102564097</v>
      </c>
      <c r="P611" s="5">
        <f>IFERROR((E611/L611),"0")</f>
        <v>5</v>
      </c>
      <c r="Q611" t="str">
        <f>LEFT(N611,FIND("/",N611)-1)</f>
        <v>technology</v>
      </c>
      <c r="R611" t="str">
        <f>RIGHT(N611,LEN(N611)-SEARCH("/",N611))</f>
        <v>web</v>
      </c>
      <c r="S611" s="14">
        <f>(((J611/60)/60)/24) + DATE(1970,1,1)</f>
        <v>42307.034074074079</v>
      </c>
      <c r="T611" s="14">
        <f>(((I611/60)/60)/24) + 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8325</v>
      </c>
      <c r="O612" s="10">
        <f>(E612/D612)*100</f>
        <v>0</v>
      </c>
      <c r="P612" s="5" t="str">
        <f>IFERROR((E612/L612),"0")</f>
        <v>0</v>
      </c>
      <c r="Q612" t="str">
        <f>LEFT(N612,FIND("/",N612)-1)</f>
        <v>technology</v>
      </c>
      <c r="R612" t="str">
        <f>RIGHT(N612,LEN(N612)-SEARCH("/",N612))</f>
        <v>web</v>
      </c>
      <c r="S612" s="14">
        <f>(((J612/60)/60)/24) + DATE(1970,1,1)</f>
        <v>42086.83085648148</v>
      </c>
      <c r="T612" s="14">
        <f>(((I612/60)/60)/24) + DATE(1970,1,1)</f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8325</v>
      </c>
      <c r="O613" s="10">
        <f>(E613/D613)*100</f>
        <v>0</v>
      </c>
      <c r="P613" s="5" t="str">
        <f>IFERROR((E613/L613),"0")</f>
        <v>0</v>
      </c>
      <c r="Q613" t="str">
        <f>LEFT(N613,FIND("/",N613)-1)</f>
        <v>technology</v>
      </c>
      <c r="R613" t="str">
        <f>RIGHT(N613,LEN(N613)-SEARCH("/",N613))</f>
        <v>web</v>
      </c>
      <c r="S613" s="14">
        <f>(((J613/60)/60)/24) + DATE(1970,1,1)</f>
        <v>42328.560613425929</v>
      </c>
      <c r="T613" s="14">
        <f>(((I613/60)/60)/24) + 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8325</v>
      </c>
      <c r="O614" s="10">
        <f>(E614/D614)*100</f>
        <v>0</v>
      </c>
      <c r="P614" s="5" t="str">
        <f>IFERROR((E614/L614),"0")</f>
        <v>0</v>
      </c>
      <c r="Q614" t="str">
        <f>LEFT(N614,FIND("/",N614)-1)</f>
        <v>technology</v>
      </c>
      <c r="R614" t="str">
        <f>RIGHT(N614,LEN(N614)-SEARCH("/",N614))</f>
        <v>web</v>
      </c>
      <c r="S614" s="14">
        <f>(((J614/60)/60)/24) + DATE(1970,1,1)</f>
        <v>42585.031782407401</v>
      </c>
      <c r="T614" s="14">
        <f>(((I614/60)/60)/24) + DATE(1970,1,1)</f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8325</v>
      </c>
      <c r="O615" s="10">
        <f>(E615/D615)*100</f>
        <v>21.363333333333333</v>
      </c>
      <c r="P615" s="5">
        <f>IFERROR((E615/L615),"0")</f>
        <v>105.93388429752066</v>
      </c>
      <c r="Q615" t="str">
        <f>LEFT(N615,FIND("/",N615)-1)</f>
        <v>technology</v>
      </c>
      <c r="R615" t="str">
        <f>RIGHT(N615,LEN(N615)-SEARCH("/",N615))</f>
        <v>web</v>
      </c>
      <c r="S615" s="14">
        <f>(((J615/60)/60)/24) + DATE(1970,1,1)</f>
        <v>42247.496759259258</v>
      </c>
      <c r="T615" s="14">
        <f>(((I615/60)/60)/24) + 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8325</v>
      </c>
      <c r="O616" s="10">
        <f>(E616/D616)*100</f>
        <v>0</v>
      </c>
      <c r="P616" s="5" t="str">
        <f>IFERROR((E616/L616),"0")</f>
        <v>0</v>
      </c>
      <c r="Q616" t="str">
        <f>LEFT(N616,FIND("/",N616)-1)</f>
        <v>technology</v>
      </c>
      <c r="R616" t="str">
        <f>RIGHT(N616,LEN(N616)-SEARCH("/",N616))</f>
        <v>web</v>
      </c>
      <c r="S616" s="14">
        <f>(((J616/60)/60)/24) + DATE(1970,1,1)</f>
        <v>42515.061805555553</v>
      </c>
      <c r="T616" s="14">
        <f>(((I616/60)/60)/24) + 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8325</v>
      </c>
      <c r="O617" s="10">
        <f>(E617/D617)*100</f>
        <v>0</v>
      </c>
      <c r="P617" s="5" t="str">
        <f>IFERROR((E617/L617),"0")</f>
        <v>0</v>
      </c>
      <c r="Q617" t="str">
        <f>LEFT(N617,FIND("/",N617)-1)</f>
        <v>technology</v>
      </c>
      <c r="R617" t="str">
        <f>RIGHT(N617,LEN(N617)-SEARCH("/",N617))</f>
        <v>web</v>
      </c>
      <c r="S617" s="14">
        <f>(((J617/60)/60)/24) + DATE(1970,1,1)</f>
        <v>42242.122210648144</v>
      </c>
      <c r="T617" s="14">
        <f>(((I617/60)/60)/24) + DATE(1970,1,1)</f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8325</v>
      </c>
      <c r="O618" s="10">
        <f>(E618/D618)*100</f>
        <v>0</v>
      </c>
      <c r="P618" s="5" t="str">
        <f>IFERROR((E618/L618),"0")</f>
        <v>0</v>
      </c>
      <c r="Q618" t="str">
        <f>LEFT(N618,FIND("/",N618)-1)</f>
        <v>technology</v>
      </c>
      <c r="R618" t="str">
        <f>RIGHT(N618,LEN(N618)-SEARCH("/",N618))</f>
        <v>web</v>
      </c>
      <c r="S618" s="14">
        <f>(((J618/60)/60)/24) + DATE(1970,1,1)</f>
        <v>42761.376238425932</v>
      </c>
      <c r="T618" s="14">
        <f>(((I618/60)/60)/24) + DATE(1970,1,1)</f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8325</v>
      </c>
      <c r="O619" s="10">
        <f>(E619/D619)*100</f>
        <v>3</v>
      </c>
      <c r="P619" s="5">
        <f>IFERROR((E619/L619),"0")</f>
        <v>20</v>
      </c>
      <c r="Q619" t="str">
        <f>LEFT(N619,FIND("/",N619)-1)</f>
        <v>technology</v>
      </c>
      <c r="R619" t="str">
        <f>RIGHT(N619,LEN(N619)-SEARCH("/",N619))</f>
        <v>web</v>
      </c>
      <c r="S619" s="14">
        <f>(((J619/60)/60)/24) + DATE(1970,1,1)</f>
        <v>42087.343090277776</v>
      </c>
      <c r="T619" s="14">
        <f>(((I619/60)/60)/24) + DATE(1970,1,1)</f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8325</v>
      </c>
      <c r="O620" s="10">
        <f>(E620/D620)*100</f>
        <v>0</v>
      </c>
      <c r="P620" s="5" t="str">
        <f>IFERROR((E620/L620),"0")</f>
        <v>0</v>
      </c>
      <c r="Q620" t="str">
        <f>LEFT(N620,FIND("/",N620)-1)</f>
        <v>technology</v>
      </c>
      <c r="R620" t="str">
        <f>RIGHT(N620,LEN(N620)-SEARCH("/",N620))</f>
        <v>web</v>
      </c>
      <c r="S620" s="14">
        <f>(((J620/60)/60)/24) + DATE(1970,1,1)</f>
        <v>42317.810219907406</v>
      </c>
      <c r="T620" s="14">
        <f>(((I620/60)/60)/24) + 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8325</v>
      </c>
      <c r="O621" s="10">
        <f>(E621/D621)*100</f>
        <v>3.9999999999999996E-5</v>
      </c>
      <c r="P621" s="5">
        <f>IFERROR((E621/L621),"0")</f>
        <v>1</v>
      </c>
      <c r="Q621" t="str">
        <f>LEFT(N621,FIND("/",N621)-1)</f>
        <v>technology</v>
      </c>
      <c r="R621" t="str">
        <f>RIGHT(N621,LEN(N621)-SEARCH("/",N621))</f>
        <v>web</v>
      </c>
      <c r="S621" s="14">
        <f>(((J621/60)/60)/24) + DATE(1970,1,1)</f>
        <v>41908.650347222225</v>
      </c>
      <c r="T621" s="14">
        <f>(((I621/60)/60)/24) + 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8325</v>
      </c>
      <c r="O622" s="10">
        <f>(E622/D622)*100</f>
        <v>1</v>
      </c>
      <c r="P622" s="5">
        <f>IFERROR((E622/L622),"0")</f>
        <v>300</v>
      </c>
      <c r="Q622" t="str">
        <f>LEFT(N622,FIND("/",N622)-1)</f>
        <v>technology</v>
      </c>
      <c r="R622" t="str">
        <f>RIGHT(N622,LEN(N622)-SEARCH("/",N622))</f>
        <v>web</v>
      </c>
      <c r="S622" s="14">
        <f>(((J622/60)/60)/24) + DATE(1970,1,1)</f>
        <v>41831.716874999998</v>
      </c>
      <c r="T622" s="14">
        <f>(((I622/60)/60)/24) + DATE(1970,1,1)</f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8325</v>
      </c>
      <c r="O623" s="10">
        <f>(E623/D623)*100</f>
        <v>1.044</v>
      </c>
      <c r="P623" s="5">
        <f>IFERROR((E623/L623),"0")</f>
        <v>87</v>
      </c>
      <c r="Q623" t="str">
        <f>LEFT(N623,FIND("/",N623)-1)</f>
        <v>technology</v>
      </c>
      <c r="R623" t="str">
        <f>RIGHT(N623,LEN(N623)-SEARCH("/",N623))</f>
        <v>web</v>
      </c>
      <c r="S623" s="14">
        <f>(((J623/60)/60)/24) + DATE(1970,1,1)</f>
        <v>42528.987696759257</v>
      </c>
      <c r="T623" s="14">
        <f>(((I623/60)/60)/24) + DATE(1970,1,1)</f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8325</v>
      </c>
      <c r="O624" s="10">
        <f>(E624/D624)*100</f>
        <v>5.6833333333333336</v>
      </c>
      <c r="P624" s="5">
        <f>IFERROR((E624/L624),"0")</f>
        <v>37.888888888888886</v>
      </c>
      <c r="Q624" t="str">
        <f>LEFT(N624,FIND("/",N624)-1)</f>
        <v>technology</v>
      </c>
      <c r="R624" t="str">
        <f>RIGHT(N624,LEN(N624)-SEARCH("/",N624))</f>
        <v>web</v>
      </c>
      <c r="S624" s="14">
        <f>(((J624/60)/60)/24) + DATE(1970,1,1)</f>
        <v>42532.774745370371</v>
      </c>
      <c r="T624" s="14">
        <f>(((I624/60)/60)/24) + DATE(1970,1,1)</f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8325</v>
      </c>
      <c r="O625" s="10">
        <f>(E625/D625)*100</f>
        <v>0</v>
      </c>
      <c r="P625" s="5" t="str">
        <f>IFERROR((E625/L625),"0")</f>
        <v>0</v>
      </c>
      <c r="Q625" t="str">
        <f>LEFT(N625,FIND("/",N625)-1)</f>
        <v>technology</v>
      </c>
      <c r="R625" t="str">
        <f>RIGHT(N625,LEN(N625)-SEARCH("/",N625))</f>
        <v>web</v>
      </c>
      <c r="S625" s="14">
        <f>(((J625/60)/60)/24) + DATE(1970,1,1)</f>
        <v>42122.009224537032</v>
      </c>
      <c r="T625" s="14">
        <f>(((I625/60)/60)/24) + 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8325</v>
      </c>
      <c r="O626" s="10">
        <f>(E626/D626)*100</f>
        <v>0</v>
      </c>
      <c r="P626" s="5" t="str">
        <f>IFERROR((E626/L626),"0")</f>
        <v>0</v>
      </c>
      <c r="Q626" t="str">
        <f>LEFT(N626,FIND("/",N626)-1)</f>
        <v>technology</v>
      </c>
      <c r="R626" t="str">
        <f>RIGHT(N626,LEN(N626)-SEARCH("/",N626))</f>
        <v>web</v>
      </c>
      <c r="S626" s="14">
        <f>(((J626/60)/60)/24) + DATE(1970,1,1)</f>
        <v>42108.988900462966</v>
      </c>
      <c r="T626" s="14">
        <f>(((I626/60)/60)/24) + DATE(1970,1,1)</f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8325</v>
      </c>
      <c r="O627" s="10">
        <f>(E627/D627)*100</f>
        <v>0</v>
      </c>
      <c r="P627" s="5" t="str">
        <f>IFERROR((E627/L627),"0")</f>
        <v>0</v>
      </c>
      <c r="Q627" t="str">
        <f>LEFT(N627,FIND("/",N627)-1)</f>
        <v>technology</v>
      </c>
      <c r="R627" t="str">
        <f>RIGHT(N627,LEN(N627)-SEARCH("/",N627))</f>
        <v>web</v>
      </c>
      <c r="S627" s="14">
        <f>(((J627/60)/60)/24) + DATE(1970,1,1)</f>
        <v>42790.895567129628</v>
      </c>
      <c r="T627" s="14">
        <f>(((I627/60)/60)/24) + DATE(1970,1,1)</f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8325</v>
      </c>
      <c r="O628" s="10">
        <f>(E628/D628)*100</f>
        <v>17.380000000000003</v>
      </c>
      <c r="P628" s="5">
        <f>IFERROR((E628/L628),"0")</f>
        <v>111.41025641025641</v>
      </c>
      <c r="Q628" t="str">
        <f>LEFT(N628,FIND("/",N628)-1)</f>
        <v>technology</v>
      </c>
      <c r="R628" t="str">
        <f>RIGHT(N628,LEN(N628)-SEARCH("/",N628))</f>
        <v>web</v>
      </c>
      <c r="S628" s="14">
        <f>(((J628/60)/60)/24) + DATE(1970,1,1)</f>
        <v>42198.559479166666</v>
      </c>
      <c r="T628" s="14">
        <f>(((I628/60)/60)/24) + DATE(1970,1,1)</f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8325</v>
      </c>
      <c r="O629" s="10">
        <f>(E629/D629)*100</f>
        <v>0.02</v>
      </c>
      <c r="P629" s="5">
        <f>IFERROR((E629/L629),"0")</f>
        <v>90</v>
      </c>
      <c r="Q629" t="str">
        <f>LEFT(N629,FIND("/",N629)-1)</f>
        <v>technology</v>
      </c>
      <c r="R629" t="str">
        <f>RIGHT(N629,LEN(N629)-SEARCH("/",N629))</f>
        <v>web</v>
      </c>
      <c r="S629" s="14">
        <f>(((J629/60)/60)/24) + DATE(1970,1,1)</f>
        <v>42384.306840277779</v>
      </c>
      <c r="T629" s="14">
        <f>(((I629/60)/60)/24) + 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8325</v>
      </c>
      <c r="O630" s="10">
        <f>(E630/D630)*100</f>
        <v>0</v>
      </c>
      <c r="P630" s="5" t="str">
        <f>IFERROR((E630/L630),"0")</f>
        <v>0</v>
      </c>
      <c r="Q630" t="str">
        <f>LEFT(N630,FIND("/",N630)-1)</f>
        <v>technology</v>
      </c>
      <c r="R630" t="str">
        <f>RIGHT(N630,LEN(N630)-SEARCH("/",N630))</f>
        <v>web</v>
      </c>
      <c r="S630" s="14">
        <f>(((J630/60)/60)/24) + DATE(1970,1,1)</f>
        <v>41803.692789351851</v>
      </c>
      <c r="T630" s="14">
        <f>(((I630/60)/60)/24) + DATE(1970,1,1)</f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8325</v>
      </c>
      <c r="O631" s="10">
        <f>(E631/D631)*100</f>
        <v>0.17500000000000002</v>
      </c>
      <c r="P631" s="5">
        <f>IFERROR((E631/L631),"0")</f>
        <v>116.66666666666667</v>
      </c>
      <c r="Q631" t="str">
        <f>LEFT(N631,FIND("/",N631)-1)</f>
        <v>technology</v>
      </c>
      <c r="R631" t="str">
        <f>RIGHT(N631,LEN(N631)-SEARCH("/",N631))</f>
        <v>web</v>
      </c>
      <c r="S631" s="14">
        <f>(((J631/60)/60)/24) + DATE(1970,1,1)</f>
        <v>42474.637824074074</v>
      </c>
      <c r="T631" s="14">
        <f>(((I631/60)/60)/24) + DATE(1970,1,1)</f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8325</v>
      </c>
      <c r="O632" s="10">
        <f>(E632/D632)*100</f>
        <v>8.3340278356529712E-2</v>
      </c>
      <c r="P632" s="5">
        <f>IFERROR((E632/L632),"0")</f>
        <v>10</v>
      </c>
      <c r="Q632" t="str">
        <f>LEFT(N632,FIND("/",N632)-1)</f>
        <v>technology</v>
      </c>
      <c r="R632" t="str">
        <f>RIGHT(N632,LEN(N632)-SEARCH("/",N632))</f>
        <v>web</v>
      </c>
      <c r="S632" s="14">
        <f>(((J632/60)/60)/24) + DATE(1970,1,1)</f>
        <v>42223.619456018518</v>
      </c>
      <c r="T632" s="14">
        <f>(((I632/60)/60)/24) + DATE(1970,1,1)</f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8325</v>
      </c>
      <c r="O633" s="10">
        <f>(E633/D633)*100</f>
        <v>1.38</v>
      </c>
      <c r="P633" s="5">
        <f>IFERROR((E633/L633),"0")</f>
        <v>76.666666666666671</v>
      </c>
      <c r="Q633" t="str">
        <f>LEFT(N633,FIND("/",N633)-1)</f>
        <v>technology</v>
      </c>
      <c r="R633" t="str">
        <f>RIGHT(N633,LEN(N633)-SEARCH("/",N633))</f>
        <v>web</v>
      </c>
      <c r="S633" s="14">
        <f>(((J633/60)/60)/24) + DATE(1970,1,1)</f>
        <v>42489.772326388891</v>
      </c>
      <c r="T633" s="14">
        <f>(((I633/60)/60)/24) + DATE(1970,1,1)</f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8325</v>
      </c>
      <c r="O634" s="10">
        <f>(E634/D634)*100</f>
        <v>0</v>
      </c>
      <c r="P634" s="5" t="str">
        <f>IFERROR((E634/L634),"0")</f>
        <v>0</v>
      </c>
      <c r="Q634" t="str">
        <f>LEFT(N634,FIND("/",N634)-1)</f>
        <v>technology</v>
      </c>
      <c r="R634" t="str">
        <f>RIGHT(N634,LEN(N634)-SEARCH("/",N634))</f>
        <v>web</v>
      </c>
      <c r="S634" s="14">
        <f>(((J634/60)/60)/24) + DATE(1970,1,1)</f>
        <v>42303.659317129626</v>
      </c>
      <c r="T634" s="14">
        <f>(((I634/60)/60)/24) + 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8325</v>
      </c>
      <c r="O635" s="10">
        <f>(E635/D635)*100</f>
        <v>12.45</v>
      </c>
      <c r="P635" s="5">
        <f>IFERROR((E635/L635),"0")</f>
        <v>49.8</v>
      </c>
      <c r="Q635" t="str">
        <f>LEFT(N635,FIND("/",N635)-1)</f>
        <v>technology</v>
      </c>
      <c r="R635" t="str">
        <f>RIGHT(N635,LEN(N635)-SEARCH("/",N635))</f>
        <v>web</v>
      </c>
      <c r="S635" s="14">
        <f>(((J635/60)/60)/24) + DATE(1970,1,1)</f>
        <v>42507.29932870371</v>
      </c>
      <c r="T635" s="14">
        <f>(((I635/60)/60)/24) + DATE(1970,1,1)</f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8325</v>
      </c>
      <c r="O636" s="10">
        <f>(E636/D636)*100</f>
        <v>0.02</v>
      </c>
      <c r="P636" s="5">
        <f>IFERROR((E636/L636),"0")</f>
        <v>1</v>
      </c>
      <c r="Q636" t="str">
        <f>LEFT(N636,FIND("/",N636)-1)</f>
        <v>technology</v>
      </c>
      <c r="R636" t="str">
        <f>RIGHT(N636,LEN(N636)-SEARCH("/",N636))</f>
        <v>web</v>
      </c>
      <c r="S636" s="14">
        <f>(((J636/60)/60)/24) + DATE(1970,1,1)</f>
        <v>42031.928576388891</v>
      </c>
      <c r="T636" s="14">
        <f>(((I636/60)/60)/24) + 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8325</v>
      </c>
      <c r="O637" s="10">
        <f>(E637/D637)*100</f>
        <v>8.0000000000000002E-3</v>
      </c>
      <c r="P637" s="5">
        <f>IFERROR((E637/L637),"0")</f>
        <v>2</v>
      </c>
      <c r="Q637" t="str">
        <f>LEFT(N637,FIND("/",N637)-1)</f>
        <v>technology</v>
      </c>
      <c r="R637" t="str">
        <f>RIGHT(N637,LEN(N637)-SEARCH("/",N637))</f>
        <v>web</v>
      </c>
      <c r="S637" s="14">
        <f>(((J637/60)/60)/24) + DATE(1970,1,1)</f>
        <v>42076.092152777783</v>
      </c>
      <c r="T637" s="14">
        <f>(((I637/60)/60)/24) + DATE(1970,1,1)</f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8325</v>
      </c>
      <c r="O638" s="10">
        <f>(E638/D638)*100</f>
        <v>0.2</v>
      </c>
      <c r="P638" s="5">
        <f>IFERROR((E638/L638),"0")</f>
        <v>4</v>
      </c>
      <c r="Q638" t="str">
        <f>LEFT(N638,FIND("/",N638)-1)</f>
        <v>technology</v>
      </c>
      <c r="R638" t="str">
        <f>RIGHT(N638,LEN(N638)-SEARCH("/",N638))</f>
        <v>web</v>
      </c>
      <c r="S638" s="14">
        <f>(((J638/60)/60)/24) + DATE(1970,1,1)</f>
        <v>42131.455439814818</v>
      </c>
      <c r="T638" s="14">
        <f>(((I638/60)/60)/24) + DATE(1970,1,1)</f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8325</v>
      </c>
      <c r="O639" s="10">
        <f>(E639/D639)*100</f>
        <v>0</v>
      </c>
      <c r="P639" s="5" t="str">
        <f>IFERROR((E639/L639),"0")</f>
        <v>0</v>
      </c>
      <c r="Q639" t="str">
        <f>LEFT(N639,FIND("/",N639)-1)</f>
        <v>technology</v>
      </c>
      <c r="R639" t="str">
        <f>RIGHT(N639,LEN(N639)-SEARCH("/",N639))</f>
        <v>web</v>
      </c>
      <c r="S639" s="14">
        <f>(((J639/60)/60)/24) + DATE(1970,1,1)</f>
        <v>42762.962013888886</v>
      </c>
      <c r="T639" s="14">
        <f>(((I639/60)/60)/24) + 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8325</v>
      </c>
      <c r="O640" s="10">
        <f>(E640/D640)*100</f>
        <v>9.0000000000000011E-3</v>
      </c>
      <c r="P640" s="5">
        <f>IFERROR((E640/L640),"0")</f>
        <v>3</v>
      </c>
      <c r="Q640" t="str">
        <f>LEFT(N640,FIND("/",N640)-1)</f>
        <v>technology</v>
      </c>
      <c r="R640" t="str">
        <f>RIGHT(N640,LEN(N640)-SEARCH("/",N640))</f>
        <v>web</v>
      </c>
      <c r="S640" s="14">
        <f>(((J640/60)/60)/24) + DATE(1970,1,1)</f>
        <v>42759.593310185184</v>
      </c>
      <c r="T640" s="14">
        <f>(((I640/60)/60)/24) + 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8325</v>
      </c>
      <c r="O641" s="10">
        <f>(E641/D641)*100</f>
        <v>9.9999999999999991E-5</v>
      </c>
      <c r="P641" s="5">
        <f>IFERROR((E641/L641),"0")</f>
        <v>1</v>
      </c>
      <c r="Q641" t="str">
        <f>LEFT(N641,FIND("/",N641)-1)</f>
        <v>technology</v>
      </c>
      <c r="R641" t="str">
        <f>RIGHT(N641,LEN(N641)-SEARCH("/",N641))</f>
        <v>web</v>
      </c>
      <c r="S641" s="14">
        <f>(((J641/60)/60)/24) + DATE(1970,1,1)</f>
        <v>41865.583275462966</v>
      </c>
      <c r="T641" s="14">
        <f>(((I641/60)/60)/24) + DATE(1970,1,1)</f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8326</v>
      </c>
      <c r="O642" s="10">
        <f>(E642/D642)*100</f>
        <v>144.28571428571428</v>
      </c>
      <c r="P642" s="5">
        <f>IFERROR((E642/L642),"0")</f>
        <v>50.5</v>
      </c>
      <c r="Q642" t="str">
        <f>LEFT(N642,FIND("/",N642)-1)</f>
        <v>technology</v>
      </c>
      <c r="R642" t="str">
        <f>RIGHT(N642,LEN(N642)-SEARCH("/",N642))</f>
        <v>wearables</v>
      </c>
      <c r="S642" s="14">
        <f>(((J642/60)/60)/24) + DATE(1970,1,1)</f>
        <v>42683.420312500006</v>
      </c>
      <c r="T642" s="14">
        <f>(((I642/60)/60)/24) + DATE(1970,1,1)</f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8326</v>
      </c>
      <c r="O643" s="10">
        <f>(E643/D643)*100</f>
        <v>119.16249999999999</v>
      </c>
      <c r="P643" s="5">
        <f>IFERROR((E643/L643),"0")</f>
        <v>151.31746031746033</v>
      </c>
      <c r="Q643" t="str">
        <f>LEFT(N643,FIND("/",N643)-1)</f>
        <v>technology</v>
      </c>
      <c r="R643" t="str">
        <f>RIGHT(N643,LEN(N643)-SEARCH("/",N643))</f>
        <v>wearables</v>
      </c>
      <c r="S643" s="14">
        <f>(((J643/60)/60)/24) + DATE(1970,1,1)</f>
        <v>42199.57</v>
      </c>
      <c r="T643" s="14">
        <f>(((I643/60)/60)/24) + 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8326</v>
      </c>
      <c r="O644" s="10">
        <f>(E644/D644)*100</f>
        <v>1460.4850000000001</v>
      </c>
      <c r="P644" s="5">
        <f>IFERROR((E644/L644),"0")</f>
        <v>134.3592456301748</v>
      </c>
      <c r="Q644" t="str">
        <f>LEFT(N644,FIND("/",N644)-1)</f>
        <v>technology</v>
      </c>
      <c r="R644" t="str">
        <f>RIGHT(N644,LEN(N644)-SEARCH("/",N644))</f>
        <v>wearables</v>
      </c>
      <c r="S644" s="14">
        <f>(((J644/60)/60)/24) + DATE(1970,1,1)</f>
        <v>42199.651319444441</v>
      </c>
      <c r="T644" s="14">
        <f>(((I644/60)/60)/24) + DATE(1970,1,1)</f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8326</v>
      </c>
      <c r="O645" s="10">
        <f>(E645/D645)*100</f>
        <v>105.80799999999999</v>
      </c>
      <c r="P645" s="5">
        <f>IFERROR((E645/L645),"0")</f>
        <v>174.02631578947367</v>
      </c>
      <c r="Q645" t="str">
        <f>LEFT(N645,FIND("/",N645)-1)</f>
        <v>technology</v>
      </c>
      <c r="R645" t="str">
        <f>RIGHT(N645,LEN(N645)-SEARCH("/",N645))</f>
        <v>wearables</v>
      </c>
      <c r="S645" s="14">
        <f>(((J645/60)/60)/24) + DATE(1970,1,1)</f>
        <v>42100.642071759255</v>
      </c>
      <c r="T645" s="14">
        <f>(((I645/60)/60)/24) + DATE(1970,1,1)</f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8326</v>
      </c>
      <c r="O646" s="10">
        <f>(E646/D646)*100</f>
        <v>300.11791999999997</v>
      </c>
      <c r="P646" s="5">
        <f>IFERROR((E646/L646),"0")</f>
        <v>73.486268364348675</v>
      </c>
      <c r="Q646" t="str">
        <f>LEFT(N646,FIND("/",N646)-1)</f>
        <v>technology</v>
      </c>
      <c r="R646" t="str">
        <f>RIGHT(N646,LEN(N646)-SEARCH("/",N646))</f>
        <v>wearables</v>
      </c>
      <c r="S646" s="14">
        <f>(((J646/60)/60)/24) + DATE(1970,1,1)</f>
        <v>41898.665960648148</v>
      </c>
      <c r="T646" s="14">
        <f>(((I646/60)/60)/24) + 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8326</v>
      </c>
      <c r="O647" s="10">
        <f>(E647/D647)*100</f>
        <v>278.7</v>
      </c>
      <c r="P647" s="5">
        <f>IFERROR((E647/L647),"0")</f>
        <v>23.518987341772153</v>
      </c>
      <c r="Q647" t="str">
        <f>LEFT(N647,FIND("/",N647)-1)</f>
        <v>technology</v>
      </c>
      <c r="R647" t="str">
        <f>RIGHT(N647,LEN(N647)-SEARCH("/",N647))</f>
        <v>wearables</v>
      </c>
      <c r="S647" s="14">
        <f>(((J647/60)/60)/24) + DATE(1970,1,1)</f>
        <v>42564.026319444441</v>
      </c>
      <c r="T647" s="14">
        <f>(((I647/60)/60)/24) + DATE(1970,1,1)</f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8326</v>
      </c>
      <c r="O648" s="10">
        <f>(E648/D648)*100</f>
        <v>131.87625</v>
      </c>
      <c r="P648" s="5">
        <f>IFERROR((E648/L648),"0")</f>
        <v>39.074444444444445</v>
      </c>
      <c r="Q648" t="str">
        <f>LEFT(N648,FIND("/",N648)-1)</f>
        <v>technology</v>
      </c>
      <c r="R648" t="str">
        <f>RIGHT(N648,LEN(N648)-SEARCH("/",N648))</f>
        <v>wearables</v>
      </c>
      <c r="S648" s="14">
        <f>(((J648/60)/60)/24) + DATE(1970,1,1)</f>
        <v>41832.852627314816</v>
      </c>
      <c r="T648" s="14">
        <f>(((I648/60)/60)/24) + DATE(1970,1,1)</f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8326</v>
      </c>
      <c r="O649" s="10">
        <f>(E649/D649)*100</f>
        <v>107.05</v>
      </c>
      <c r="P649" s="5">
        <f>IFERROR((E649/L649),"0")</f>
        <v>125.94117647058823</v>
      </c>
      <c r="Q649" t="str">
        <f>LEFT(N649,FIND("/",N649)-1)</f>
        <v>technology</v>
      </c>
      <c r="R649" t="str">
        <f>RIGHT(N649,LEN(N649)-SEARCH("/",N649))</f>
        <v>wearables</v>
      </c>
      <c r="S649" s="14">
        <f>(((J649/60)/60)/24) + DATE(1970,1,1)</f>
        <v>42416.767928240741</v>
      </c>
      <c r="T649" s="14">
        <f>(((I649/60)/60)/24) + 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8326</v>
      </c>
      <c r="O650" s="10">
        <f>(E650/D650)*100</f>
        <v>126.82285714285715</v>
      </c>
      <c r="P650" s="5">
        <f>IFERROR((E650/L650),"0")</f>
        <v>1644</v>
      </c>
      <c r="Q650" t="str">
        <f>LEFT(N650,FIND("/",N650)-1)</f>
        <v>technology</v>
      </c>
      <c r="R650" t="str">
        <f>RIGHT(N650,LEN(N650)-SEARCH("/",N650))</f>
        <v>wearables</v>
      </c>
      <c r="S650" s="14">
        <f>(((J650/60)/60)/24) + DATE(1970,1,1)</f>
        <v>41891.693379629629</v>
      </c>
      <c r="T650" s="14">
        <f>(((I650/60)/60)/24) + DATE(1970,1,1)</f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8326</v>
      </c>
      <c r="O651" s="10">
        <f>(E651/D651)*100</f>
        <v>139.96</v>
      </c>
      <c r="P651" s="5">
        <f>IFERROR((E651/L651),"0")</f>
        <v>42.670731707317074</v>
      </c>
      <c r="Q651" t="str">
        <f>LEFT(N651,FIND("/",N651)-1)</f>
        <v>technology</v>
      </c>
      <c r="R651" t="str">
        <f>RIGHT(N651,LEN(N651)-SEARCH("/",N651))</f>
        <v>wearables</v>
      </c>
      <c r="S651" s="14">
        <f>(((J651/60)/60)/24) + DATE(1970,1,1)</f>
        <v>41877.912187499998</v>
      </c>
      <c r="T651" s="14">
        <f>(((I651/60)/60)/24) + DATE(1970,1,1)</f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8326</v>
      </c>
      <c r="O652" s="10">
        <f>(E652/D652)*100</f>
        <v>112.4</v>
      </c>
      <c r="P652" s="5">
        <f>IFERROR((E652/L652),"0")</f>
        <v>35.125</v>
      </c>
      <c r="Q652" t="str">
        <f>LEFT(N652,FIND("/",N652)-1)</f>
        <v>technology</v>
      </c>
      <c r="R652" t="str">
        <f>RIGHT(N652,LEN(N652)-SEARCH("/",N652))</f>
        <v>wearables</v>
      </c>
      <c r="S652" s="14">
        <f>(((J652/60)/60)/24) + DATE(1970,1,1)</f>
        <v>41932.036851851852</v>
      </c>
      <c r="T652" s="14">
        <f>(((I652/60)/60)/24) + DATE(1970,1,1)</f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8326</v>
      </c>
      <c r="O653" s="10">
        <f>(E653/D653)*100</f>
        <v>100.52799999999999</v>
      </c>
      <c r="P653" s="5">
        <f>IFERROR((E653/L653),"0")</f>
        <v>239.35238095238094</v>
      </c>
      <c r="Q653" t="str">
        <f>LEFT(N653,FIND("/",N653)-1)</f>
        <v>technology</v>
      </c>
      <c r="R653" t="str">
        <f>RIGHT(N653,LEN(N653)-SEARCH("/",N653))</f>
        <v>wearables</v>
      </c>
      <c r="S653" s="14">
        <f>(((J653/60)/60)/24) + DATE(1970,1,1)</f>
        <v>41956.017488425925</v>
      </c>
      <c r="T653" s="14">
        <f>(((I653/60)/60)/24) + DATE(1970,1,1)</f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8326</v>
      </c>
      <c r="O654" s="10">
        <f>(E654/D654)*100</f>
        <v>100.46666666666665</v>
      </c>
      <c r="P654" s="5">
        <f>IFERROR((E654/L654),"0")</f>
        <v>107.64285714285714</v>
      </c>
      <c r="Q654" t="str">
        <f>LEFT(N654,FIND("/",N654)-1)</f>
        <v>technology</v>
      </c>
      <c r="R654" t="str">
        <f>RIGHT(N654,LEN(N654)-SEARCH("/",N654))</f>
        <v>wearables</v>
      </c>
      <c r="S654" s="14">
        <f>(((J654/60)/60)/24) + DATE(1970,1,1)</f>
        <v>42675.690393518518</v>
      </c>
      <c r="T654" s="14">
        <f>(((I654/60)/60)/24) + DATE(1970,1,1)</f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8326</v>
      </c>
      <c r="O655" s="10">
        <f>(E655/D655)*100</f>
        <v>141.446</v>
      </c>
      <c r="P655" s="5">
        <f>IFERROR((E655/L655),"0")</f>
        <v>95.830623306233065</v>
      </c>
      <c r="Q655" t="str">
        <f>LEFT(N655,FIND("/",N655)-1)</f>
        <v>technology</v>
      </c>
      <c r="R655" t="str">
        <f>RIGHT(N655,LEN(N655)-SEARCH("/",N655))</f>
        <v>wearables</v>
      </c>
      <c r="S655" s="14">
        <f>(((J655/60)/60)/24) + DATE(1970,1,1)</f>
        <v>42199.618518518517</v>
      </c>
      <c r="T655" s="14">
        <f>(((I655/60)/60)/24) + DATE(1970,1,1)</f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8326</v>
      </c>
      <c r="O656" s="10">
        <f>(E656/D656)*100</f>
        <v>267.29166666666669</v>
      </c>
      <c r="P656" s="5">
        <f>IFERROR((E656/L656),"0")</f>
        <v>31.663376110562684</v>
      </c>
      <c r="Q656" t="str">
        <f>LEFT(N656,FIND("/",N656)-1)</f>
        <v>technology</v>
      </c>
      <c r="R656" t="str">
        <f>RIGHT(N656,LEN(N656)-SEARCH("/",N656))</f>
        <v>wearables</v>
      </c>
      <c r="S656" s="14">
        <f>(((J656/60)/60)/24) + DATE(1970,1,1)</f>
        <v>42163.957326388889</v>
      </c>
      <c r="T656" s="14">
        <f>(((I656/60)/60)/24) + 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8326</v>
      </c>
      <c r="O657" s="10">
        <f>(E657/D657)*100</f>
        <v>146.88749999999999</v>
      </c>
      <c r="P657" s="5">
        <f>IFERROR((E657/L657),"0")</f>
        <v>42.886861313868614</v>
      </c>
      <c r="Q657" t="str">
        <f>LEFT(N657,FIND("/",N657)-1)</f>
        <v>technology</v>
      </c>
      <c r="R657" t="str">
        <f>RIGHT(N657,LEN(N657)-SEARCH("/",N657))</f>
        <v>wearables</v>
      </c>
      <c r="S657" s="14">
        <f>(((J657/60)/60)/24) + DATE(1970,1,1)</f>
        <v>42045.957314814819</v>
      </c>
      <c r="T657" s="14">
        <f>(((I657/60)/60)/24) + DATE(1970,1,1)</f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8326</v>
      </c>
      <c r="O658" s="10">
        <f>(E658/D658)*100</f>
        <v>213.56</v>
      </c>
      <c r="P658" s="5">
        <f>IFERROR((E658/L658),"0")</f>
        <v>122.73563218390805</v>
      </c>
      <c r="Q658" t="str">
        <f>LEFT(N658,FIND("/",N658)-1)</f>
        <v>technology</v>
      </c>
      <c r="R658" t="str">
        <f>RIGHT(N658,LEN(N658)-SEARCH("/",N658))</f>
        <v>wearables</v>
      </c>
      <c r="S658" s="14">
        <f>(((J658/60)/60)/24) + DATE(1970,1,1)</f>
        <v>42417.804618055554</v>
      </c>
      <c r="T658" s="14">
        <f>(((I658/60)/60)/24) + DATE(1970,1,1)</f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8326</v>
      </c>
      <c r="O659" s="10">
        <f>(E659/D659)*100</f>
        <v>125.69999999999999</v>
      </c>
      <c r="P659" s="5">
        <f>IFERROR((E659/L659),"0")</f>
        <v>190.45454545454547</v>
      </c>
      <c r="Q659" t="str">
        <f>LEFT(N659,FIND("/",N659)-1)</f>
        <v>technology</v>
      </c>
      <c r="R659" t="str">
        <f>RIGHT(N659,LEN(N659)-SEARCH("/",N659))</f>
        <v>wearables</v>
      </c>
      <c r="S659" s="14">
        <f>(((J659/60)/60)/24) + DATE(1970,1,1)</f>
        <v>42331.84574074074</v>
      </c>
      <c r="T659" s="14">
        <f>(((I659/60)/60)/24) + DATE(1970,1,1)</f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8326</v>
      </c>
      <c r="O660" s="10">
        <f>(E660/D660)*100</f>
        <v>104.46206037108834</v>
      </c>
      <c r="P660" s="5">
        <f>IFERROR((E660/L660),"0")</f>
        <v>109.33695652173913</v>
      </c>
      <c r="Q660" t="str">
        <f>LEFT(N660,FIND("/",N660)-1)</f>
        <v>technology</v>
      </c>
      <c r="R660" t="str">
        <f>RIGHT(N660,LEN(N660)-SEARCH("/",N660))</f>
        <v>wearables</v>
      </c>
      <c r="S660" s="14">
        <f>(((J660/60)/60)/24) + DATE(1970,1,1)</f>
        <v>42179.160752314812</v>
      </c>
      <c r="T660" s="14">
        <f>(((I660/60)/60)/24) + 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8326</v>
      </c>
      <c r="O661" s="10">
        <f>(E661/D661)*100</f>
        <v>100.56666666666668</v>
      </c>
      <c r="P661" s="5">
        <f>IFERROR((E661/L661),"0")</f>
        <v>143.66666666666666</v>
      </c>
      <c r="Q661" t="str">
        <f>LEFT(N661,FIND("/",N661)-1)</f>
        <v>technology</v>
      </c>
      <c r="R661" t="str">
        <f>RIGHT(N661,LEN(N661)-SEARCH("/",N661))</f>
        <v>wearables</v>
      </c>
      <c r="S661" s="14">
        <f>(((J661/60)/60)/24) + DATE(1970,1,1)</f>
        <v>42209.593692129631</v>
      </c>
      <c r="T661" s="14">
        <f>(((I661/60)/60)/24) + DATE(1970,1,1)</f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8326</v>
      </c>
      <c r="O662" s="10">
        <f>(E662/D662)*100</f>
        <v>3.0579999999999998</v>
      </c>
      <c r="P662" s="5">
        <f>IFERROR((E662/L662),"0")</f>
        <v>84.944444444444443</v>
      </c>
      <c r="Q662" t="str">
        <f>LEFT(N662,FIND("/",N662)-1)</f>
        <v>technology</v>
      </c>
      <c r="R662" t="str">
        <f>RIGHT(N662,LEN(N662)-SEARCH("/",N662))</f>
        <v>wearables</v>
      </c>
      <c r="S662" s="14">
        <f>(((J662/60)/60)/24) + DATE(1970,1,1)</f>
        <v>41922.741655092592</v>
      </c>
      <c r="T662" s="14">
        <f>(((I662/60)/60)/24) + 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8326</v>
      </c>
      <c r="O663" s="10">
        <f>(E663/D663)*100</f>
        <v>0.95</v>
      </c>
      <c r="P663" s="5">
        <f>IFERROR((E663/L663),"0")</f>
        <v>10.555555555555555</v>
      </c>
      <c r="Q663" t="str">
        <f>LEFT(N663,FIND("/",N663)-1)</f>
        <v>technology</v>
      </c>
      <c r="R663" t="str">
        <f>RIGHT(N663,LEN(N663)-SEARCH("/",N663))</f>
        <v>wearables</v>
      </c>
      <c r="S663" s="14">
        <f>(((J663/60)/60)/24) + DATE(1970,1,1)</f>
        <v>42636.645358796297</v>
      </c>
      <c r="T663" s="14">
        <f>(((I663/60)/60)/24) + DATE(1970,1,1)</f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8326</v>
      </c>
      <c r="O664" s="10">
        <f>(E664/D664)*100</f>
        <v>0.4</v>
      </c>
      <c r="P664" s="5">
        <f>IFERROR((E664/L664),"0")</f>
        <v>39</v>
      </c>
      <c r="Q664" t="str">
        <f>LEFT(N664,FIND("/",N664)-1)</f>
        <v>technology</v>
      </c>
      <c r="R664" t="str">
        <f>RIGHT(N664,LEN(N664)-SEARCH("/",N664))</f>
        <v>wearables</v>
      </c>
      <c r="S664" s="14">
        <f>(((J664/60)/60)/24) + DATE(1970,1,1)</f>
        <v>41990.438043981485</v>
      </c>
      <c r="T664" s="14">
        <f>(((I664/60)/60)/24) + DATE(1970,1,1)</f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8326</v>
      </c>
      <c r="O665" s="10">
        <f>(E665/D665)*100</f>
        <v>0.35000000000000003</v>
      </c>
      <c r="P665" s="5">
        <f>IFERROR((E665/L665),"0")</f>
        <v>100</v>
      </c>
      <c r="Q665" t="str">
        <f>LEFT(N665,FIND("/",N665)-1)</f>
        <v>technology</v>
      </c>
      <c r="R665" t="str">
        <f>RIGHT(N665,LEN(N665)-SEARCH("/",N665))</f>
        <v>wearables</v>
      </c>
      <c r="S665" s="14">
        <f>(((J665/60)/60)/24) + DATE(1970,1,1)</f>
        <v>42173.843240740738</v>
      </c>
      <c r="T665" s="14">
        <f>(((I665/60)/60)/24) + DATE(1970,1,1)</f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8326</v>
      </c>
      <c r="O666" s="10">
        <f>(E666/D666)*100</f>
        <v>7.5333333333333332</v>
      </c>
      <c r="P666" s="5">
        <f>IFERROR((E666/L666),"0")</f>
        <v>31.172413793103448</v>
      </c>
      <c r="Q666" t="str">
        <f>LEFT(N666,FIND("/",N666)-1)</f>
        <v>technology</v>
      </c>
      <c r="R666" t="str">
        <f>RIGHT(N666,LEN(N666)-SEARCH("/",N666))</f>
        <v>wearables</v>
      </c>
      <c r="S666" s="14">
        <f>(((J666/60)/60)/24) + DATE(1970,1,1)</f>
        <v>42077.666377314818</v>
      </c>
      <c r="T666" s="14">
        <f>(((I666/60)/60)/24) + DATE(1970,1,1)</f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8326</v>
      </c>
      <c r="O667" s="10">
        <f>(E667/D667)*100</f>
        <v>18.64</v>
      </c>
      <c r="P667" s="5">
        <f>IFERROR((E667/L667),"0")</f>
        <v>155.33333333333334</v>
      </c>
      <c r="Q667" t="str">
        <f>LEFT(N667,FIND("/",N667)-1)</f>
        <v>technology</v>
      </c>
      <c r="R667" t="str">
        <f>RIGHT(N667,LEN(N667)-SEARCH("/",N667))</f>
        <v>wearables</v>
      </c>
      <c r="S667" s="14">
        <f>(((J667/60)/60)/24) + DATE(1970,1,1)</f>
        <v>42688.711354166662</v>
      </c>
      <c r="T667" s="14">
        <f>(((I667/60)/60)/24) + DATE(1970,1,1)</f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8326</v>
      </c>
      <c r="O668" s="10">
        <f>(E668/D668)*100</f>
        <v>4.0000000000000001E-3</v>
      </c>
      <c r="P668" s="5">
        <f>IFERROR((E668/L668),"0")</f>
        <v>2</v>
      </c>
      <c r="Q668" t="str">
        <f>LEFT(N668,FIND("/",N668)-1)</f>
        <v>technology</v>
      </c>
      <c r="R668" t="str">
        <f>RIGHT(N668,LEN(N668)-SEARCH("/",N668))</f>
        <v>wearables</v>
      </c>
      <c r="S668" s="14">
        <f>(((J668/60)/60)/24) + DATE(1970,1,1)</f>
        <v>41838.832152777781</v>
      </c>
      <c r="T668" s="14">
        <f>(((I668/60)/60)/24) + DATE(1970,1,1)</f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8326</v>
      </c>
      <c r="O669" s="10">
        <f>(E669/D669)*100</f>
        <v>10.02</v>
      </c>
      <c r="P669" s="5">
        <f>IFERROR((E669/L669),"0")</f>
        <v>178.92857142857142</v>
      </c>
      <c r="Q669" t="str">
        <f>LEFT(N669,FIND("/",N669)-1)</f>
        <v>technology</v>
      </c>
      <c r="R669" t="str">
        <f>RIGHT(N669,LEN(N669)-SEARCH("/",N669))</f>
        <v>wearables</v>
      </c>
      <c r="S669" s="14">
        <f>(((J669/60)/60)/24) + DATE(1970,1,1)</f>
        <v>42632.373414351852</v>
      </c>
      <c r="T669" s="14">
        <f>(((I669/60)/60)/24) + 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8326</v>
      </c>
      <c r="O670" s="10">
        <f>(E670/D670)*100</f>
        <v>4.5600000000000005</v>
      </c>
      <c r="P670" s="5">
        <f>IFERROR((E670/L670),"0")</f>
        <v>27.36</v>
      </c>
      <c r="Q670" t="str">
        <f>LEFT(N670,FIND("/",N670)-1)</f>
        <v>technology</v>
      </c>
      <c r="R670" t="str">
        <f>RIGHT(N670,LEN(N670)-SEARCH("/",N670))</f>
        <v>wearables</v>
      </c>
      <c r="S670" s="14">
        <f>(((J670/60)/60)/24) + DATE(1970,1,1)</f>
        <v>42090.831273148149</v>
      </c>
      <c r="T670" s="14">
        <f>(((I670/60)/60)/24) + 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8326</v>
      </c>
      <c r="O671" s="10">
        <f>(E671/D671)*100</f>
        <v>21.5075</v>
      </c>
      <c r="P671" s="5">
        <f>IFERROR((E671/L671),"0")</f>
        <v>1536.25</v>
      </c>
      <c r="Q671" t="str">
        <f>LEFT(N671,FIND("/",N671)-1)</f>
        <v>technology</v>
      </c>
      <c r="R671" t="str">
        <f>RIGHT(N671,LEN(N671)-SEARCH("/",N671))</f>
        <v>wearables</v>
      </c>
      <c r="S671" s="14">
        <f>(((J671/60)/60)/24) + DATE(1970,1,1)</f>
        <v>42527.625671296293</v>
      </c>
      <c r="T671" s="14">
        <f>(((I671/60)/60)/24) + DATE(1970,1,1)</f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8326</v>
      </c>
      <c r="O672" s="10">
        <f>(E672/D672)*100</f>
        <v>29.276666666666667</v>
      </c>
      <c r="P672" s="5">
        <f>IFERROR((E672/L672),"0")</f>
        <v>84.99677419354839</v>
      </c>
      <c r="Q672" t="str">
        <f>LEFT(N672,FIND("/",N672)-1)</f>
        <v>technology</v>
      </c>
      <c r="R672" t="str">
        <f>RIGHT(N672,LEN(N672)-SEARCH("/",N672))</f>
        <v>wearables</v>
      </c>
      <c r="S672" s="14">
        <f>(((J672/60)/60)/24) + DATE(1970,1,1)</f>
        <v>42506.709722222222</v>
      </c>
      <c r="T672" s="14">
        <f>(((I672/60)/60)/24) + DATE(1970,1,1)</f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8326</v>
      </c>
      <c r="O673" s="10">
        <f>(E673/D673)*100</f>
        <v>39.426666666666662</v>
      </c>
      <c r="P673" s="5">
        <f>IFERROR((E673/L673),"0")</f>
        <v>788.5333333333333</v>
      </c>
      <c r="Q673" t="str">
        <f>LEFT(N673,FIND("/",N673)-1)</f>
        <v>technology</v>
      </c>
      <c r="R673" t="str">
        <f>RIGHT(N673,LEN(N673)-SEARCH("/",N673))</f>
        <v>wearables</v>
      </c>
      <c r="S673" s="14">
        <f>(((J673/60)/60)/24) + DATE(1970,1,1)</f>
        <v>41984.692731481482</v>
      </c>
      <c r="T673" s="14">
        <f>(((I673/60)/60)/24) + DATE(1970,1,1)</f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8326</v>
      </c>
      <c r="O674" s="10">
        <f>(E674/D674)*100</f>
        <v>21.628</v>
      </c>
      <c r="P674" s="5">
        <f>IFERROR((E674/L674),"0")</f>
        <v>50.29767441860465</v>
      </c>
      <c r="Q674" t="str">
        <f>LEFT(N674,FIND("/",N674)-1)</f>
        <v>technology</v>
      </c>
      <c r="R674" t="str">
        <f>RIGHT(N674,LEN(N674)-SEARCH("/",N674))</f>
        <v>wearables</v>
      </c>
      <c r="S674" s="14">
        <f>(((J674/60)/60)/24) + DATE(1970,1,1)</f>
        <v>41974.219490740739</v>
      </c>
      <c r="T674" s="14">
        <f>(((I674/60)/60)/24) + DATE(1970,1,1)</f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8326</v>
      </c>
      <c r="O675" s="10">
        <f>(E675/D675)*100</f>
        <v>0.20500000000000002</v>
      </c>
      <c r="P675" s="5">
        <f>IFERROR((E675/L675),"0")</f>
        <v>68.333333333333329</v>
      </c>
      <c r="Q675" t="str">
        <f>LEFT(N675,FIND("/",N675)-1)</f>
        <v>technology</v>
      </c>
      <c r="R675" t="str">
        <f>RIGHT(N675,LEN(N675)-SEARCH("/",N675))</f>
        <v>wearables</v>
      </c>
      <c r="S675" s="14">
        <f>(((J675/60)/60)/24) + DATE(1970,1,1)</f>
        <v>41838.840474537035</v>
      </c>
      <c r="T675" s="14">
        <f>(((I675/60)/60)/24) + 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8326</v>
      </c>
      <c r="O676" s="10">
        <f>(E676/D676)*100</f>
        <v>0.03</v>
      </c>
      <c r="P676" s="5">
        <f>IFERROR((E676/L676),"0")</f>
        <v>7.5</v>
      </c>
      <c r="Q676" t="str">
        <f>LEFT(N676,FIND("/",N676)-1)</f>
        <v>technology</v>
      </c>
      <c r="R676" t="str">
        <f>RIGHT(N676,LEN(N676)-SEARCH("/",N676))</f>
        <v>wearables</v>
      </c>
      <c r="S676" s="14">
        <f>(((J676/60)/60)/24) + DATE(1970,1,1)</f>
        <v>41803.116053240738</v>
      </c>
      <c r="T676" s="14">
        <f>(((I676/60)/60)/24) + DATE(1970,1,1)</f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8326</v>
      </c>
      <c r="O677" s="10">
        <f>(E677/D677)*100</f>
        <v>14.85</v>
      </c>
      <c r="P677" s="5">
        <f>IFERROR((E677/L677),"0")</f>
        <v>34.269230769230766</v>
      </c>
      <c r="Q677" t="str">
        <f>LEFT(N677,FIND("/",N677)-1)</f>
        <v>technology</v>
      </c>
      <c r="R677" t="str">
        <f>RIGHT(N677,LEN(N677)-SEARCH("/",N677))</f>
        <v>wearables</v>
      </c>
      <c r="S677" s="14">
        <f>(((J677/60)/60)/24) + DATE(1970,1,1)</f>
        <v>41975.930601851855</v>
      </c>
      <c r="T677" s="14">
        <f>(((I677/60)/60)/24) + 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8326</v>
      </c>
      <c r="O678" s="10">
        <f>(E678/D678)*100</f>
        <v>1.4710000000000001</v>
      </c>
      <c r="P678" s="5">
        <f>IFERROR((E678/L678),"0")</f>
        <v>61.291666666666664</v>
      </c>
      <c r="Q678" t="str">
        <f>LEFT(N678,FIND("/",N678)-1)</f>
        <v>technology</v>
      </c>
      <c r="R678" t="str">
        <f>RIGHT(N678,LEN(N678)-SEARCH("/",N678))</f>
        <v>wearables</v>
      </c>
      <c r="S678" s="14">
        <f>(((J678/60)/60)/24) + DATE(1970,1,1)</f>
        <v>42012.768298611118</v>
      </c>
      <c r="T678" s="14">
        <f>(((I678/60)/60)/24) + DATE(1970,1,1)</f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8326</v>
      </c>
      <c r="O679" s="10">
        <f>(E679/D679)*100</f>
        <v>25.584</v>
      </c>
      <c r="P679" s="5">
        <f>IFERROR((E679/L679),"0")</f>
        <v>133.25</v>
      </c>
      <c r="Q679" t="str">
        <f>LEFT(N679,FIND("/",N679)-1)</f>
        <v>technology</v>
      </c>
      <c r="R679" t="str">
        <f>RIGHT(N679,LEN(N679)-SEARCH("/",N679))</f>
        <v>wearables</v>
      </c>
      <c r="S679" s="14">
        <f>(((J679/60)/60)/24) + DATE(1970,1,1)</f>
        <v>42504.403877314813</v>
      </c>
      <c r="T679" s="14">
        <f>(((I679/60)/60)/24) + DATE(1970,1,1)</f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8326</v>
      </c>
      <c r="O680" s="10">
        <f>(E680/D680)*100</f>
        <v>3.8206896551724134</v>
      </c>
      <c r="P680" s="5">
        <f>IFERROR((E680/L680),"0")</f>
        <v>65.17647058823529</v>
      </c>
      <c r="Q680" t="str">
        <f>LEFT(N680,FIND("/",N680)-1)</f>
        <v>technology</v>
      </c>
      <c r="R680" t="str">
        <f>RIGHT(N680,LEN(N680)-SEARCH("/",N680))</f>
        <v>wearables</v>
      </c>
      <c r="S680" s="14">
        <f>(((J680/60)/60)/24) + DATE(1970,1,1)</f>
        <v>42481.376597222217</v>
      </c>
      <c r="T680" s="14">
        <f>(((I680/60)/60)/24) + DATE(1970,1,1)</f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8326</v>
      </c>
      <c r="O681" s="10">
        <f>(E681/D681)*100</f>
        <v>15.485964912280703</v>
      </c>
      <c r="P681" s="5">
        <f>IFERROR((E681/L681),"0")</f>
        <v>93.90425531914893</v>
      </c>
      <c r="Q681" t="str">
        <f>LEFT(N681,FIND("/",N681)-1)</f>
        <v>technology</v>
      </c>
      <c r="R681" t="str">
        <f>RIGHT(N681,LEN(N681)-SEARCH("/",N681))</f>
        <v>wearables</v>
      </c>
      <c r="S681" s="14">
        <f>(((J681/60)/60)/24) + DATE(1970,1,1)</f>
        <v>42556.695706018523</v>
      </c>
      <c r="T681" s="14">
        <f>(((I681/60)/60)/24) + DATE(1970,1,1)</f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8326</v>
      </c>
      <c r="O682" s="10">
        <f>(E682/D682)*100</f>
        <v>25.912000000000003</v>
      </c>
      <c r="P682" s="5">
        <f>IFERROR((E682/L682),"0")</f>
        <v>150.65116279069767</v>
      </c>
      <c r="Q682" t="str">
        <f>LEFT(N682,FIND("/",N682)-1)</f>
        <v>technology</v>
      </c>
      <c r="R682" t="str">
        <f>RIGHT(N682,LEN(N682)-SEARCH("/",N682))</f>
        <v>wearables</v>
      </c>
      <c r="S682" s="14">
        <f>(((J682/60)/60)/24) + DATE(1970,1,1)</f>
        <v>41864.501516203702</v>
      </c>
      <c r="T682" s="14">
        <f>(((I682/60)/60)/24) + DATE(1970,1,1)</f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8326</v>
      </c>
      <c r="O683" s="10">
        <f>(E683/D683)*100</f>
        <v>0.04</v>
      </c>
      <c r="P683" s="5">
        <f>IFERROR((E683/L683),"0")</f>
        <v>1</v>
      </c>
      <c r="Q683" t="str">
        <f>LEFT(N683,FIND("/",N683)-1)</f>
        <v>technology</v>
      </c>
      <c r="R683" t="str">
        <f>RIGHT(N683,LEN(N683)-SEARCH("/",N683))</f>
        <v>wearables</v>
      </c>
      <c r="S683" s="14">
        <f>(((J683/60)/60)/24) + DATE(1970,1,1)</f>
        <v>42639.805601851855</v>
      </c>
      <c r="T683" s="14">
        <f>(((I683/60)/60)/24) + 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8326</v>
      </c>
      <c r="O684" s="10">
        <f>(E684/D684)*100</f>
        <v>0.106</v>
      </c>
      <c r="P684" s="5">
        <f>IFERROR((E684/L684),"0")</f>
        <v>13.25</v>
      </c>
      <c r="Q684" t="str">
        <f>LEFT(N684,FIND("/",N684)-1)</f>
        <v>technology</v>
      </c>
      <c r="R684" t="str">
        <f>RIGHT(N684,LEN(N684)-SEARCH("/",N684))</f>
        <v>wearables</v>
      </c>
      <c r="S684" s="14">
        <f>(((J684/60)/60)/24) + DATE(1970,1,1)</f>
        <v>42778.765300925923</v>
      </c>
      <c r="T684" s="14">
        <f>(((I684/60)/60)/24) + DATE(1970,1,1)</f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8326</v>
      </c>
      <c r="O685" s="10">
        <f>(E685/D685)*100</f>
        <v>0.85142857142857142</v>
      </c>
      <c r="P685" s="5">
        <f>IFERROR((E685/L685),"0")</f>
        <v>99.333333333333329</v>
      </c>
      <c r="Q685" t="str">
        <f>LEFT(N685,FIND("/",N685)-1)</f>
        <v>technology</v>
      </c>
      <c r="R685" t="str">
        <f>RIGHT(N685,LEN(N685)-SEARCH("/",N685))</f>
        <v>wearables</v>
      </c>
      <c r="S685" s="14">
        <f>(((J685/60)/60)/24) + DATE(1970,1,1)</f>
        <v>42634.900046296301</v>
      </c>
      <c r="T685" s="14">
        <f>(((I685/60)/60)/24) + 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8326</v>
      </c>
      <c r="O686" s="10">
        <f>(E686/D686)*100</f>
        <v>7.4837500000000006</v>
      </c>
      <c r="P686" s="5">
        <f>IFERROR((E686/L686),"0")</f>
        <v>177.39259259259259</v>
      </c>
      <c r="Q686" t="str">
        <f>LEFT(N686,FIND("/",N686)-1)</f>
        <v>technology</v>
      </c>
      <c r="R686" t="str">
        <f>RIGHT(N686,LEN(N686)-SEARCH("/",N686))</f>
        <v>wearables</v>
      </c>
      <c r="S686" s="14">
        <f>(((J686/60)/60)/24) + DATE(1970,1,1)</f>
        <v>41809.473275462966</v>
      </c>
      <c r="T686" s="14">
        <f>(((I686/60)/60)/24) + DATE(1970,1,1)</f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8326</v>
      </c>
      <c r="O687" s="10">
        <f>(E687/D687)*100</f>
        <v>27.650000000000002</v>
      </c>
      <c r="P687" s="5">
        <f>IFERROR((E687/L687),"0")</f>
        <v>55.3</v>
      </c>
      <c r="Q687" t="str">
        <f>LEFT(N687,FIND("/",N687)-1)</f>
        <v>technology</v>
      </c>
      <c r="R687" t="str">
        <f>RIGHT(N687,LEN(N687)-SEARCH("/",N687))</f>
        <v>wearables</v>
      </c>
      <c r="S687" s="14">
        <f>(((J687/60)/60)/24) + DATE(1970,1,1)</f>
        <v>41971.866574074069</v>
      </c>
      <c r="T687" s="14">
        <f>(((I687/60)/60)/24) + 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8326</v>
      </c>
      <c r="O688" s="10">
        <f>(E688/D688)*100</f>
        <v>0</v>
      </c>
      <c r="P688" s="5" t="str">
        <f>IFERROR((E688/L688),"0")</f>
        <v>0</v>
      </c>
      <c r="Q688" t="str">
        <f>LEFT(N688,FIND("/",N688)-1)</f>
        <v>technology</v>
      </c>
      <c r="R688" t="str">
        <f>RIGHT(N688,LEN(N688)-SEARCH("/",N688))</f>
        <v>wearables</v>
      </c>
      <c r="S688" s="14">
        <f>(((J688/60)/60)/24) + DATE(1970,1,1)</f>
        <v>42189.673263888893</v>
      </c>
      <c r="T688" s="14">
        <f>(((I688/60)/60)/24) + DATE(1970,1,1)</f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8326</v>
      </c>
      <c r="O689" s="10">
        <f>(E689/D689)*100</f>
        <v>3.55</v>
      </c>
      <c r="P689" s="5">
        <f>IFERROR((E689/L689),"0")</f>
        <v>591.66666666666663</v>
      </c>
      <c r="Q689" t="str">
        <f>LEFT(N689,FIND("/",N689)-1)</f>
        <v>technology</v>
      </c>
      <c r="R689" t="str">
        <f>RIGHT(N689,LEN(N689)-SEARCH("/",N689))</f>
        <v>wearables</v>
      </c>
      <c r="S689" s="14">
        <f>(((J689/60)/60)/24) + DATE(1970,1,1)</f>
        <v>42711.750613425931</v>
      </c>
      <c r="T689" s="14">
        <f>(((I689/60)/60)/24) + DATE(1970,1,1)</f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8326</v>
      </c>
      <c r="O690" s="10">
        <f>(E690/D690)*100</f>
        <v>72.989999999999995</v>
      </c>
      <c r="P690" s="5">
        <f>IFERROR((E690/L690),"0")</f>
        <v>405.5</v>
      </c>
      <c r="Q690" t="str">
        <f>LEFT(N690,FIND("/",N690)-1)</f>
        <v>technology</v>
      </c>
      <c r="R690" t="str">
        <f>RIGHT(N690,LEN(N690)-SEARCH("/",N690))</f>
        <v>wearables</v>
      </c>
      <c r="S690" s="14">
        <f>(((J690/60)/60)/24) + DATE(1970,1,1)</f>
        <v>42262.104780092588</v>
      </c>
      <c r="T690" s="14">
        <f>(((I690/60)/60)/24) + DATE(1970,1,1)</f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8326</v>
      </c>
      <c r="O691" s="10">
        <f>(E691/D691)*100</f>
        <v>57.648750000000007</v>
      </c>
      <c r="P691" s="5">
        <f>IFERROR((E691/L691),"0")</f>
        <v>343.14732142857144</v>
      </c>
      <c r="Q691" t="str">
        <f>LEFT(N691,FIND("/",N691)-1)</f>
        <v>technology</v>
      </c>
      <c r="R691" t="str">
        <f>RIGHT(N691,LEN(N691)-SEARCH("/",N691))</f>
        <v>wearables</v>
      </c>
      <c r="S691" s="14">
        <f>(((J691/60)/60)/24) + DATE(1970,1,1)</f>
        <v>42675.66778935185</v>
      </c>
      <c r="T691" s="14">
        <f>(((I691/60)/60)/24) + 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8326</v>
      </c>
      <c r="O692" s="10">
        <f>(E692/D692)*100</f>
        <v>12.34</v>
      </c>
      <c r="P692" s="5">
        <f>IFERROR((E692/L692),"0")</f>
        <v>72.588235294117652</v>
      </c>
      <c r="Q692" t="str">
        <f>LEFT(N692,FIND("/",N692)-1)</f>
        <v>technology</v>
      </c>
      <c r="R692" t="str">
        <f>RIGHT(N692,LEN(N692)-SEARCH("/",N692))</f>
        <v>wearables</v>
      </c>
      <c r="S692" s="14">
        <f>(((J692/60)/60)/24) + DATE(1970,1,1)</f>
        <v>42579.634733796294</v>
      </c>
      <c r="T692" s="14">
        <f>(((I692/60)/60)/24) + 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8326</v>
      </c>
      <c r="O693" s="10">
        <f>(E693/D693)*100</f>
        <v>0.52</v>
      </c>
      <c r="P693" s="5">
        <f>IFERROR((E693/L693),"0")</f>
        <v>26</v>
      </c>
      <c r="Q693" t="str">
        <f>LEFT(N693,FIND("/",N693)-1)</f>
        <v>technology</v>
      </c>
      <c r="R693" t="str">
        <f>RIGHT(N693,LEN(N693)-SEARCH("/",N693))</f>
        <v>wearables</v>
      </c>
      <c r="S693" s="14">
        <f>(((J693/60)/60)/24) + DATE(1970,1,1)</f>
        <v>42158.028310185182</v>
      </c>
      <c r="T693" s="14">
        <f>(((I693/60)/60)/24) + DATE(1970,1,1)</f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8326</v>
      </c>
      <c r="O694" s="10">
        <f>(E694/D694)*100</f>
        <v>6.5299999999999994</v>
      </c>
      <c r="P694" s="5">
        <f>IFERROR((E694/L694),"0")</f>
        <v>6.4975124378109452</v>
      </c>
      <c r="Q694" t="str">
        <f>LEFT(N694,FIND("/",N694)-1)</f>
        <v>technology</v>
      </c>
      <c r="R694" t="str">
        <f>RIGHT(N694,LEN(N694)-SEARCH("/",N694))</f>
        <v>wearables</v>
      </c>
      <c r="S694" s="14">
        <f>(((J694/60)/60)/24) + DATE(1970,1,1)</f>
        <v>42696.37572916667</v>
      </c>
      <c r="T694" s="14">
        <f>(((I694/60)/60)/24) + DATE(1970,1,1)</f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8326</v>
      </c>
      <c r="O695" s="10">
        <f>(E695/D695)*100</f>
        <v>35.338000000000001</v>
      </c>
      <c r="P695" s="5">
        <f>IFERROR((E695/L695),"0")</f>
        <v>119.38513513513513</v>
      </c>
      <c r="Q695" t="str">
        <f>LEFT(N695,FIND("/",N695)-1)</f>
        <v>technology</v>
      </c>
      <c r="R695" t="str">
        <f>RIGHT(N695,LEN(N695)-SEARCH("/",N695))</f>
        <v>wearables</v>
      </c>
      <c r="S695" s="14">
        <f>(((J695/60)/60)/24) + DATE(1970,1,1)</f>
        <v>42094.808182870373</v>
      </c>
      <c r="T695" s="14">
        <f>(((I695/60)/60)/24) + DATE(1970,1,1)</f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8326</v>
      </c>
      <c r="O696" s="10">
        <f>(E696/D696)*100</f>
        <v>0.39333333333333331</v>
      </c>
      <c r="P696" s="5">
        <f>IFERROR((E696/L696),"0")</f>
        <v>84.285714285714292</v>
      </c>
      <c r="Q696" t="str">
        <f>LEFT(N696,FIND("/",N696)-1)</f>
        <v>technology</v>
      </c>
      <c r="R696" t="str">
        <f>RIGHT(N696,LEN(N696)-SEARCH("/",N696))</f>
        <v>wearables</v>
      </c>
      <c r="S696" s="14">
        <f>(((J696/60)/60)/24) + DATE(1970,1,1)</f>
        <v>42737.663877314815</v>
      </c>
      <c r="T696" s="14">
        <f>(((I696/60)/60)/24) + DATE(1970,1,1)</f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8326</v>
      </c>
      <c r="O697" s="10">
        <f>(E697/D697)*100</f>
        <v>1.06</v>
      </c>
      <c r="P697" s="5">
        <f>IFERROR((E697/L697),"0")</f>
        <v>90.857142857142861</v>
      </c>
      <c r="Q697" t="str">
        <f>LEFT(N697,FIND("/",N697)-1)</f>
        <v>technology</v>
      </c>
      <c r="R697" t="str">
        <f>RIGHT(N697,LEN(N697)-SEARCH("/",N697))</f>
        <v>wearables</v>
      </c>
      <c r="S697" s="14">
        <f>(((J697/60)/60)/24) + DATE(1970,1,1)</f>
        <v>41913.521064814813</v>
      </c>
      <c r="T697" s="14">
        <f>(((I697/60)/60)/24) + 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8326</v>
      </c>
      <c r="O698" s="10">
        <f>(E698/D698)*100</f>
        <v>5.7142857142857147E-4</v>
      </c>
      <c r="P698" s="5">
        <f>IFERROR((E698/L698),"0")</f>
        <v>1</v>
      </c>
      <c r="Q698" t="str">
        <f>LEFT(N698,FIND("/",N698)-1)</f>
        <v>technology</v>
      </c>
      <c r="R698" t="str">
        <f>RIGHT(N698,LEN(N698)-SEARCH("/",N698))</f>
        <v>wearables</v>
      </c>
      <c r="S698" s="14">
        <f>(((J698/60)/60)/24) + DATE(1970,1,1)</f>
        <v>41815.927106481482</v>
      </c>
      <c r="T698" s="14">
        <f>(((I698/60)/60)/24) + DATE(1970,1,1)</f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8326</v>
      </c>
      <c r="O699" s="10">
        <f>(E699/D699)*100</f>
        <v>46.379999999999995</v>
      </c>
      <c r="P699" s="5">
        <f>IFERROR((E699/L699),"0")</f>
        <v>20.342105263157894</v>
      </c>
      <c r="Q699" t="str">
        <f>LEFT(N699,FIND("/",N699)-1)</f>
        <v>technology</v>
      </c>
      <c r="R699" t="str">
        <f>RIGHT(N699,LEN(N699)-SEARCH("/",N699))</f>
        <v>wearables</v>
      </c>
      <c r="S699" s="14">
        <f>(((J699/60)/60)/24) + DATE(1970,1,1)</f>
        <v>42388.523020833338</v>
      </c>
      <c r="T699" s="14">
        <f>(((I699/60)/60)/24) + DATE(1970,1,1)</f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8326</v>
      </c>
      <c r="O700" s="10">
        <f>(E700/D700)*100</f>
        <v>15.39</v>
      </c>
      <c r="P700" s="5">
        <f>IFERROR((E700/L700),"0")</f>
        <v>530.68965517241384</v>
      </c>
      <c r="Q700" t="str">
        <f>LEFT(N700,FIND("/",N700)-1)</f>
        <v>technology</v>
      </c>
      <c r="R700" t="str">
        <f>RIGHT(N700,LEN(N700)-SEARCH("/",N700))</f>
        <v>wearables</v>
      </c>
      <c r="S700" s="14">
        <f>(((J700/60)/60)/24) + DATE(1970,1,1)</f>
        <v>41866.931076388886</v>
      </c>
      <c r="T700" s="14">
        <f>(((I700/60)/60)/24) + DATE(1970,1,1)</f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8326</v>
      </c>
      <c r="O701" s="10">
        <f>(E701/D701)*100</f>
        <v>82.422107692307705</v>
      </c>
      <c r="P701" s="5">
        <f>IFERROR((E701/L701),"0")</f>
        <v>120.39184269662923</v>
      </c>
      <c r="Q701" t="str">
        <f>LEFT(N701,FIND("/",N701)-1)</f>
        <v>technology</v>
      </c>
      <c r="R701" t="str">
        <f>RIGHT(N701,LEN(N701)-SEARCH("/",N701))</f>
        <v>wearables</v>
      </c>
      <c r="S701" s="14">
        <f>(((J701/60)/60)/24) + DATE(1970,1,1)</f>
        <v>41563.485509259262</v>
      </c>
      <c r="T701" s="14">
        <f>(((I701/60)/60)/24) + DATE(1970,1,1)</f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8326</v>
      </c>
      <c r="O702" s="10">
        <f>(E702/D702)*100</f>
        <v>2.6866666666666665</v>
      </c>
      <c r="P702" s="5">
        <f>IFERROR((E702/L702),"0")</f>
        <v>13</v>
      </c>
      <c r="Q702" t="str">
        <f>LEFT(N702,FIND("/",N702)-1)</f>
        <v>technology</v>
      </c>
      <c r="R702" t="str">
        <f>RIGHT(N702,LEN(N702)-SEARCH("/",N702))</f>
        <v>wearables</v>
      </c>
      <c r="S702" s="14">
        <f>(((J702/60)/60)/24) + DATE(1970,1,1)</f>
        <v>42715.688437500001</v>
      </c>
      <c r="T702" s="14">
        <f>(((I702/60)/60)/24) + DATE(1970,1,1)</f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8326</v>
      </c>
      <c r="O703" s="10">
        <f>(E703/D703)*100</f>
        <v>26.6</v>
      </c>
      <c r="P703" s="5">
        <f>IFERROR((E703/L703),"0")</f>
        <v>291.33333333333331</v>
      </c>
      <c r="Q703" t="str">
        <f>LEFT(N703,FIND("/",N703)-1)</f>
        <v>technology</v>
      </c>
      <c r="R703" t="str">
        <f>RIGHT(N703,LEN(N703)-SEARCH("/",N703))</f>
        <v>wearables</v>
      </c>
      <c r="S703" s="14">
        <f>(((J703/60)/60)/24) + DATE(1970,1,1)</f>
        <v>41813.662962962961</v>
      </c>
      <c r="T703" s="14">
        <f>(((I703/60)/60)/24) + DATE(1970,1,1)</f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8326</v>
      </c>
      <c r="O704" s="10">
        <f>(E704/D704)*100</f>
        <v>30.813400000000001</v>
      </c>
      <c r="P704" s="5">
        <f>IFERROR((E704/L704),"0")</f>
        <v>124.9191891891892</v>
      </c>
      <c r="Q704" t="str">
        <f>LEFT(N704,FIND("/",N704)-1)</f>
        <v>technology</v>
      </c>
      <c r="R704" t="str">
        <f>RIGHT(N704,LEN(N704)-SEARCH("/",N704))</f>
        <v>wearables</v>
      </c>
      <c r="S704" s="14">
        <f>(((J704/60)/60)/24) + DATE(1970,1,1)</f>
        <v>42668.726701388892</v>
      </c>
      <c r="T704" s="14">
        <f>(((I704/60)/60)/24) + 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8326</v>
      </c>
      <c r="O705" s="10">
        <f>(E705/D705)*100</f>
        <v>5.58</v>
      </c>
      <c r="P705" s="5">
        <f>IFERROR((E705/L705),"0")</f>
        <v>119.57142857142857</v>
      </c>
      <c r="Q705" t="str">
        <f>LEFT(N705,FIND("/",N705)-1)</f>
        <v>technology</v>
      </c>
      <c r="R705" t="str">
        <f>RIGHT(N705,LEN(N705)-SEARCH("/",N705))</f>
        <v>wearables</v>
      </c>
      <c r="S705" s="14">
        <f>(((J705/60)/60)/24) + DATE(1970,1,1)</f>
        <v>42711.950798611113</v>
      </c>
      <c r="T705" s="14">
        <f>(((I705/60)/60)/24) + 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8326</v>
      </c>
      <c r="O706" s="10">
        <f>(E706/D706)*100</f>
        <v>0.87454545454545463</v>
      </c>
      <c r="P706" s="5">
        <f>IFERROR((E706/L706),"0")</f>
        <v>120.25</v>
      </c>
      <c r="Q706" t="str">
        <f>LEFT(N706,FIND("/",N706)-1)</f>
        <v>technology</v>
      </c>
      <c r="R706" t="str">
        <f>RIGHT(N706,LEN(N706)-SEARCH("/",N706))</f>
        <v>wearables</v>
      </c>
      <c r="S706" s="14">
        <f>(((J706/60)/60)/24) + DATE(1970,1,1)</f>
        <v>42726.192916666667</v>
      </c>
      <c r="T706" s="14">
        <f>(((I706/60)/60)/24) + 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8326</v>
      </c>
      <c r="O707" s="10">
        <f>(E707/D707)*100</f>
        <v>0.97699999999999987</v>
      </c>
      <c r="P707" s="5">
        <f>IFERROR((E707/L707),"0")</f>
        <v>195.4</v>
      </c>
      <c r="Q707" t="str">
        <f>LEFT(N707,FIND("/",N707)-1)</f>
        <v>technology</v>
      </c>
      <c r="R707" t="str">
        <f>RIGHT(N707,LEN(N707)-SEARCH("/",N707))</f>
        <v>wearables</v>
      </c>
      <c r="S707" s="14">
        <f>(((J707/60)/60)/24) + DATE(1970,1,1)</f>
        <v>42726.491643518515</v>
      </c>
      <c r="T707" s="14">
        <f>(((I707/60)/60)/24) + 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8326</v>
      </c>
      <c r="O708" s="10">
        <f>(E708/D708)*100</f>
        <v>0</v>
      </c>
      <c r="P708" s="5" t="str">
        <f>IFERROR((E708/L708),"0")</f>
        <v>0</v>
      </c>
      <c r="Q708" t="str">
        <f>LEFT(N708,FIND("/",N708)-1)</f>
        <v>technology</v>
      </c>
      <c r="R708" t="str">
        <f>RIGHT(N708,LEN(N708)-SEARCH("/",N708))</f>
        <v>wearables</v>
      </c>
      <c r="S708" s="14">
        <f>(((J708/60)/60)/24) + DATE(1970,1,1)</f>
        <v>42676.995173611111</v>
      </c>
      <c r="T708" s="14">
        <f>(((I708/60)/60)/24) + DATE(1970,1,1)</f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8326</v>
      </c>
      <c r="O709" s="10">
        <f>(E709/D709)*100</f>
        <v>78.927352941176466</v>
      </c>
      <c r="P709" s="5">
        <f>IFERROR((E709/L709),"0")</f>
        <v>117.69868421052631</v>
      </c>
      <c r="Q709" t="str">
        <f>LEFT(N709,FIND("/",N709)-1)</f>
        <v>technology</v>
      </c>
      <c r="R709" t="str">
        <f>RIGHT(N709,LEN(N709)-SEARCH("/",N709))</f>
        <v>wearables</v>
      </c>
      <c r="S709" s="14">
        <f>(((J709/60)/60)/24) + DATE(1970,1,1)</f>
        <v>42696.663506944446</v>
      </c>
      <c r="T709" s="14">
        <f>(((I709/60)/60)/24) + DATE(1970,1,1)</f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8326</v>
      </c>
      <c r="O710" s="10">
        <f>(E710/D710)*100</f>
        <v>22.092500000000001</v>
      </c>
      <c r="P710" s="5">
        <f>IFERROR((E710/L710),"0")</f>
        <v>23.948509485094849</v>
      </c>
      <c r="Q710" t="str">
        <f>LEFT(N710,FIND("/",N710)-1)</f>
        <v>technology</v>
      </c>
      <c r="R710" t="str">
        <f>RIGHT(N710,LEN(N710)-SEARCH("/",N710))</f>
        <v>wearables</v>
      </c>
      <c r="S710" s="14">
        <f>(((J710/60)/60)/24) + DATE(1970,1,1)</f>
        <v>41835.581018518518</v>
      </c>
      <c r="T710" s="14">
        <f>(((I710/60)/60)/24) + 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8326</v>
      </c>
      <c r="O711" s="10">
        <f>(E711/D711)*100</f>
        <v>0.40666666666666662</v>
      </c>
      <c r="P711" s="5">
        <f>IFERROR((E711/L711),"0")</f>
        <v>30.5</v>
      </c>
      <c r="Q711" t="str">
        <f>LEFT(N711,FIND("/",N711)-1)</f>
        <v>technology</v>
      </c>
      <c r="R711" t="str">
        <f>RIGHT(N711,LEN(N711)-SEARCH("/",N711))</f>
        <v>wearables</v>
      </c>
      <c r="S711" s="14">
        <f>(((J711/60)/60)/24) + DATE(1970,1,1)</f>
        <v>41948.041192129633</v>
      </c>
      <c r="T711" s="14">
        <f>(((I711/60)/60)/24) + DATE(1970,1,1)</f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8326</v>
      </c>
      <c r="O712" s="10">
        <f>(E712/D712)*100</f>
        <v>0</v>
      </c>
      <c r="P712" s="5" t="str">
        <f>IFERROR((E712/L712),"0")</f>
        <v>0</v>
      </c>
      <c r="Q712" t="str">
        <f>LEFT(N712,FIND("/",N712)-1)</f>
        <v>technology</v>
      </c>
      <c r="R712" t="str">
        <f>RIGHT(N712,LEN(N712)-SEARCH("/",N712))</f>
        <v>wearables</v>
      </c>
      <c r="S712" s="14">
        <f>(((J712/60)/60)/24) + DATE(1970,1,1)</f>
        <v>41837.984976851854</v>
      </c>
      <c r="T712" s="14">
        <f>(((I712/60)/60)/24) + DATE(1970,1,1)</f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8326</v>
      </c>
      <c r="O713" s="10">
        <f>(E713/D713)*100</f>
        <v>33.790999999999997</v>
      </c>
      <c r="P713" s="5">
        <f>IFERROR((E713/L713),"0")</f>
        <v>99.973372781065095</v>
      </c>
      <c r="Q713" t="str">
        <f>LEFT(N713,FIND("/",N713)-1)</f>
        <v>technology</v>
      </c>
      <c r="R713" t="str">
        <f>RIGHT(N713,LEN(N713)-SEARCH("/",N713))</f>
        <v>wearables</v>
      </c>
      <c r="S713" s="14">
        <f>(((J713/60)/60)/24) + DATE(1970,1,1)</f>
        <v>42678.459120370375</v>
      </c>
      <c r="T713" s="14">
        <f>(((I713/60)/60)/24) + DATE(1970,1,1)</f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8326</v>
      </c>
      <c r="O714" s="10">
        <f>(E714/D714)*100</f>
        <v>0.21649484536082475</v>
      </c>
      <c r="P714" s="5">
        <f>IFERROR((E714/L714),"0")</f>
        <v>26.25</v>
      </c>
      <c r="Q714" t="str">
        <f>LEFT(N714,FIND("/",N714)-1)</f>
        <v>technology</v>
      </c>
      <c r="R714" t="str">
        <f>RIGHT(N714,LEN(N714)-SEARCH("/",N714))</f>
        <v>wearables</v>
      </c>
      <c r="S714" s="14">
        <f>(((J714/60)/60)/24) + DATE(1970,1,1)</f>
        <v>42384.680925925932</v>
      </c>
      <c r="T714" s="14">
        <f>(((I714/60)/60)/24) + DATE(1970,1,1)</f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8326</v>
      </c>
      <c r="O715" s="10">
        <f>(E715/D715)*100</f>
        <v>0.79600000000000004</v>
      </c>
      <c r="P715" s="5">
        <f>IFERROR((E715/L715),"0")</f>
        <v>199</v>
      </c>
      <c r="Q715" t="str">
        <f>LEFT(N715,FIND("/",N715)-1)</f>
        <v>technology</v>
      </c>
      <c r="R715" t="str">
        <f>RIGHT(N715,LEN(N715)-SEARCH("/",N715))</f>
        <v>wearables</v>
      </c>
      <c r="S715" s="14">
        <f>(((J715/60)/60)/24) + DATE(1970,1,1)</f>
        <v>42496.529305555552</v>
      </c>
      <c r="T715" s="14">
        <f>(((I715/60)/60)/24) + 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8326</v>
      </c>
      <c r="O716" s="10">
        <f>(E716/D716)*100</f>
        <v>14.993333333333334</v>
      </c>
      <c r="P716" s="5">
        <f>IFERROR((E716/L716),"0")</f>
        <v>80.321428571428569</v>
      </c>
      <c r="Q716" t="str">
        <f>LEFT(N716,FIND("/",N716)-1)</f>
        <v>technology</v>
      </c>
      <c r="R716" t="str">
        <f>RIGHT(N716,LEN(N716)-SEARCH("/",N716))</f>
        <v>wearables</v>
      </c>
      <c r="S716" s="14">
        <f>(((J716/60)/60)/24) + DATE(1970,1,1)</f>
        <v>42734.787986111114</v>
      </c>
      <c r="T716" s="14">
        <f>(((I716/60)/60)/24) + DATE(1970,1,1)</f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8326</v>
      </c>
      <c r="O717" s="10">
        <f>(E717/D717)*100</f>
        <v>5.0509090909090908</v>
      </c>
      <c r="P717" s="5">
        <f>IFERROR((E717/L717),"0")</f>
        <v>115.75</v>
      </c>
      <c r="Q717" t="str">
        <f>LEFT(N717,FIND("/",N717)-1)</f>
        <v>technology</v>
      </c>
      <c r="R717" t="str">
        <f>RIGHT(N717,LEN(N717)-SEARCH("/",N717))</f>
        <v>wearables</v>
      </c>
      <c r="S717" s="14">
        <f>(((J717/60)/60)/24) + DATE(1970,1,1)</f>
        <v>42273.090740740736</v>
      </c>
      <c r="T717" s="14">
        <f>(((I717/60)/60)/24) + 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8326</v>
      </c>
      <c r="O718" s="10">
        <f>(E718/D718)*100</f>
        <v>10.214285714285715</v>
      </c>
      <c r="P718" s="5">
        <f>IFERROR((E718/L718),"0")</f>
        <v>44.6875</v>
      </c>
      <c r="Q718" t="str">
        <f>LEFT(N718,FIND("/",N718)-1)</f>
        <v>technology</v>
      </c>
      <c r="R718" t="str">
        <f>RIGHT(N718,LEN(N718)-SEARCH("/",N718))</f>
        <v>wearables</v>
      </c>
      <c r="S718" s="14">
        <f>(((J718/60)/60)/24) + DATE(1970,1,1)</f>
        <v>41940.658645833333</v>
      </c>
      <c r="T718" s="14">
        <f>(((I718/60)/60)/24) + DATE(1970,1,1)</f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8326</v>
      </c>
      <c r="O719" s="10">
        <f>(E719/D719)*100</f>
        <v>0.30499999999999999</v>
      </c>
      <c r="P719" s="5">
        <f>IFERROR((E719/L719),"0")</f>
        <v>76.25</v>
      </c>
      <c r="Q719" t="str">
        <f>LEFT(N719,FIND("/",N719)-1)</f>
        <v>technology</v>
      </c>
      <c r="R719" t="str">
        <f>RIGHT(N719,LEN(N719)-SEARCH("/",N719))</f>
        <v>wearables</v>
      </c>
      <c r="S719" s="14">
        <f>(((J719/60)/60)/24) + DATE(1970,1,1)</f>
        <v>41857.854189814818</v>
      </c>
      <c r="T719" s="14">
        <f>(((I719/60)/60)/24) + DATE(1970,1,1)</f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8326</v>
      </c>
      <c r="O720" s="10">
        <f>(E720/D720)*100</f>
        <v>0.75</v>
      </c>
      <c r="P720" s="5">
        <f>IFERROR((E720/L720),"0")</f>
        <v>22.5</v>
      </c>
      <c r="Q720" t="str">
        <f>LEFT(N720,FIND("/",N720)-1)</f>
        <v>technology</v>
      </c>
      <c r="R720" t="str">
        <f>RIGHT(N720,LEN(N720)-SEARCH("/",N720))</f>
        <v>wearables</v>
      </c>
      <c r="S720" s="14">
        <f>(((J720/60)/60)/24) + DATE(1970,1,1)</f>
        <v>42752.845451388886</v>
      </c>
      <c r="T720" s="14">
        <f>(((I720/60)/60)/24) + DATE(1970,1,1)</f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8326</v>
      </c>
      <c r="O721" s="10">
        <f>(E721/D721)*100</f>
        <v>1.2933333333333332</v>
      </c>
      <c r="P721" s="5">
        <f>IFERROR((E721/L721),"0")</f>
        <v>19.399999999999999</v>
      </c>
      <c r="Q721" t="str">
        <f>LEFT(N721,FIND("/",N721)-1)</f>
        <v>technology</v>
      </c>
      <c r="R721" t="str">
        <f>RIGHT(N721,LEN(N721)-SEARCH("/",N721))</f>
        <v>wearables</v>
      </c>
      <c r="S721" s="14">
        <f>(((J721/60)/60)/24) + DATE(1970,1,1)</f>
        <v>42409.040231481486</v>
      </c>
      <c r="T721" s="14">
        <f>(((I721/60)/60)/24) + 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8327</v>
      </c>
      <c r="O722" s="10">
        <f>(E722/D722)*100</f>
        <v>143.94736842105263</v>
      </c>
      <c r="P722" s="5">
        <f>IFERROR((E722/L722),"0")</f>
        <v>66.707317073170728</v>
      </c>
      <c r="Q722" t="str">
        <f>LEFT(N722,FIND("/",N722)-1)</f>
        <v>publishing</v>
      </c>
      <c r="R722" t="str">
        <f>RIGHT(N722,LEN(N722)-SEARCH("/",N722))</f>
        <v>nonfiction</v>
      </c>
      <c r="S722" s="14">
        <f>(((J722/60)/60)/24) + DATE(1970,1,1)</f>
        <v>40909.649201388893</v>
      </c>
      <c r="T722" s="14">
        <f>(((I722/60)/60)/24) + DATE(1970,1,1)</f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8327</v>
      </c>
      <c r="O723" s="10">
        <f>(E723/D723)*100</f>
        <v>122.10975609756099</v>
      </c>
      <c r="P723" s="5">
        <f>IFERROR((E723/L723),"0")</f>
        <v>84.142857142857139</v>
      </c>
      <c r="Q723" t="str">
        <f>LEFT(N723,FIND("/",N723)-1)</f>
        <v>publishing</v>
      </c>
      <c r="R723" t="str">
        <f>RIGHT(N723,LEN(N723)-SEARCH("/",N723))</f>
        <v>nonfiction</v>
      </c>
      <c r="S723" s="14">
        <f>(((J723/60)/60)/24) + DATE(1970,1,1)</f>
        <v>41807.571840277778</v>
      </c>
      <c r="T723" s="14">
        <f>(((I723/60)/60)/24) + DATE(1970,1,1)</f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8327</v>
      </c>
      <c r="O724" s="10">
        <f>(E724/D724)*100</f>
        <v>132.024</v>
      </c>
      <c r="P724" s="5">
        <f>IFERROR((E724/L724),"0")</f>
        <v>215.72549019607843</v>
      </c>
      <c r="Q724" t="str">
        <f>LEFT(N724,FIND("/",N724)-1)</f>
        <v>publishing</v>
      </c>
      <c r="R724" t="str">
        <f>RIGHT(N724,LEN(N724)-SEARCH("/",N724))</f>
        <v>nonfiction</v>
      </c>
      <c r="S724" s="14">
        <f>(((J724/60)/60)/24) + DATE(1970,1,1)</f>
        <v>40977.805300925924</v>
      </c>
      <c r="T724" s="14">
        <f>(((I724/60)/60)/24) + DATE(1970,1,1)</f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8327</v>
      </c>
      <c r="O725" s="10">
        <f>(E725/D725)*100</f>
        <v>109.38000000000001</v>
      </c>
      <c r="P725" s="5">
        <f>IFERROR((E725/L725),"0")</f>
        <v>54.69</v>
      </c>
      <c r="Q725" t="str">
        <f>LEFT(N725,FIND("/",N725)-1)</f>
        <v>publishing</v>
      </c>
      <c r="R725" t="str">
        <f>RIGHT(N725,LEN(N725)-SEARCH("/",N725))</f>
        <v>nonfiction</v>
      </c>
      <c r="S725" s="14">
        <f>(((J725/60)/60)/24) + DATE(1970,1,1)</f>
        <v>42184.816539351858</v>
      </c>
      <c r="T725" s="14">
        <f>(((I725/60)/60)/24) + DATE(1970,1,1)</f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8327</v>
      </c>
      <c r="O726" s="10">
        <f>(E726/D726)*100</f>
        <v>105.47157142857144</v>
      </c>
      <c r="P726" s="5">
        <f>IFERROR((E726/L726),"0")</f>
        <v>51.62944055944056</v>
      </c>
      <c r="Q726" t="str">
        <f>LEFT(N726,FIND("/",N726)-1)</f>
        <v>publishing</v>
      </c>
      <c r="R726" t="str">
        <f>RIGHT(N726,LEN(N726)-SEARCH("/",N726))</f>
        <v>nonfiction</v>
      </c>
      <c r="S726" s="14">
        <f>(((J726/60)/60)/24) + DATE(1970,1,1)</f>
        <v>40694.638460648144</v>
      </c>
      <c r="T726" s="14">
        <f>(((I726/60)/60)/24) + 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8327</v>
      </c>
      <c r="O727" s="10">
        <f>(E727/D727)*100</f>
        <v>100.35000000000001</v>
      </c>
      <c r="P727" s="5">
        <f>IFERROR((E727/L727),"0")</f>
        <v>143.35714285714286</v>
      </c>
      <c r="Q727" t="str">
        <f>LEFT(N727,FIND("/",N727)-1)</f>
        <v>publishing</v>
      </c>
      <c r="R727" t="str">
        <f>RIGHT(N727,LEN(N727)-SEARCH("/",N727))</f>
        <v>nonfiction</v>
      </c>
      <c r="S727" s="14">
        <f>(((J727/60)/60)/24) + DATE(1970,1,1)</f>
        <v>42321.626296296294</v>
      </c>
      <c r="T727" s="14">
        <f>(((I727/60)/60)/24) + DATE(1970,1,1)</f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8327</v>
      </c>
      <c r="O728" s="10">
        <f>(E728/D728)*100</f>
        <v>101.4</v>
      </c>
      <c r="P728" s="5">
        <f>IFERROR((E728/L728),"0")</f>
        <v>72.428571428571431</v>
      </c>
      <c r="Q728" t="str">
        <f>LEFT(N728,FIND("/",N728)-1)</f>
        <v>publishing</v>
      </c>
      <c r="R728" t="str">
        <f>RIGHT(N728,LEN(N728)-SEARCH("/",N728))</f>
        <v>nonfiction</v>
      </c>
      <c r="S728" s="14">
        <f>(((J728/60)/60)/24) + DATE(1970,1,1)</f>
        <v>41346.042673611111</v>
      </c>
      <c r="T728" s="14">
        <f>(((I728/60)/60)/24) + DATE(1970,1,1)</f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8327</v>
      </c>
      <c r="O729" s="10">
        <f>(E729/D729)*100</f>
        <v>155.51428571428571</v>
      </c>
      <c r="P729" s="5">
        <f>IFERROR((E729/L729),"0")</f>
        <v>36.530201342281877</v>
      </c>
      <c r="Q729" t="str">
        <f>LEFT(N729,FIND("/",N729)-1)</f>
        <v>publishing</v>
      </c>
      <c r="R729" t="str">
        <f>RIGHT(N729,LEN(N729)-SEARCH("/",N729))</f>
        <v>nonfiction</v>
      </c>
      <c r="S729" s="14">
        <f>(((J729/60)/60)/24) + DATE(1970,1,1)</f>
        <v>41247.020243055551</v>
      </c>
      <c r="T729" s="14">
        <f>(((I729/60)/60)/24) + 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8327</v>
      </c>
      <c r="O730" s="10">
        <f>(E730/D730)*100</f>
        <v>105.566</v>
      </c>
      <c r="P730" s="5">
        <f>IFERROR((E730/L730),"0")</f>
        <v>60.903461538461535</v>
      </c>
      <c r="Q730" t="str">
        <f>LEFT(N730,FIND("/",N730)-1)</f>
        <v>publishing</v>
      </c>
      <c r="R730" t="str">
        <f>RIGHT(N730,LEN(N730)-SEARCH("/",N730))</f>
        <v>nonfiction</v>
      </c>
      <c r="S730" s="14">
        <f>(((J730/60)/60)/24) + DATE(1970,1,1)</f>
        <v>40731.837465277778</v>
      </c>
      <c r="T730" s="14">
        <f>(((I730/60)/60)/24) + DATE(1970,1,1)</f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8327</v>
      </c>
      <c r="O731" s="10">
        <f>(E731/D731)*100</f>
        <v>130.65</v>
      </c>
      <c r="P731" s="5">
        <f>IFERROR((E731/L731),"0")</f>
        <v>43.55</v>
      </c>
      <c r="Q731" t="str">
        <f>LEFT(N731,FIND("/",N731)-1)</f>
        <v>publishing</v>
      </c>
      <c r="R731" t="str">
        <f>RIGHT(N731,LEN(N731)-SEARCH("/",N731))</f>
        <v>nonfiction</v>
      </c>
      <c r="S731" s="14">
        <f>(((J731/60)/60)/24) + DATE(1970,1,1)</f>
        <v>41111.185891203706</v>
      </c>
      <c r="T731" s="14">
        <f>(((I731/60)/60)/24) + 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8327</v>
      </c>
      <c r="O732" s="10">
        <f>(E732/D732)*100</f>
        <v>132.19</v>
      </c>
      <c r="P732" s="5">
        <f>IFERROR((E732/L732),"0")</f>
        <v>99.766037735849054</v>
      </c>
      <c r="Q732" t="str">
        <f>LEFT(N732,FIND("/",N732)-1)</f>
        <v>publishing</v>
      </c>
      <c r="R732" t="str">
        <f>RIGHT(N732,LEN(N732)-SEARCH("/",N732))</f>
        <v>nonfiction</v>
      </c>
      <c r="S732" s="14">
        <f>(((J732/60)/60)/24) + DATE(1970,1,1)</f>
        <v>40854.745266203703</v>
      </c>
      <c r="T732" s="14">
        <f>(((I732/60)/60)/24) + 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8327</v>
      </c>
      <c r="O733" s="10">
        <f>(E733/D733)*100</f>
        <v>126</v>
      </c>
      <c r="P733" s="5">
        <f>IFERROR((E733/L733),"0")</f>
        <v>88.732394366197184</v>
      </c>
      <c r="Q733" t="str">
        <f>LEFT(N733,FIND("/",N733)-1)</f>
        <v>publishing</v>
      </c>
      <c r="R733" t="str">
        <f>RIGHT(N733,LEN(N733)-SEARCH("/",N733))</f>
        <v>nonfiction</v>
      </c>
      <c r="S733" s="14">
        <f>(((J733/60)/60)/24) + DATE(1970,1,1)</f>
        <v>40879.795682870368</v>
      </c>
      <c r="T733" s="14">
        <f>(((I733/60)/60)/24) + DATE(1970,1,1)</f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8327</v>
      </c>
      <c r="O734" s="10">
        <f>(E734/D734)*100</f>
        <v>160</v>
      </c>
      <c r="P734" s="5">
        <f>IFERROR((E734/L734),"0")</f>
        <v>4.9230769230769234</v>
      </c>
      <c r="Q734" t="str">
        <f>LEFT(N734,FIND("/",N734)-1)</f>
        <v>publishing</v>
      </c>
      <c r="R734" t="str">
        <f>RIGHT(N734,LEN(N734)-SEARCH("/",N734))</f>
        <v>nonfiction</v>
      </c>
      <c r="S734" s="14">
        <f>(((J734/60)/60)/24) + DATE(1970,1,1)</f>
        <v>41486.424317129626</v>
      </c>
      <c r="T734" s="14">
        <f>(((I734/60)/60)/24) + DATE(1970,1,1)</f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8327</v>
      </c>
      <c r="O735" s="10">
        <f>(E735/D735)*100</f>
        <v>120.48</v>
      </c>
      <c r="P735" s="5">
        <f>IFERROR((E735/L735),"0")</f>
        <v>17.822485207100591</v>
      </c>
      <c r="Q735" t="str">
        <f>LEFT(N735,FIND("/",N735)-1)</f>
        <v>publishing</v>
      </c>
      <c r="R735" t="str">
        <f>RIGHT(N735,LEN(N735)-SEARCH("/",N735))</f>
        <v>nonfiction</v>
      </c>
      <c r="S735" s="14">
        <f>(((J735/60)/60)/24) + DATE(1970,1,1)</f>
        <v>41598.420046296298</v>
      </c>
      <c r="T735" s="14">
        <f>(((I735/60)/60)/24) + DATE(1970,1,1)</f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8327</v>
      </c>
      <c r="O736" s="10">
        <f>(E736/D736)*100</f>
        <v>125.52941176470588</v>
      </c>
      <c r="P736" s="5">
        <f>IFERROR((E736/L736),"0")</f>
        <v>187.19298245614036</v>
      </c>
      <c r="Q736" t="str">
        <f>LEFT(N736,FIND("/",N736)-1)</f>
        <v>publishing</v>
      </c>
      <c r="R736" t="str">
        <f>RIGHT(N736,LEN(N736)-SEARCH("/",N736))</f>
        <v>nonfiction</v>
      </c>
      <c r="S736" s="14">
        <f>(((J736/60)/60)/24) + DATE(1970,1,1)</f>
        <v>42102.164583333331</v>
      </c>
      <c r="T736" s="14">
        <f>(((I736/60)/60)/24) + 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8327</v>
      </c>
      <c r="O737" s="10">
        <f>(E737/D737)*100</f>
        <v>114.40638297872341</v>
      </c>
      <c r="P737" s="5">
        <f>IFERROR((E737/L737),"0")</f>
        <v>234.80786026200875</v>
      </c>
      <c r="Q737" t="str">
        <f>LEFT(N737,FIND("/",N737)-1)</f>
        <v>publishing</v>
      </c>
      <c r="R737" t="str">
        <f>RIGHT(N737,LEN(N737)-SEARCH("/",N737))</f>
        <v>nonfiction</v>
      </c>
      <c r="S737" s="14">
        <f>(((J737/60)/60)/24) + DATE(1970,1,1)</f>
        <v>41946.029467592591</v>
      </c>
      <c r="T737" s="14">
        <f>(((I737/60)/60)/24) + DATE(1970,1,1)</f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8327</v>
      </c>
      <c r="O738" s="10">
        <f>(E738/D738)*100</f>
        <v>315.13888888888891</v>
      </c>
      <c r="P738" s="5">
        <f>IFERROR((E738/L738),"0")</f>
        <v>105.04629629629629</v>
      </c>
      <c r="Q738" t="str">
        <f>LEFT(N738,FIND("/",N738)-1)</f>
        <v>publishing</v>
      </c>
      <c r="R738" t="str">
        <f>RIGHT(N738,LEN(N738)-SEARCH("/",N738))</f>
        <v>nonfiction</v>
      </c>
      <c r="S738" s="14">
        <f>(((J738/60)/60)/24) + DATE(1970,1,1)</f>
        <v>41579.734259259261</v>
      </c>
      <c r="T738" s="14">
        <f>(((I738/60)/60)/24) + DATE(1970,1,1)</f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8327</v>
      </c>
      <c r="O739" s="10">
        <f>(E739/D739)*100</f>
        <v>122.39999999999999</v>
      </c>
      <c r="P739" s="5">
        <f>IFERROR((E739/L739),"0")</f>
        <v>56.666666666666664</v>
      </c>
      <c r="Q739" t="str">
        <f>LEFT(N739,FIND("/",N739)-1)</f>
        <v>publishing</v>
      </c>
      <c r="R739" t="str">
        <f>RIGHT(N739,LEN(N739)-SEARCH("/",N739))</f>
        <v>nonfiction</v>
      </c>
      <c r="S739" s="14">
        <f>(((J739/60)/60)/24) + DATE(1970,1,1)</f>
        <v>41667.275312500002</v>
      </c>
      <c r="T739" s="14">
        <f>(((I739/60)/60)/24) + 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8327</v>
      </c>
      <c r="O740" s="10">
        <f>(E740/D740)*100</f>
        <v>106.73333333333332</v>
      </c>
      <c r="P740" s="5">
        <f>IFERROR((E740/L740),"0")</f>
        <v>39.048780487804876</v>
      </c>
      <c r="Q740" t="str">
        <f>LEFT(N740,FIND("/",N740)-1)</f>
        <v>publishing</v>
      </c>
      <c r="R740" t="str">
        <f>RIGHT(N740,LEN(N740)-SEARCH("/",N740))</f>
        <v>nonfiction</v>
      </c>
      <c r="S740" s="14">
        <f>(((J740/60)/60)/24) + DATE(1970,1,1)</f>
        <v>41943.604097222218</v>
      </c>
      <c r="T740" s="14">
        <f>(((I740/60)/60)/24) + DATE(1970,1,1)</f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8327</v>
      </c>
      <c r="O741" s="10">
        <f>(E741/D741)*100</f>
        <v>158.33333333333331</v>
      </c>
      <c r="P741" s="5">
        <f>IFERROR((E741/L741),"0")</f>
        <v>68.345323741007192</v>
      </c>
      <c r="Q741" t="str">
        <f>LEFT(N741,FIND("/",N741)-1)</f>
        <v>publishing</v>
      </c>
      <c r="R741" t="str">
        <f>RIGHT(N741,LEN(N741)-SEARCH("/",N741))</f>
        <v>nonfiction</v>
      </c>
      <c r="S741" s="14">
        <f>(((J741/60)/60)/24) + DATE(1970,1,1)</f>
        <v>41829.502650462964</v>
      </c>
      <c r="T741" s="14">
        <f>(((I741/60)/60)/24) + DATE(1970,1,1)</f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8327</v>
      </c>
      <c r="O742" s="10">
        <f>(E742/D742)*100</f>
        <v>107.4</v>
      </c>
      <c r="P742" s="5">
        <f>IFERROR((E742/L742),"0")</f>
        <v>169.57894736842104</v>
      </c>
      <c r="Q742" t="str">
        <f>LEFT(N742,FIND("/",N742)-1)</f>
        <v>publishing</v>
      </c>
      <c r="R742" t="str">
        <f>RIGHT(N742,LEN(N742)-SEARCH("/",N742))</f>
        <v>nonfiction</v>
      </c>
      <c r="S742" s="14">
        <f>(((J742/60)/60)/24) + DATE(1970,1,1)</f>
        <v>42162.146782407406</v>
      </c>
      <c r="T742" s="14">
        <f>(((I742/60)/60)/24) + 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8327</v>
      </c>
      <c r="O743" s="10">
        <f>(E743/D743)*100</f>
        <v>102.25999999999999</v>
      </c>
      <c r="P743" s="5">
        <f>IFERROR((E743/L743),"0")</f>
        <v>141.42340425531913</v>
      </c>
      <c r="Q743" t="str">
        <f>LEFT(N743,FIND("/",N743)-1)</f>
        <v>publishing</v>
      </c>
      <c r="R743" t="str">
        <f>RIGHT(N743,LEN(N743)-SEARCH("/",N743))</f>
        <v>nonfiction</v>
      </c>
      <c r="S743" s="14">
        <f>(((J743/60)/60)/24) + DATE(1970,1,1)</f>
        <v>41401.648217592592</v>
      </c>
      <c r="T743" s="14">
        <f>(((I743/60)/60)/24) + DATE(1970,1,1)</f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8327</v>
      </c>
      <c r="O744" s="10">
        <f>(E744/D744)*100</f>
        <v>110.71428571428572</v>
      </c>
      <c r="P744" s="5">
        <f>IFERROR((E744/L744),"0")</f>
        <v>67.391304347826093</v>
      </c>
      <c r="Q744" t="str">
        <f>LEFT(N744,FIND("/",N744)-1)</f>
        <v>publishing</v>
      </c>
      <c r="R744" t="str">
        <f>RIGHT(N744,LEN(N744)-SEARCH("/",N744))</f>
        <v>nonfiction</v>
      </c>
      <c r="S744" s="14">
        <f>(((J744/60)/60)/24) + DATE(1970,1,1)</f>
        <v>41689.917962962965</v>
      </c>
      <c r="T744" s="14">
        <f>(((I744/60)/60)/24) + DATE(1970,1,1)</f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8327</v>
      </c>
      <c r="O745" s="10">
        <f>(E745/D745)*100</f>
        <v>148</v>
      </c>
      <c r="P745" s="5">
        <f>IFERROR((E745/L745),"0")</f>
        <v>54.266666666666666</v>
      </c>
      <c r="Q745" t="str">
        <f>LEFT(N745,FIND("/",N745)-1)</f>
        <v>publishing</v>
      </c>
      <c r="R745" t="str">
        <f>RIGHT(N745,LEN(N745)-SEARCH("/",N745))</f>
        <v>nonfiction</v>
      </c>
      <c r="S745" s="14">
        <f>(((J745/60)/60)/24) + DATE(1970,1,1)</f>
        <v>40990.709317129629</v>
      </c>
      <c r="T745" s="14">
        <f>(((I745/60)/60)/24) + DATE(1970,1,1)</f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8327</v>
      </c>
      <c r="O746" s="10">
        <f>(E746/D746)*100</f>
        <v>102.32000000000001</v>
      </c>
      <c r="P746" s="5">
        <f>IFERROR((E746/L746),"0")</f>
        <v>82.516129032258064</v>
      </c>
      <c r="Q746" t="str">
        <f>LEFT(N746,FIND("/",N746)-1)</f>
        <v>publishing</v>
      </c>
      <c r="R746" t="str">
        <f>RIGHT(N746,LEN(N746)-SEARCH("/",N746))</f>
        <v>nonfiction</v>
      </c>
      <c r="S746" s="14">
        <f>(((J746/60)/60)/24) + DATE(1970,1,1)</f>
        <v>41226.95721064815</v>
      </c>
      <c r="T746" s="14">
        <f>(((I746/60)/60)/24) + DATE(1970,1,1)</f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8327</v>
      </c>
      <c r="O747" s="10">
        <f>(E747/D747)*100</f>
        <v>179.09909909909908</v>
      </c>
      <c r="P747" s="5">
        <f>IFERROR((E747/L747),"0")</f>
        <v>53.729729729729726</v>
      </c>
      <c r="Q747" t="str">
        <f>LEFT(N747,FIND("/",N747)-1)</f>
        <v>publishing</v>
      </c>
      <c r="R747" t="str">
        <f>RIGHT(N747,LEN(N747)-SEARCH("/",N747))</f>
        <v>nonfiction</v>
      </c>
      <c r="S747" s="14">
        <f>(((J747/60)/60)/24) + DATE(1970,1,1)</f>
        <v>41367.572280092594</v>
      </c>
      <c r="T747" s="14">
        <f>(((I747/60)/60)/24) + DATE(1970,1,1)</f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8327</v>
      </c>
      <c r="O748" s="10">
        <f>(E748/D748)*100</f>
        <v>111.08135252761969</v>
      </c>
      <c r="P748" s="5">
        <f>IFERROR((E748/L748),"0")</f>
        <v>34.206185567010309</v>
      </c>
      <c r="Q748" t="str">
        <f>LEFT(N748,FIND("/",N748)-1)</f>
        <v>publishing</v>
      </c>
      <c r="R748" t="str">
        <f>RIGHT(N748,LEN(N748)-SEARCH("/",N748))</f>
        <v>nonfiction</v>
      </c>
      <c r="S748" s="14">
        <f>(((J748/60)/60)/24) + DATE(1970,1,1)</f>
        <v>41157.042928240742</v>
      </c>
      <c r="T748" s="14">
        <f>(((I748/60)/60)/24) + DATE(1970,1,1)</f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8327</v>
      </c>
      <c r="O749" s="10">
        <f>(E749/D749)*100</f>
        <v>100.04285714285714</v>
      </c>
      <c r="P749" s="5">
        <f>IFERROR((E749/L749),"0")</f>
        <v>127.32727272727273</v>
      </c>
      <c r="Q749" t="str">
        <f>LEFT(N749,FIND("/",N749)-1)</f>
        <v>publishing</v>
      </c>
      <c r="R749" t="str">
        <f>RIGHT(N749,LEN(N749)-SEARCH("/",N749))</f>
        <v>nonfiction</v>
      </c>
      <c r="S749" s="14">
        <f>(((J749/60)/60)/24) + DATE(1970,1,1)</f>
        <v>41988.548831018517</v>
      </c>
      <c r="T749" s="14">
        <f>(((I749/60)/60)/24) + 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8327</v>
      </c>
      <c r="O750" s="10">
        <f>(E750/D750)*100</f>
        <v>100.25</v>
      </c>
      <c r="P750" s="5">
        <f>IFERROR((E750/L750),"0")</f>
        <v>45.56818181818182</v>
      </c>
      <c r="Q750" t="str">
        <f>LEFT(N750,FIND("/",N750)-1)</f>
        <v>publishing</v>
      </c>
      <c r="R750" t="str">
        <f>RIGHT(N750,LEN(N750)-SEARCH("/",N750))</f>
        <v>nonfiction</v>
      </c>
      <c r="S750" s="14">
        <f>(((J750/60)/60)/24) + DATE(1970,1,1)</f>
        <v>41831.846828703703</v>
      </c>
      <c r="T750" s="14">
        <f>(((I750/60)/60)/24) + DATE(1970,1,1)</f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8327</v>
      </c>
      <c r="O751" s="10">
        <f>(E751/D751)*100</f>
        <v>105.56</v>
      </c>
      <c r="P751" s="5">
        <f>IFERROR((E751/L751),"0")</f>
        <v>95.963636363636368</v>
      </c>
      <c r="Q751" t="str">
        <f>LEFT(N751,FIND("/",N751)-1)</f>
        <v>publishing</v>
      </c>
      <c r="R751" t="str">
        <f>RIGHT(N751,LEN(N751)-SEARCH("/",N751))</f>
        <v>nonfiction</v>
      </c>
      <c r="S751" s="14">
        <f>(((J751/60)/60)/24) + DATE(1970,1,1)</f>
        <v>42733.94131944445</v>
      </c>
      <c r="T751" s="14">
        <f>(((I751/60)/60)/24) + DATE(1970,1,1)</f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8327</v>
      </c>
      <c r="O752" s="10">
        <f>(E752/D752)*100</f>
        <v>102.58775877587757</v>
      </c>
      <c r="P752" s="5">
        <f>IFERROR((E752/L752),"0")</f>
        <v>77.271186440677965</v>
      </c>
      <c r="Q752" t="str">
        <f>LEFT(N752,FIND("/",N752)-1)</f>
        <v>publishing</v>
      </c>
      <c r="R752" t="str">
        <f>RIGHT(N752,LEN(N752)-SEARCH("/",N752))</f>
        <v>nonfiction</v>
      </c>
      <c r="S752" s="14">
        <f>(((J752/60)/60)/24) + DATE(1970,1,1)</f>
        <v>41299.878148148149</v>
      </c>
      <c r="T752" s="14">
        <f>(((I752/60)/60)/24) + 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8327</v>
      </c>
      <c r="O753" s="10">
        <f>(E753/D753)*100</f>
        <v>118.5</v>
      </c>
      <c r="P753" s="5">
        <f>IFERROR((E753/L753),"0")</f>
        <v>57.338709677419352</v>
      </c>
      <c r="Q753" t="str">
        <f>LEFT(N753,FIND("/",N753)-1)</f>
        <v>publishing</v>
      </c>
      <c r="R753" t="str">
        <f>RIGHT(N753,LEN(N753)-SEARCH("/",N753))</f>
        <v>nonfiction</v>
      </c>
      <c r="S753" s="14">
        <f>(((J753/60)/60)/24) + DATE(1970,1,1)</f>
        <v>40713.630497685182</v>
      </c>
      <c r="T753" s="14">
        <f>(((I753/60)/60)/24) + DATE(1970,1,1)</f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8327</v>
      </c>
      <c r="O754" s="10">
        <f>(E754/D754)*100</f>
        <v>111.7</v>
      </c>
      <c r="P754" s="5">
        <f>IFERROR((E754/L754),"0")</f>
        <v>53.19047619047619</v>
      </c>
      <c r="Q754" t="str">
        <f>LEFT(N754,FIND("/",N754)-1)</f>
        <v>publishing</v>
      </c>
      <c r="R754" t="str">
        <f>RIGHT(N754,LEN(N754)-SEARCH("/",N754))</f>
        <v>nonfiction</v>
      </c>
      <c r="S754" s="14">
        <f>(((J754/60)/60)/24) + DATE(1970,1,1)</f>
        <v>42639.421493055561</v>
      </c>
      <c r="T754" s="14">
        <f>(((I754/60)/60)/24) + DATE(1970,1,1)</f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8327</v>
      </c>
      <c r="O755" s="10">
        <f>(E755/D755)*100</f>
        <v>128</v>
      </c>
      <c r="P755" s="5">
        <f>IFERROR((E755/L755),"0")</f>
        <v>492.30769230769232</v>
      </c>
      <c r="Q755" t="str">
        <f>LEFT(N755,FIND("/",N755)-1)</f>
        <v>publishing</v>
      </c>
      <c r="R755" t="str">
        <f>RIGHT(N755,LEN(N755)-SEARCH("/",N755))</f>
        <v>nonfiction</v>
      </c>
      <c r="S755" s="14">
        <f>(((J755/60)/60)/24) + DATE(1970,1,1)</f>
        <v>42019.590173611112</v>
      </c>
      <c r="T755" s="14">
        <f>(((I755/60)/60)/24) + DATE(1970,1,1)</f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8327</v>
      </c>
      <c r="O756" s="10">
        <f>(E756/D756)*100</f>
        <v>103.75000000000001</v>
      </c>
      <c r="P756" s="5">
        <f>IFERROR((E756/L756),"0")</f>
        <v>42.346938775510203</v>
      </c>
      <c r="Q756" t="str">
        <f>LEFT(N756,FIND("/",N756)-1)</f>
        <v>publishing</v>
      </c>
      <c r="R756" t="str">
        <f>RIGHT(N756,LEN(N756)-SEARCH("/",N756))</f>
        <v>nonfiction</v>
      </c>
      <c r="S756" s="14">
        <f>(((J756/60)/60)/24) + DATE(1970,1,1)</f>
        <v>41249.749085648145</v>
      </c>
      <c r="T756" s="14">
        <f>(((I756/60)/60)/24) + 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8327</v>
      </c>
      <c r="O757" s="10">
        <f>(E757/D757)*100</f>
        <v>101.9076</v>
      </c>
      <c r="P757" s="5">
        <f>IFERROR((E757/L757),"0")</f>
        <v>37.466029411764708</v>
      </c>
      <c r="Q757" t="str">
        <f>LEFT(N757,FIND("/",N757)-1)</f>
        <v>publishing</v>
      </c>
      <c r="R757" t="str">
        <f>RIGHT(N757,LEN(N757)-SEARCH("/",N757))</f>
        <v>nonfiction</v>
      </c>
      <c r="S757" s="14">
        <f>(((J757/60)/60)/24) + DATE(1970,1,1)</f>
        <v>41383.605057870373</v>
      </c>
      <c r="T757" s="14">
        <f>(((I757/60)/60)/24) + 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8327</v>
      </c>
      <c r="O758" s="10">
        <f>(E758/D758)*100</f>
        <v>117.71428571428571</v>
      </c>
      <c r="P758" s="5">
        <f>IFERROR((E758/L758),"0")</f>
        <v>37.454545454545453</v>
      </c>
      <c r="Q758" t="str">
        <f>LEFT(N758,FIND("/",N758)-1)</f>
        <v>publishing</v>
      </c>
      <c r="R758" t="str">
        <f>RIGHT(N758,LEN(N758)-SEARCH("/",N758))</f>
        <v>nonfiction</v>
      </c>
      <c r="S758" s="14">
        <f>(((J758/60)/60)/24) + DATE(1970,1,1)</f>
        <v>40590.766886574071</v>
      </c>
      <c r="T758" s="14">
        <f>(((I758/60)/60)/24) + DATE(1970,1,1)</f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8327</v>
      </c>
      <c r="O759" s="10">
        <f>(E759/D759)*100</f>
        <v>238</v>
      </c>
      <c r="P759" s="5">
        <f>IFERROR((E759/L759),"0")</f>
        <v>33.055555555555557</v>
      </c>
      <c r="Q759" t="str">
        <f>LEFT(N759,FIND("/",N759)-1)</f>
        <v>publishing</v>
      </c>
      <c r="R759" t="str">
        <f>RIGHT(N759,LEN(N759)-SEARCH("/",N759))</f>
        <v>nonfiction</v>
      </c>
      <c r="S759" s="14">
        <f>(((J759/60)/60)/24) + DATE(1970,1,1)</f>
        <v>41235.054560185185</v>
      </c>
      <c r="T759" s="14">
        <f>(((I759/60)/60)/24) + DATE(1970,1,1)</f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8327</v>
      </c>
      <c r="O760" s="10">
        <f>(E760/D760)*100</f>
        <v>102</v>
      </c>
      <c r="P760" s="5">
        <f>IFERROR((E760/L760),"0")</f>
        <v>134.21052631578948</v>
      </c>
      <c r="Q760" t="str">
        <f>LEFT(N760,FIND("/",N760)-1)</f>
        <v>publishing</v>
      </c>
      <c r="R760" t="str">
        <f>RIGHT(N760,LEN(N760)-SEARCH("/",N760))</f>
        <v>nonfiction</v>
      </c>
      <c r="S760" s="14">
        <f>(((J760/60)/60)/24) + DATE(1970,1,1)</f>
        <v>40429.836435185185</v>
      </c>
      <c r="T760" s="14">
        <f>(((I760/60)/60)/24) + 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8327</v>
      </c>
      <c r="O761" s="10">
        <f>(E761/D761)*100</f>
        <v>101.92000000000002</v>
      </c>
      <c r="P761" s="5">
        <f>IFERROR((E761/L761),"0")</f>
        <v>51.474747474747474</v>
      </c>
      <c r="Q761" t="str">
        <f>LEFT(N761,FIND("/",N761)-1)</f>
        <v>publishing</v>
      </c>
      <c r="R761" t="str">
        <f>RIGHT(N761,LEN(N761)-SEARCH("/",N761))</f>
        <v>nonfiction</v>
      </c>
      <c r="S761" s="14">
        <f>(((J761/60)/60)/24) + DATE(1970,1,1)</f>
        <v>41789.330312500002</v>
      </c>
      <c r="T761" s="14">
        <f>(((I761/60)/60)/24) + DATE(1970,1,1)</f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8328</v>
      </c>
      <c r="O762" s="10">
        <f>(E762/D762)*100</f>
        <v>0</v>
      </c>
      <c r="P762" s="5" t="str">
        <f>IFERROR((E762/L762),"0")</f>
        <v>0</v>
      </c>
      <c r="Q762" t="str">
        <f>LEFT(N762,FIND("/",N762)-1)</f>
        <v>publishing</v>
      </c>
      <c r="R762" t="str">
        <f>RIGHT(N762,LEN(N762)-SEARCH("/",N762))</f>
        <v>fiction</v>
      </c>
      <c r="S762" s="14">
        <f>(((J762/60)/60)/24) + DATE(1970,1,1)</f>
        <v>42670.764039351852</v>
      </c>
      <c r="T762" s="14">
        <f>(((I762/60)/60)/24) + 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8328</v>
      </c>
      <c r="O763" s="10">
        <f>(E763/D763)*100</f>
        <v>4.7</v>
      </c>
      <c r="P763" s="5">
        <f>IFERROR((E763/L763),"0")</f>
        <v>39.166666666666664</v>
      </c>
      <c r="Q763" t="str">
        <f>LEFT(N763,FIND("/",N763)-1)</f>
        <v>publishing</v>
      </c>
      <c r="R763" t="str">
        <f>RIGHT(N763,LEN(N763)-SEARCH("/",N763))</f>
        <v>fiction</v>
      </c>
      <c r="S763" s="14">
        <f>(((J763/60)/60)/24) + DATE(1970,1,1)</f>
        <v>41642.751458333332</v>
      </c>
      <c r="T763" s="14">
        <f>(((I763/60)/60)/24) + 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8328</v>
      </c>
      <c r="O764" s="10">
        <f>(E764/D764)*100</f>
        <v>0</v>
      </c>
      <c r="P764" s="5" t="str">
        <f>IFERROR((E764/L764),"0")</f>
        <v>0</v>
      </c>
      <c r="Q764" t="str">
        <f>LEFT(N764,FIND("/",N764)-1)</f>
        <v>publishing</v>
      </c>
      <c r="R764" t="str">
        <f>RIGHT(N764,LEN(N764)-SEARCH("/",N764))</f>
        <v>fiction</v>
      </c>
      <c r="S764" s="14">
        <f>(((J764/60)/60)/24) + DATE(1970,1,1)</f>
        <v>42690.858449074076</v>
      </c>
      <c r="T764" s="14">
        <f>(((I764/60)/60)/24) + 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8328</v>
      </c>
      <c r="O765" s="10">
        <f>(E765/D765)*100</f>
        <v>0.11655011655011654</v>
      </c>
      <c r="P765" s="5">
        <f>IFERROR((E765/L765),"0")</f>
        <v>5</v>
      </c>
      <c r="Q765" t="str">
        <f>LEFT(N765,FIND("/",N765)-1)</f>
        <v>publishing</v>
      </c>
      <c r="R765" t="str">
        <f>RIGHT(N765,LEN(N765)-SEARCH("/",N765))</f>
        <v>fiction</v>
      </c>
      <c r="S765" s="14">
        <f>(((J765/60)/60)/24) + DATE(1970,1,1)</f>
        <v>41471.446851851848</v>
      </c>
      <c r="T765" s="14">
        <f>(((I765/60)/60)/24) + 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8328</v>
      </c>
      <c r="O766" s="10">
        <f>(E766/D766)*100</f>
        <v>0</v>
      </c>
      <c r="P766" s="5" t="str">
        <f>IFERROR((E766/L766),"0")</f>
        <v>0</v>
      </c>
      <c r="Q766" t="str">
        <f>LEFT(N766,FIND("/",N766)-1)</f>
        <v>publishing</v>
      </c>
      <c r="R766" t="str">
        <f>RIGHT(N766,LEN(N766)-SEARCH("/",N766))</f>
        <v>fiction</v>
      </c>
      <c r="S766" s="14">
        <f>(((J766/60)/60)/24) + DATE(1970,1,1)</f>
        <v>42227.173159722224</v>
      </c>
      <c r="T766" s="14">
        <f>(((I766/60)/60)/24) + DATE(1970,1,1)</f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8328</v>
      </c>
      <c r="O767" s="10">
        <f>(E767/D767)*100</f>
        <v>36.014285714285712</v>
      </c>
      <c r="P767" s="5">
        <f>IFERROR((E767/L767),"0")</f>
        <v>57.295454545454547</v>
      </c>
      <c r="Q767" t="str">
        <f>LEFT(N767,FIND("/",N767)-1)</f>
        <v>publishing</v>
      </c>
      <c r="R767" t="str">
        <f>RIGHT(N767,LEN(N767)-SEARCH("/",N767))</f>
        <v>fiction</v>
      </c>
      <c r="S767" s="14">
        <f>(((J767/60)/60)/24) + DATE(1970,1,1)</f>
        <v>41901.542638888888</v>
      </c>
      <c r="T767" s="14">
        <f>(((I767/60)/60)/24) + DATE(1970,1,1)</f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8328</v>
      </c>
      <c r="O768" s="10">
        <f>(E768/D768)*100</f>
        <v>0</v>
      </c>
      <c r="P768" s="5" t="str">
        <f>IFERROR((E768/L768),"0")</f>
        <v>0</v>
      </c>
      <c r="Q768" t="str">
        <f>LEFT(N768,FIND("/",N768)-1)</f>
        <v>publishing</v>
      </c>
      <c r="R768" t="str">
        <f>RIGHT(N768,LEN(N768)-SEARCH("/",N768))</f>
        <v>fiction</v>
      </c>
      <c r="S768" s="14">
        <f>(((J768/60)/60)/24) + DATE(1970,1,1)</f>
        <v>42021.783368055556</v>
      </c>
      <c r="T768" s="14">
        <f>(((I768/60)/60)/24) + DATE(1970,1,1)</f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8328</v>
      </c>
      <c r="O769" s="10">
        <f>(E769/D769)*100</f>
        <v>3.54</v>
      </c>
      <c r="P769" s="5">
        <f>IFERROR((E769/L769),"0")</f>
        <v>59</v>
      </c>
      <c r="Q769" t="str">
        <f>LEFT(N769,FIND("/",N769)-1)</f>
        <v>publishing</v>
      </c>
      <c r="R769" t="str">
        <f>RIGHT(N769,LEN(N769)-SEARCH("/",N769))</f>
        <v>fiction</v>
      </c>
      <c r="S769" s="14">
        <f>(((J769/60)/60)/24) + DATE(1970,1,1)</f>
        <v>42115.143634259264</v>
      </c>
      <c r="T769" s="14">
        <f>(((I769/60)/60)/24) + DATE(1970,1,1)</f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8328</v>
      </c>
      <c r="O770" s="10">
        <f>(E770/D770)*100</f>
        <v>0</v>
      </c>
      <c r="P770" s="5" t="str">
        <f>IFERROR((E770/L770),"0")</f>
        <v>0</v>
      </c>
      <c r="Q770" t="str">
        <f>LEFT(N770,FIND("/",N770)-1)</f>
        <v>publishing</v>
      </c>
      <c r="R770" t="str">
        <f>RIGHT(N770,LEN(N770)-SEARCH("/",N770))</f>
        <v>fiction</v>
      </c>
      <c r="S770" s="14">
        <f>(((J770/60)/60)/24) + DATE(1970,1,1)</f>
        <v>41594.207060185188</v>
      </c>
      <c r="T770" s="14">
        <f>(((I770/60)/60)/24) + DATE(1970,1,1)</f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8328</v>
      </c>
      <c r="O771" s="10">
        <f>(E771/D771)*100</f>
        <v>41.4</v>
      </c>
      <c r="P771" s="5">
        <f>IFERROR((E771/L771),"0")</f>
        <v>31.846153846153847</v>
      </c>
      <c r="Q771" t="str">
        <f>LEFT(N771,FIND("/",N771)-1)</f>
        <v>publishing</v>
      </c>
      <c r="R771" t="str">
        <f>RIGHT(N771,LEN(N771)-SEARCH("/",N771))</f>
        <v>fiction</v>
      </c>
      <c r="S771" s="14">
        <f>(((J771/60)/60)/24) + DATE(1970,1,1)</f>
        <v>41604.996458333335</v>
      </c>
      <c r="T771" s="14">
        <f>(((I771/60)/60)/24) + 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8328</v>
      </c>
      <c r="O772" s="10">
        <f>(E772/D772)*100</f>
        <v>0</v>
      </c>
      <c r="P772" s="5" t="str">
        <f>IFERROR((E772/L772),"0")</f>
        <v>0</v>
      </c>
      <c r="Q772" t="str">
        <f>LEFT(N772,FIND("/",N772)-1)</f>
        <v>publishing</v>
      </c>
      <c r="R772" t="str">
        <f>RIGHT(N772,LEN(N772)-SEARCH("/",N772))</f>
        <v>fiction</v>
      </c>
      <c r="S772" s="14">
        <f>(((J772/60)/60)/24) + DATE(1970,1,1)</f>
        <v>41289.999641203707</v>
      </c>
      <c r="T772" s="14">
        <f>(((I772/60)/60)/24) + 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8328</v>
      </c>
      <c r="O773" s="10">
        <f>(E773/D773)*100</f>
        <v>2.6315789473684209E-2</v>
      </c>
      <c r="P773" s="5">
        <f>IFERROR((E773/L773),"0")</f>
        <v>10</v>
      </c>
      <c r="Q773" t="str">
        <f>LEFT(N773,FIND("/",N773)-1)</f>
        <v>publishing</v>
      </c>
      <c r="R773" t="str">
        <f>RIGHT(N773,LEN(N773)-SEARCH("/",N773))</f>
        <v>fiction</v>
      </c>
      <c r="S773" s="14">
        <f>(((J773/60)/60)/24) + DATE(1970,1,1)</f>
        <v>42349.824097222227</v>
      </c>
      <c r="T773" s="14">
        <f>(((I773/60)/60)/24) + 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8328</v>
      </c>
      <c r="O774" s="10">
        <f>(E774/D774)*100</f>
        <v>3.3333333333333335</v>
      </c>
      <c r="P774" s="5">
        <f>IFERROR((E774/L774),"0")</f>
        <v>50</v>
      </c>
      <c r="Q774" t="str">
        <f>LEFT(N774,FIND("/",N774)-1)</f>
        <v>publishing</v>
      </c>
      <c r="R774" t="str">
        <f>RIGHT(N774,LEN(N774)-SEARCH("/",N774))</f>
        <v>fiction</v>
      </c>
      <c r="S774" s="14">
        <f>(((J774/60)/60)/24) + DATE(1970,1,1)</f>
        <v>40068.056932870371</v>
      </c>
      <c r="T774" s="14">
        <f>(((I774/60)/60)/24) + DATE(1970,1,1)</f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8328</v>
      </c>
      <c r="O775" s="10">
        <f>(E775/D775)*100</f>
        <v>0.85129023676509719</v>
      </c>
      <c r="P775" s="5">
        <f>IFERROR((E775/L775),"0")</f>
        <v>16</v>
      </c>
      <c r="Q775" t="str">
        <f>LEFT(N775,FIND("/",N775)-1)</f>
        <v>publishing</v>
      </c>
      <c r="R775" t="str">
        <f>RIGHT(N775,LEN(N775)-SEARCH("/",N775))</f>
        <v>fiction</v>
      </c>
      <c r="S775" s="14">
        <f>(((J775/60)/60)/24) + DATE(1970,1,1)</f>
        <v>42100.735937499994</v>
      </c>
      <c r="T775" s="14">
        <f>(((I775/60)/60)/24) + DATE(1970,1,1)</f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8328</v>
      </c>
      <c r="O776" s="10">
        <f>(E776/D776)*100</f>
        <v>70.199999999999989</v>
      </c>
      <c r="P776" s="5">
        <f>IFERROR((E776/L776),"0")</f>
        <v>39</v>
      </c>
      <c r="Q776" t="str">
        <f>LEFT(N776,FIND("/",N776)-1)</f>
        <v>publishing</v>
      </c>
      <c r="R776" t="str">
        <f>RIGHT(N776,LEN(N776)-SEARCH("/",N776))</f>
        <v>fiction</v>
      </c>
      <c r="S776" s="14">
        <f>(((J776/60)/60)/24) + DATE(1970,1,1)</f>
        <v>41663.780300925922</v>
      </c>
      <c r="T776" s="14">
        <f>(((I776/60)/60)/24) + 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8328</v>
      </c>
      <c r="O777" s="10">
        <f>(E777/D777)*100</f>
        <v>1.7000000000000002</v>
      </c>
      <c r="P777" s="5">
        <f>IFERROR((E777/L777),"0")</f>
        <v>34</v>
      </c>
      <c r="Q777" t="str">
        <f>LEFT(N777,FIND("/",N777)-1)</f>
        <v>publishing</v>
      </c>
      <c r="R777" t="str">
        <f>RIGHT(N777,LEN(N777)-SEARCH("/",N777))</f>
        <v>fiction</v>
      </c>
      <c r="S777" s="14">
        <f>(((J777/60)/60)/24) + DATE(1970,1,1)</f>
        <v>40863.060127314813</v>
      </c>
      <c r="T777" s="14">
        <f>(((I777/60)/60)/24) + DATE(1970,1,1)</f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8328</v>
      </c>
      <c r="O778" s="10">
        <f>(E778/D778)*100</f>
        <v>51.4</v>
      </c>
      <c r="P778" s="5">
        <f>IFERROR((E778/L778),"0")</f>
        <v>63.122807017543863</v>
      </c>
      <c r="Q778" t="str">
        <f>LEFT(N778,FIND("/",N778)-1)</f>
        <v>publishing</v>
      </c>
      <c r="R778" t="str">
        <f>RIGHT(N778,LEN(N778)-SEARCH("/",N778))</f>
        <v>fiction</v>
      </c>
      <c r="S778" s="14">
        <f>(((J778/60)/60)/24) + DATE(1970,1,1)</f>
        <v>42250.685706018514</v>
      </c>
      <c r="T778" s="14">
        <f>(((I778/60)/60)/24) + DATE(1970,1,1)</f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8328</v>
      </c>
      <c r="O779" s="10">
        <f>(E779/D779)*100</f>
        <v>0.70000000000000007</v>
      </c>
      <c r="P779" s="5">
        <f>IFERROR((E779/L779),"0")</f>
        <v>7</v>
      </c>
      <c r="Q779" t="str">
        <f>LEFT(N779,FIND("/",N779)-1)</f>
        <v>publishing</v>
      </c>
      <c r="R779" t="str">
        <f>RIGHT(N779,LEN(N779)-SEARCH("/",N779))</f>
        <v>fiction</v>
      </c>
      <c r="S779" s="14">
        <f>(((J779/60)/60)/24) + DATE(1970,1,1)</f>
        <v>41456.981215277774</v>
      </c>
      <c r="T779" s="14">
        <f>(((I779/60)/60)/24) + 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8328</v>
      </c>
      <c r="O780" s="10">
        <f>(E780/D780)*100</f>
        <v>0.4</v>
      </c>
      <c r="P780" s="5">
        <f>IFERROR((E780/L780),"0")</f>
        <v>2</v>
      </c>
      <c r="Q780" t="str">
        <f>LEFT(N780,FIND("/",N780)-1)</f>
        <v>publishing</v>
      </c>
      <c r="R780" t="str">
        <f>RIGHT(N780,LEN(N780)-SEARCH("/",N780))</f>
        <v>fiction</v>
      </c>
      <c r="S780" s="14">
        <f>(((J780/60)/60)/24) + DATE(1970,1,1)</f>
        <v>41729.702314814815</v>
      </c>
      <c r="T780" s="14">
        <f>(((I780/60)/60)/24) + DATE(1970,1,1)</f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8328</v>
      </c>
      <c r="O781" s="10">
        <f>(E781/D781)*100</f>
        <v>2.666666666666667</v>
      </c>
      <c r="P781" s="5">
        <f>IFERROR((E781/L781),"0")</f>
        <v>66.666666666666671</v>
      </c>
      <c r="Q781" t="str">
        <f>LEFT(N781,FIND("/",N781)-1)</f>
        <v>publishing</v>
      </c>
      <c r="R781" t="str">
        <f>RIGHT(N781,LEN(N781)-SEARCH("/",N781))</f>
        <v>fiction</v>
      </c>
      <c r="S781" s="14">
        <f>(((J781/60)/60)/24) + DATE(1970,1,1)</f>
        <v>40436.68408564815</v>
      </c>
      <c r="T781" s="14">
        <f>(((I781/60)/60)/24) + DATE(1970,1,1)</f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8329</v>
      </c>
      <c r="O782" s="10">
        <f>(E782/D782)*100</f>
        <v>104</v>
      </c>
      <c r="P782" s="5">
        <f>IFERROR((E782/L782),"0")</f>
        <v>38.518518518518519</v>
      </c>
      <c r="Q782" t="str">
        <f>LEFT(N782,FIND("/",N782)-1)</f>
        <v>music</v>
      </c>
      <c r="R782" t="str">
        <f>RIGHT(N782,LEN(N782)-SEARCH("/",N782))</f>
        <v>rock</v>
      </c>
      <c r="S782" s="14">
        <f>(((J782/60)/60)/24) + DATE(1970,1,1)</f>
        <v>40636.673900462964</v>
      </c>
      <c r="T782" s="14">
        <f>(((I782/60)/60)/24) + 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8329</v>
      </c>
      <c r="O783" s="10">
        <f>(E783/D783)*100</f>
        <v>133.15375</v>
      </c>
      <c r="P783" s="5">
        <f>IFERROR((E783/L783),"0")</f>
        <v>42.609200000000001</v>
      </c>
      <c r="Q783" t="str">
        <f>LEFT(N783,FIND("/",N783)-1)</f>
        <v>music</v>
      </c>
      <c r="R783" t="str">
        <f>RIGHT(N783,LEN(N783)-SEARCH("/",N783))</f>
        <v>rock</v>
      </c>
      <c r="S783" s="14">
        <f>(((J783/60)/60)/24) + DATE(1970,1,1)</f>
        <v>41403.000856481485</v>
      </c>
      <c r="T783" s="14">
        <f>(((I783/60)/60)/24) + 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8329</v>
      </c>
      <c r="O784" s="10">
        <f>(E784/D784)*100</f>
        <v>100</v>
      </c>
      <c r="P784" s="5">
        <f>IFERROR((E784/L784),"0")</f>
        <v>50</v>
      </c>
      <c r="Q784" t="str">
        <f>LEFT(N784,FIND("/",N784)-1)</f>
        <v>music</v>
      </c>
      <c r="R784" t="str">
        <f>RIGHT(N784,LEN(N784)-SEARCH("/",N784))</f>
        <v>rock</v>
      </c>
      <c r="S784" s="14">
        <f>(((J784/60)/60)/24) + DATE(1970,1,1)</f>
        <v>41116.758125</v>
      </c>
      <c r="T784" s="14">
        <f>(((I784/60)/60)/24) + DATE(1970,1,1)</f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8329</v>
      </c>
      <c r="O785" s="10">
        <f>(E785/D785)*100</f>
        <v>148.13333333333333</v>
      </c>
      <c r="P785" s="5">
        <f>IFERROR((E785/L785),"0")</f>
        <v>63.485714285714288</v>
      </c>
      <c r="Q785" t="str">
        <f>LEFT(N785,FIND("/",N785)-1)</f>
        <v>music</v>
      </c>
      <c r="R785" t="str">
        <f>RIGHT(N785,LEN(N785)-SEARCH("/",N785))</f>
        <v>rock</v>
      </c>
      <c r="S785" s="14">
        <f>(((J785/60)/60)/24) + DATE(1970,1,1)</f>
        <v>40987.773715277777</v>
      </c>
      <c r="T785" s="14">
        <f>(((I785/60)/60)/24) + DATE(1970,1,1)</f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8329</v>
      </c>
      <c r="O786" s="10">
        <f>(E786/D786)*100</f>
        <v>102.49999999999999</v>
      </c>
      <c r="P786" s="5">
        <f>IFERROR((E786/L786),"0")</f>
        <v>102.5</v>
      </c>
      <c r="Q786" t="str">
        <f>LEFT(N786,FIND("/",N786)-1)</f>
        <v>music</v>
      </c>
      <c r="R786" t="str">
        <f>RIGHT(N786,LEN(N786)-SEARCH("/",N786))</f>
        <v>rock</v>
      </c>
      <c r="S786" s="14">
        <f>(((J786/60)/60)/24) + DATE(1970,1,1)</f>
        <v>41675.149525462963</v>
      </c>
      <c r="T786" s="14">
        <f>(((I786/60)/60)/24) + DATE(1970,1,1)</f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8329</v>
      </c>
      <c r="O787" s="10">
        <f>(E787/D787)*100</f>
        <v>180.62799999999999</v>
      </c>
      <c r="P787" s="5">
        <f>IFERROR((E787/L787),"0")</f>
        <v>31.142758620689655</v>
      </c>
      <c r="Q787" t="str">
        <f>LEFT(N787,FIND("/",N787)-1)</f>
        <v>music</v>
      </c>
      <c r="R787" t="str">
        <f>RIGHT(N787,LEN(N787)-SEARCH("/",N787))</f>
        <v>rock</v>
      </c>
      <c r="S787" s="14">
        <f>(((J787/60)/60)/24) + DATE(1970,1,1)</f>
        <v>41303.593923611108</v>
      </c>
      <c r="T787" s="14">
        <f>(((I787/60)/60)/24) + 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8329</v>
      </c>
      <c r="O788" s="10">
        <f>(E788/D788)*100</f>
        <v>142.79999999999998</v>
      </c>
      <c r="P788" s="5">
        <f>IFERROR((E788/L788),"0")</f>
        <v>162.27272727272728</v>
      </c>
      <c r="Q788" t="str">
        <f>LEFT(N788,FIND("/",N788)-1)</f>
        <v>music</v>
      </c>
      <c r="R788" t="str">
        <f>RIGHT(N788,LEN(N788)-SEARCH("/",N788))</f>
        <v>rock</v>
      </c>
      <c r="S788" s="14">
        <f>(((J788/60)/60)/24) + DATE(1970,1,1)</f>
        <v>40983.055949074071</v>
      </c>
      <c r="T788" s="14">
        <f>(((I788/60)/60)/24) + DATE(1970,1,1)</f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8329</v>
      </c>
      <c r="O789" s="10">
        <f>(E789/D789)*100</f>
        <v>114.16666666666666</v>
      </c>
      <c r="P789" s="5">
        <f>IFERROR((E789/L789),"0")</f>
        <v>80.588235294117652</v>
      </c>
      <c r="Q789" t="str">
        <f>LEFT(N789,FIND("/",N789)-1)</f>
        <v>music</v>
      </c>
      <c r="R789" t="str">
        <f>RIGHT(N789,LEN(N789)-SEARCH("/",N789))</f>
        <v>rock</v>
      </c>
      <c r="S789" s="14">
        <f>(((J789/60)/60)/24) + DATE(1970,1,1)</f>
        <v>41549.627615740741</v>
      </c>
      <c r="T789" s="14">
        <f>(((I789/60)/60)/24) + DATE(1970,1,1)</f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8329</v>
      </c>
      <c r="O790" s="10">
        <f>(E790/D790)*100</f>
        <v>203.505</v>
      </c>
      <c r="P790" s="5">
        <f>IFERROR((E790/L790),"0")</f>
        <v>59.85441176470588</v>
      </c>
      <c r="Q790" t="str">
        <f>LEFT(N790,FIND("/",N790)-1)</f>
        <v>music</v>
      </c>
      <c r="R790" t="str">
        <f>RIGHT(N790,LEN(N790)-SEARCH("/",N790))</f>
        <v>rock</v>
      </c>
      <c r="S790" s="14">
        <f>(((J790/60)/60)/24) + DATE(1970,1,1)</f>
        <v>41059.006805555553</v>
      </c>
      <c r="T790" s="14">
        <f>(((I790/60)/60)/24) + 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8329</v>
      </c>
      <c r="O791" s="10">
        <f>(E791/D791)*100</f>
        <v>109.41176470588236</v>
      </c>
      <c r="P791" s="5">
        <f>IFERROR((E791/L791),"0")</f>
        <v>132.85714285714286</v>
      </c>
      <c r="Q791" t="str">
        <f>LEFT(N791,FIND("/",N791)-1)</f>
        <v>music</v>
      </c>
      <c r="R791" t="str">
        <f>RIGHT(N791,LEN(N791)-SEARCH("/",N791))</f>
        <v>rock</v>
      </c>
      <c r="S791" s="14">
        <f>(((J791/60)/60)/24) + DATE(1970,1,1)</f>
        <v>41277.186111111114</v>
      </c>
      <c r="T791" s="14">
        <f>(((I791/60)/60)/24) + DATE(1970,1,1)</f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8329</v>
      </c>
      <c r="O792" s="10">
        <f>(E792/D792)*100</f>
        <v>144.37459999999999</v>
      </c>
      <c r="P792" s="5">
        <f>IFERROR((E792/L792),"0")</f>
        <v>92.547820512820508</v>
      </c>
      <c r="Q792" t="str">
        <f>LEFT(N792,FIND("/",N792)-1)</f>
        <v>music</v>
      </c>
      <c r="R792" t="str">
        <f>RIGHT(N792,LEN(N792)-SEARCH("/",N792))</f>
        <v>rock</v>
      </c>
      <c r="S792" s="14">
        <f>(((J792/60)/60)/24) + DATE(1970,1,1)</f>
        <v>41276.047905092593</v>
      </c>
      <c r="T792" s="14">
        <f>(((I792/60)/60)/24) + DATE(1970,1,1)</f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8329</v>
      </c>
      <c r="O793" s="10">
        <f>(E793/D793)*100</f>
        <v>103.86666666666666</v>
      </c>
      <c r="P793" s="5">
        <f>IFERROR((E793/L793),"0")</f>
        <v>60.859375</v>
      </c>
      <c r="Q793" t="str">
        <f>LEFT(N793,FIND("/",N793)-1)</f>
        <v>music</v>
      </c>
      <c r="R793" t="str">
        <f>RIGHT(N793,LEN(N793)-SEARCH("/",N793))</f>
        <v>rock</v>
      </c>
      <c r="S793" s="14">
        <f>(((J793/60)/60)/24) + DATE(1970,1,1)</f>
        <v>41557.780624999999</v>
      </c>
      <c r="T793" s="14">
        <f>(((I793/60)/60)/24) + 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8329</v>
      </c>
      <c r="O794" s="10">
        <f>(E794/D794)*100</f>
        <v>100.44440000000002</v>
      </c>
      <c r="P794" s="5">
        <f>IFERROR((E794/L794),"0")</f>
        <v>41.851833333333339</v>
      </c>
      <c r="Q794" t="str">
        <f>LEFT(N794,FIND("/",N794)-1)</f>
        <v>music</v>
      </c>
      <c r="R794" t="str">
        <f>RIGHT(N794,LEN(N794)-SEARCH("/",N794))</f>
        <v>rock</v>
      </c>
      <c r="S794" s="14">
        <f>(((J794/60)/60)/24) + DATE(1970,1,1)</f>
        <v>41555.873645833337</v>
      </c>
      <c r="T794" s="14">
        <f>(((I794/60)/60)/24) + DATE(1970,1,1)</f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8329</v>
      </c>
      <c r="O795" s="10">
        <f>(E795/D795)*100</f>
        <v>102.77927272727271</v>
      </c>
      <c r="P795" s="5">
        <f>IFERROR((E795/L795),"0")</f>
        <v>88.325937499999995</v>
      </c>
      <c r="Q795" t="str">
        <f>LEFT(N795,FIND("/",N795)-1)</f>
        <v>music</v>
      </c>
      <c r="R795" t="str">
        <f>RIGHT(N795,LEN(N795)-SEARCH("/",N795))</f>
        <v>rock</v>
      </c>
      <c r="S795" s="14">
        <f>(((J795/60)/60)/24) + DATE(1970,1,1)</f>
        <v>41442.741249999999</v>
      </c>
      <c r="T795" s="14">
        <f>(((I795/60)/60)/24) + DATE(1970,1,1)</f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8329</v>
      </c>
      <c r="O796" s="10">
        <f>(E796/D796)*100</f>
        <v>105.31250000000001</v>
      </c>
      <c r="P796" s="5">
        <f>IFERROR((E796/L796),"0")</f>
        <v>158.96226415094338</v>
      </c>
      <c r="Q796" t="str">
        <f>LEFT(N796,FIND("/",N796)-1)</f>
        <v>music</v>
      </c>
      <c r="R796" t="str">
        <f>RIGHT(N796,LEN(N796)-SEARCH("/",N796))</f>
        <v>rock</v>
      </c>
      <c r="S796" s="14">
        <f>(((J796/60)/60)/24) + DATE(1970,1,1)</f>
        <v>40736.115011574075</v>
      </c>
      <c r="T796" s="14">
        <f>(((I796/60)/60)/24) + DATE(1970,1,1)</f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8329</v>
      </c>
      <c r="O797" s="10">
        <f>(E797/D797)*100</f>
        <v>111.78571428571429</v>
      </c>
      <c r="P797" s="5">
        <f>IFERROR((E797/L797),"0")</f>
        <v>85.054347826086953</v>
      </c>
      <c r="Q797" t="str">
        <f>LEFT(N797,FIND("/",N797)-1)</f>
        <v>music</v>
      </c>
      <c r="R797" t="str">
        <f>RIGHT(N797,LEN(N797)-SEARCH("/",N797))</f>
        <v>rock</v>
      </c>
      <c r="S797" s="14">
        <f>(((J797/60)/60)/24) + DATE(1970,1,1)</f>
        <v>40963.613032407404</v>
      </c>
      <c r="T797" s="14">
        <f>(((I797/60)/60)/24) + 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8329</v>
      </c>
      <c r="O798" s="10">
        <f>(E798/D798)*100</f>
        <v>101.35000000000001</v>
      </c>
      <c r="P798" s="5">
        <f>IFERROR((E798/L798),"0")</f>
        <v>112.61111111111111</v>
      </c>
      <c r="Q798" t="str">
        <f>LEFT(N798,FIND("/",N798)-1)</f>
        <v>music</v>
      </c>
      <c r="R798" t="str">
        <f>RIGHT(N798,LEN(N798)-SEARCH("/",N798))</f>
        <v>rock</v>
      </c>
      <c r="S798" s="14">
        <f>(((J798/60)/60)/24) + DATE(1970,1,1)</f>
        <v>41502.882928240739</v>
      </c>
      <c r="T798" s="14">
        <f>(((I798/60)/60)/24) + DATE(1970,1,1)</f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8329</v>
      </c>
      <c r="O799" s="10">
        <f>(E799/D799)*100</f>
        <v>107.53333333333333</v>
      </c>
      <c r="P799" s="5">
        <f>IFERROR((E799/L799),"0")</f>
        <v>45.436619718309856</v>
      </c>
      <c r="Q799" t="str">
        <f>LEFT(N799,FIND("/",N799)-1)</f>
        <v>music</v>
      </c>
      <c r="R799" t="str">
        <f>RIGHT(N799,LEN(N799)-SEARCH("/",N799))</f>
        <v>rock</v>
      </c>
      <c r="S799" s="14">
        <f>(((J799/60)/60)/24) + DATE(1970,1,1)</f>
        <v>40996.994074074071</v>
      </c>
      <c r="T799" s="14">
        <f>(((I799/60)/60)/24) + 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8329</v>
      </c>
      <c r="O800" s="10">
        <f>(E800/D800)*100</f>
        <v>114.88571428571429</v>
      </c>
      <c r="P800" s="5">
        <f>IFERROR((E800/L800),"0")</f>
        <v>46.218390804597703</v>
      </c>
      <c r="Q800" t="str">
        <f>LEFT(N800,FIND("/",N800)-1)</f>
        <v>music</v>
      </c>
      <c r="R800" t="str">
        <f>RIGHT(N800,LEN(N800)-SEARCH("/",N800))</f>
        <v>rock</v>
      </c>
      <c r="S800" s="14">
        <f>(((J800/60)/60)/24) + DATE(1970,1,1)</f>
        <v>41882.590127314819</v>
      </c>
      <c r="T800" s="14">
        <f>(((I800/60)/60)/24) + DATE(1970,1,1)</f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8329</v>
      </c>
      <c r="O801" s="10">
        <f>(E801/D801)*100</f>
        <v>100.02</v>
      </c>
      <c r="P801" s="5">
        <f>IFERROR((E801/L801),"0")</f>
        <v>178.60714285714286</v>
      </c>
      <c r="Q801" t="str">
        <f>LEFT(N801,FIND("/",N801)-1)</f>
        <v>music</v>
      </c>
      <c r="R801" t="str">
        <f>RIGHT(N801,LEN(N801)-SEARCH("/",N801))</f>
        <v>rock</v>
      </c>
      <c r="S801" s="14">
        <f>(((J801/60)/60)/24) + DATE(1970,1,1)</f>
        <v>40996.667199074072</v>
      </c>
      <c r="T801" s="14">
        <f>(((I801/60)/60)/24) + 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8329</v>
      </c>
      <c r="O802" s="10">
        <f>(E802/D802)*100</f>
        <v>152.13333333333335</v>
      </c>
      <c r="P802" s="5">
        <f>IFERROR((E802/L802),"0")</f>
        <v>40.75</v>
      </c>
      <c r="Q802" t="str">
        <f>LEFT(N802,FIND("/",N802)-1)</f>
        <v>music</v>
      </c>
      <c r="R802" t="str">
        <f>RIGHT(N802,LEN(N802)-SEARCH("/",N802))</f>
        <v>rock</v>
      </c>
      <c r="S802" s="14">
        <f>(((J802/60)/60)/24) + DATE(1970,1,1)</f>
        <v>41863.433495370373</v>
      </c>
      <c r="T802" s="14">
        <f>(((I802/60)/60)/24) + 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8329</v>
      </c>
      <c r="O803" s="10">
        <f>(E803/D803)*100</f>
        <v>111.52149999999999</v>
      </c>
      <c r="P803" s="5">
        <f>IFERROR((E803/L803),"0")</f>
        <v>43.733921568627444</v>
      </c>
      <c r="Q803" t="str">
        <f>LEFT(N803,FIND("/",N803)-1)</f>
        <v>music</v>
      </c>
      <c r="R803" t="str">
        <f>RIGHT(N803,LEN(N803)-SEARCH("/",N803))</f>
        <v>rock</v>
      </c>
      <c r="S803" s="14">
        <f>(((J803/60)/60)/24) + DATE(1970,1,1)</f>
        <v>40695.795370370368</v>
      </c>
      <c r="T803" s="14">
        <f>(((I803/60)/60)/24) + DATE(1970,1,1)</f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8329</v>
      </c>
      <c r="O804" s="10">
        <f>(E804/D804)*100</f>
        <v>101.33333333333334</v>
      </c>
      <c r="P804" s="5">
        <f>IFERROR((E804/L804),"0")</f>
        <v>81.066666666666663</v>
      </c>
      <c r="Q804" t="str">
        <f>LEFT(N804,FIND("/",N804)-1)</f>
        <v>music</v>
      </c>
      <c r="R804" t="str">
        <f>RIGHT(N804,LEN(N804)-SEARCH("/",N804))</f>
        <v>rock</v>
      </c>
      <c r="S804" s="14">
        <f>(((J804/60)/60)/24) + DATE(1970,1,1)</f>
        <v>41123.022268518522</v>
      </c>
      <c r="T804" s="14">
        <f>(((I804/60)/60)/24) + DATE(1970,1,1)</f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8329</v>
      </c>
      <c r="O805" s="10">
        <f>(E805/D805)*100</f>
        <v>123.2608695652174</v>
      </c>
      <c r="P805" s="5">
        <f>IFERROR((E805/L805),"0")</f>
        <v>74.60526315789474</v>
      </c>
      <c r="Q805" t="str">
        <f>LEFT(N805,FIND("/",N805)-1)</f>
        <v>music</v>
      </c>
      <c r="R805" t="str">
        <f>RIGHT(N805,LEN(N805)-SEARCH("/",N805))</f>
        <v>rock</v>
      </c>
      <c r="S805" s="14">
        <f>(((J805/60)/60)/24) + DATE(1970,1,1)</f>
        <v>40665.949976851851</v>
      </c>
      <c r="T805" s="14">
        <f>(((I805/60)/60)/24) + DATE(1970,1,1)</f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8329</v>
      </c>
      <c r="O806" s="10">
        <f>(E806/D806)*100</f>
        <v>100</v>
      </c>
      <c r="P806" s="5">
        <f>IFERROR((E806/L806),"0")</f>
        <v>305.55555555555554</v>
      </c>
      <c r="Q806" t="str">
        <f>LEFT(N806,FIND("/",N806)-1)</f>
        <v>music</v>
      </c>
      <c r="R806" t="str">
        <f>RIGHT(N806,LEN(N806)-SEARCH("/",N806))</f>
        <v>rock</v>
      </c>
      <c r="S806" s="14">
        <f>(((J806/60)/60)/24) + DATE(1970,1,1)</f>
        <v>40730.105625000004</v>
      </c>
      <c r="T806" s="14">
        <f>(((I806/60)/60)/24) + 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8329</v>
      </c>
      <c r="O807" s="10">
        <f>(E807/D807)*100</f>
        <v>105</v>
      </c>
      <c r="P807" s="5">
        <f>IFERROR((E807/L807),"0")</f>
        <v>58.333333333333336</v>
      </c>
      <c r="Q807" t="str">
        <f>LEFT(N807,FIND("/",N807)-1)</f>
        <v>music</v>
      </c>
      <c r="R807" t="str">
        <f>RIGHT(N807,LEN(N807)-SEARCH("/",N807))</f>
        <v>rock</v>
      </c>
      <c r="S807" s="14">
        <f>(((J807/60)/60)/24) + DATE(1970,1,1)</f>
        <v>40690.823055555556</v>
      </c>
      <c r="T807" s="14">
        <f>(((I807/60)/60)/24) + DATE(1970,1,1)</f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8329</v>
      </c>
      <c r="O808" s="10">
        <f>(E808/D808)*100</f>
        <v>104.4375</v>
      </c>
      <c r="P808" s="5">
        <f>IFERROR((E808/L808),"0")</f>
        <v>117.67605633802818</v>
      </c>
      <c r="Q808" t="str">
        <f>LEFT(N808,FIND("/",N808)-1)</f>
        <v>music</v>
      </c>
      <c r="R808" t="str">
        <f>RIGHT(N808,LEN(N808)-SEARCH("/",N808))</f>
        <v>rock</v>
      </c>
      <c r="S808" s="14">
        <f>(((J808/60)/60)/24) + DATE(1970,1,1)</f>
        <v>40763.691423611112</v>
      </c>
      <c r="T808" s="14">
        <f>(((I808/60)/60)/24) + 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8329</v>
      </c>
      <c r="O809" s="10">
        <f>(E809/D809)*100</f>
        <v>105.125</v>
      </c>
      <c r="P809" s="5">
        <f>IFERROR((E809/L809),"0")</f>
        <v>73.771929824561397</v>
      </c>
      <c r="Q809" t="str">
        <f>LEFT(N809,FIND("/",N809)-1)</f>
        <v>music</v>
      </c>
      <c r="R809" t="str">
        <f>RIGHT(N809,LEN(N809)-SEARCH("/",N809))</f>
        <v>rock</v>
      </c>
      <c r="S809" s="14">
        <f>(((J809/60)/60)/24) + DATE(1970,1,1)</f>
        <v>42759.628599537042</v>
      </c>
      <c r="T809" s="14">
        <f>(((I809/60)/60)/24) + DATE(1970,1,1)</f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8329</v>
      </c>
      <c r="O810" s="10">
        <f>(E810/D810)*100</f>
        <v>100</v>
      </c>
      <c r="P810" s="5">
        <f>IFERROR((E810/L810),"0")</f>
        <v>104.65116279069767</v>
      </c>
      <c r="Q810" t="str">
        <f>LEFT(N810,FIND("/",N810)-1)</f>
        <v>music</v>
      </c>
      <c r="R810" t="str">
        <f>RIGHT(N810,LEN(N810)-SEARCH("/",N810))</f>
        <v>rock</v>
      </c>
      <c r="S810" s="14">
        <f>(((J810/60)/60)/24) + DATE(1970,1,1)</f>
        <v>41962.100532407407</v>
      </c>
      <c r="T810" s="14">
        <f>(((I810/60)/60)/24) + DATE(1970,1,1)</f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8329</v>
      </c>
      <c r="O811" s="10">
        <f>(E811/D811)*100</f>
        <v>103.77499999999999</v>
      </c>
      <c r="P811" s="5">
        <f>IFERROR((E811/L811),"0")</f>
        <v>79.82692307692308</v>
      </c>
      <c r="Q811" t="str">
        <f>LEFT(N811,FIND("/",N811)-1)</f>
        <v>music</v>
      </c>
      <c r="R811" t="str">
        <f>RIGHT(N811,LEN(N811)-SEARCH("/",N811))</f>
        <v>rock</v>
      </c>
      <c r="S811" s="14">
        <f>(((J811/60)/60)/24) + DATE(1970,1,1)</f>
        <v>41628.833680555559</v>
      </c>
      <c r="T811" s="14">
        <f>(((I811/60)/60)/24) + DATE(1970,1,1)</f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8329</v>
      </c>
      <c r="O812" s="10">
        <f>(E812/D812)*100</f>
        <v>105</v>
      </c>
      <c r="P812" s="5">
        <f>IFERROR((E812/L812),"0")</f>
        <v>58.333333333333336</v>
      </c>
      <c r="Q812" t="str">
        <f>LEFT(N812,FIND("/",N812)-1)</f>
        <v>music</v>
      </c>
      <c r="R812" t="str">
        <f>RIGHT(N812,LEN(N812)-SEARCH("/",N812))</f>
        <v>rock</v>
      </c>
      <c r="S812" s="14">
        <f>(((J812/60)/60)/24) + DATE(1970,1,1)</f>
        <v>41123.056273148148</v>
      </c>
      <c r="T812" s="14">
        <f>(((I812/60)/60)/24) + DATE(1970,1,1)</f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8329</v>
      </c>
      <c r="O813" s="10">
        <f>(E813/D813)*100</f>
        <v>104</v>
      </c>
      <c r="P813" s="5">
        <f>IFERROR((E813/L813),"0")</f>
        <v>86.666666666666671</v>
      </c>
      <c r="Q813" t="str">
        <f>LEFT(N813,FIND("/",N813)-1)</f>
        <v>music</v>
      </c>
      <c r="R813" t="str">
        <f>RIGHT(N813,LEN(N813)-SEARCH("/",N813))</f>
        <v>rock</v>
      </c>
      <c r="S813" s="14">
        <f>(((J813/60)/60)/24) + DATE(1970,1,1)</f>
        <v>41443.643541666665</v>
      </c>
      <c r="T813" s="14">
        <f>(((I813/60)/60)/24) + DATE(1970,1,1)</f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8329</v>
      </c>
      <c r="O814" s="10">
        <f>(E814/D814)*100</f>
        <v>151.83333333333334</v>
      </c>
      <c r="P814" s="5">
        <f>IFERROR((E814/L814),"0")</f>
        <v>27.606060606060606</v>
      </c>
      <c r="Q814" t="str">
        <f>LEFT(N814,FIND("/",N814)-1)</f>
        <v>music</v>
      </c>
      <c r="R814" t="str">
        <f>RIGHT(N814,LEN(N814)-SEARCH("/",N814))</f>
        <v>rock</v>
      </c>
      <c r="S814" s="14">
        <f>(((J814/60)/60)/24) + DATE(1970,1,1)</f>
        <v>41282.017962962964</v>
      </c>
      <c r="T814" s="14">
        <f>(((I814/60)/60)/24) + 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8329</v>
      </c>
      <c r="O815" s="10">
        <f>(E815/D815)*100</f>
        <v>159.99600000000001</v>
      </c>
      <c r="P815" s="5">
        <f>IFERROR((E815/L815),"0")</f>
        <v>24.999375000000001</v>
      </c>
      <c r="Q815" t="str">
        <f>LEFT(N815,FIND("/",N815)-1)</f>
        <v>music</v>
      </c>
      <c r="R815" t="str">
        <f>RIGHT(N815,LEN(N815)-SEARCH("/",N815))</f>
        <v>rock</v>
      </c>
      <c r="S815" s="14">
        <f>(((J815/60)/60)/24) + DATE(1970,1,1)</f>
        <v>41080.960243055553</v>
      </c>
      <c r="T815" s="14">
        <f>(((I815/60)/60)/24) + DATE(1970,1,1)</f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8329</v>
      </c>
      <c r="O816" s="10">
        <f>(E816/D816)*100</f>
        <v>127.3</v>
      </c>
      <c r="P816" s="5">
        <f>IFERROR((E816/L816),"0")</f>
        <v>45.464285714285715</v>
      </c>
      <c r="Q816" t="str">
        <f>LEFT(N816,FIND("/",N816)-1)</f>
        <v>music</v>
      </c>
      <c r="R816" t="str">
        <f>RIGHT(N816,LEN(N816)-SEARCH("/",N816))</f>
        <v>rock</v>
      </c>
      <c r="S816" s="14">
        <f>(((J816/60)/60)/24) + DATE(1970,1,1)</f>
        <v>40679.743067129632</v>
      </c>
      <c r="T816" s="14">
        <f>(((I816/60)/60)/24) + 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8329</v>
      </c>
      <c r="O817" s="10">
        <f>(E817/D817)*100</f>
        <v>107</v>
      </c>
      <c r="P817" s="5">
        <f>IFERROR((E817/L817),"0")</f>
        <v>99.534883720930239</v>
      </c>
      <c r="Q817" t="str">
        <f>LEFT(N817,FIND("/",N817)-1)</f>
        <v>music</v>
      </c>
      <c r="R817" t="str">
        <f>RIGHT(N817,LEN(N817)-SEARCH("/",N817))</f>
        <v>rock</v>
      </c>
      <c r="S817" s="14">
        <f>(((J817/60)/60)/24) + DATE(1970,1,1)</f>
        <v>41914.917858796296</v>
      </c>
      <c r="T817" s="14">
        <f>(((I817/60)/60)/24) + DATE(1970,1,1)</f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8329</v>
      </c>
      <c r="O818" s="10">
        <f>(E818/D818)*100</f>
        <v>115.12214285714286</v>
      </c>
      <c r="P818" s="5">
        <f>IFERROR((E818/L818),"0")</f>
        <v>39.31</v>
      </c>
      <c r="Q818" t="str">
        <f>LEFT(N818,FIND("/",N818)-1)</f>
        <v>music</v>
      </c>
      <c r="R818" t="str">
        <f>RIGHT(N818,LEN(N818)-SEARCH("/",N818))</f>
        <v>rock</v>
      </c>
      <c r="S818" s="14">
        <f>(((J818/60)/60)/24) + DATE(1970,1,1)</f>
        <v>41341.870868055557</v>
      </c>
      <c r="T818" s="14">
        <f>(((I818/60)/60)/24) + 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8329</v>
      </c>
      <c r="O819" s="10">
        <f>(E819/D819)*100</f>
        <v>137.11066666666665</v>
      </c>
      <c r="P819" s="5">
        <f>IFERROR((E819/L819),"0")</f>
        <v>89.419999999999987</v>
      </c>
      <c r="Q819" t="str">
        <f>LEFT(N819,FIND("/",N819)-1)</f>
        <v>music</v>
      </c>
      <c r="R819" t="str">
        <f>RIGHT(N819,LEN(N819)-SEARCH("/",N819))</f>
        <v>rock</v>
      </c>
      <c r="S819" s="14">
        <f>(((J819/60)/60)/24) + DATE(1970,1,1)</f>
        <v>40925.599664351852</v>
      </c>
      <c r="T819" s="14">
        <f>(((I819/60)/60)/24) + DATE(1970,1,1)</f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8329</v>
      </c>
      <c r="O820" s="10">
        <f>(E820/D820)*100</f>
        <v>155.71428571428572</v>
      </c>
      <c r="P820" s="5">
        <f>IFERROR((E820/L820),"0")</f>
        <v>28.684210526315791</v>
      </c>
      <c r="Q820" t="str">
        <f>LEFT(N820,FIND("/",N820)-1)</f>
        <v>music</v>
      </c>
      <c r="R820" t="str">
        <f>RIGHT(N820,LEN(N820)-SEARCH("/",N820))</f>
        <v>rock</v>
      </c>
      <c r="S820" s="14">
        <f>(((J820/60)/60)/24) + DATE(1970,1,1)</f>
        <v>41120.882881944446</v>
      </c>
      <c r="T820" s="14">
        <f>(((I820/60)/60)/24) + 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8329</v>
      </c>
      <c r="O821" s="10">
        <f>(E821/D821)*100</f>
        <v>108.74999999999999</v>
      </c>
      <c r="P821" s="5">
        <f>IFERROR((E821/L821),"0")</f>
        <v>31.071428571428573</v>
      </c>
      <c r="Q821" t="str">
        <f>LEFT(N821,FIND("/",N821)-1)</f>
        <v>music</v>
      </c>
      <c r="R821" t="str">
        <f>RIGHT(N821,LEN(N821)-SEARCH("/",N821))</f>
        <v>rock</v>
      </c>
      <c r="S821" s="14">
        <f>(((J821/60)/60)/24) + DATE(1970,1,1)</f>
        <v>41619.998310185183</v>
      </c>
      <c r="T821" s="14">
        <f>(((I821/60)/60)/24) + 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8329</v>
      </c>
      <c r="O822" s="10">
        <f>(E822/D822)*100</f>
        <v>134.05000000000001</v>
      </c>
      <c r="P822" s="5">
        <f>IFERROR((E822/L822),"0")</f>
        <v>70.55263157894737</v>
      </c>
      <c r="Q822" t="str">
        <f>LEFT(N822,FIND("/",N822)-1)</f>
        <v>music</v>
      </c>
      <c r="R822" t="str">
        <f>RIGHT(N822,LEN(N822)-SEARCH("/",N822))</f>
        <v>rock</v>
      </c>
      <c r="S822" s="14">
        <f>(((J822/60)/60)/24) + DATE(1970,1,1)</f>
        <v>41768.841921296298</v>
      </c>
      <c r="T822" s="14">
        <f>(((I822/60)/60)/24) + 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8329</v>
      </c>
      <c r="O823" s="10">
        <f>(E823/D823)*100</f>
        <v>100</v>
      </c>
      <c r="P823" s="5">
        <f>IFERROR((E823/L823),"0")</f>
        <v>224.12820512820514</v>
      </c>
      <c r="Q823" t="str">
        <f>LEFT(N823,FIND("/",N823)-1)</f>
        <v>music</v>
      </c>
      <c r="R823" t="str">
        <f>RIGHT(N823,LEN(N823)-SEARCH("/",N823))</f>
        <v>rock</v>
      </c>
      <c r="S823" s="14">
        <f>(((J823/60)/60)/24) + DATE(1970,1,1)</f>
        <v>42093.922048611115</v>
      </c>
      <c r="T823" s="14">
        <f>(((I823/60)/60)/24) + DATE(1970,1,1)</f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8329</v>
      </c>
      <c r="O824" s="10">
        <f>(E824/D824)*100</f>
        <v>119.16666666666667</v>
      </c>
      <c r="P824" s="5">
        <f>IFERROR((E824/L824),"0")</f>
        <v>51.811594202898547</v>
      </c>
      <c r="Q824" t="str">
        <f>LEFT(N824,FIND("/",N824)-1)</f>
        <v>music</v>
      </c>
      <c r="R824" t="str">
        <f>RIGHT(N824,LEN(N824)-SEARCH("/",N824))</f>
        <v>rock</v>
      </c>
      <c r="S824" s="14">
        <f>(((J824/60)/60)/24) + DATE(1970,1,1)</f>
        <v>41157.947337962964</v>
      </c>
      <c r="T824" s="14">
        <f>(((I824/60)/60)/24) + 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8329</v>
      </c>
      <c r="O825" s="10">
        <f>(E825/D825)*100</f>
        <v>179.5</v>
      </c>
      <c r="P825" s="5">
        <f>IFERROR((E825/L825),"0")</f>
        <v>43.515151515151516</v>
      </c>
      <c r="Q825" t="str">
        <f>LEFT(N825,FIND("/",N825)-1)</f>
        <v>music</v>
      </c>
      <c r="R825" t="str">
        <f>RIGHT(N825,LEN(N825)-SEARCH("/",N825))</f>
        <v>rock</v>
      </c>
      <c r="S825" s="14">
        <f>(((J825/60)/60)/24) + DATE(1970,1,1)</f>
        <v>42055.972824074073</v>
      </c>
      <c r="T825" s="14">
        <f>(((I825/60)/60)/24) + DATE(1970,1,1)</f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8329</v>
      </c>
      <c r="O826" s="10">
        <f>(E826/D826)*100</f>
        <v>134.38124999999999</v>
      </c>
      <c r="P826" s="5">
        <f>IFERROR((E826/L826),"0")</f>
        <v>39.816666666666663</v>
      </c>
      <c r="Q826" t="str">
        <f>LEFT(N826,FIND("/",N826)-1)</f>
        <v>music</v>
      </c>
      <c r="R826" t="str">
        <f>RIGHT(N826,LEN(N826)-SEARCH("/",N826))</f>
        <v>rock</v>
      </c>
      <c r="S826" s="14">
        <f>(((J826/60)/60)/24) + DATE(1970,1,1)</f>
        <v>40250.242106481484</v>
      </c>
      <c r="T826" s="14">
        <f>(((I826/60)/60)/24) + DATE(1970,1,1)</f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8329</v>
      </c>
      <c r="O827" s="10">
        <f>(E827/D827)*100</f>
        <v>100.43200000000002</v>
      </c>
      <c r="P827" s="5">
        <f>IFERROR((E827/L827),"0")</f>
        <v>126.8080808080808</v>
      </c>
      <c r="Q827" t="str">
        <f>LEFT(N827,FIND("/",N827)-1)</f>
        <v>music</v>
      </c>
      <c r="R827" t="str">
        <f>RIGHT(N827,LEN(N827)-SEARCH("/",N827))</f>
        <v>rock</v>
      </c>
      <c r="S827" s="14">
        <f>(((J827/60)/60)/24) + DATE(1970,1,1)</f>
        <v>41186.306527777779</v>
      </c>
      <c r="T827" s="14">
        <f>(((I827/60)/60)/24) + 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8329</v>
      </c>
      <c r="O828" s="10">
        <f>(E828/D828)*100</f>
        <v>101.45454545454547</v>
      </c>
      <c r="P828" s="5">
        <f>IFERROR((E828/L828),"0")</f>
        <v>113.87755102040816</v>
      </c>
      <c r="Q828" t="str">
        <f>LEFT(N828,FIND("/",N828)-1)</f>
        <v>music</v>
      </c>
      <c r="R828" t="str">
        <f>RIGHT(N828,LEN(N828)-SEARCH("/",N828))</f>
        <v>rock</v>
      </c>
      <c r="S828" s="14">
        <f>(((J828/60)/60)/24) + DATE(1970,1,1)</f>
        <v>40973.038541666669</v>
      </c>
      <c r="T828" s="14">
        <f>(((I828/60)/60)/24) + DATE(1970,1,1)</f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8329</v>
      </c>
      <c r="O829" s="10">
        <f>(E829/D829)*100</f>
        <v>103.33333333333334</v>
      </c>
      <c r="P829" s="5">
        <f>IFERROR((E829/L829),"0")</f>
        <v>28.181818181818183</v>
      </c>
      <c r="Q829" t="str">
        <f>LEFT(N829,FIND("/",N829)-1)</f>
        <v>music</v>
      </c>
      <c r="R829" t="str">
        <f>RIGHT(N829,LEN(N829)-SEARCH("/",N829))</f>
        <v>rock</v>
      </c>
      <c r="S829" s="14">
        <f>(((J829/60)/60)/24) + DATE(1970,1,1)</f>
        <v>40927.473460648151</v>
      </c>
      <c r="T829" s="14">
        <f>(((I829/60)/60)/24) + DATE(1970,1,1)</f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8329</v>
      </c>
      <c r="O830" s="10">
        <f>(E830/D830)*100</f>
        <v>107</v>
      </c>
      <c r="P830" s="5">
        <f>IFERROR((E830/L830),"0")</f>
        <v>36.60526315789474</v>
      </c>
      <c r="Q830" t="str">
        <f>LEFT(N830,FIND("/",N830)-1)</f>
        <v>music</v>
      </c>
      <c r="R830" t="str">
        <f>RIGHT(N830,LEN(N830)-SEARCH("/",N830))</f>
        <v>rock</v>
      </c>
      <c r="S830" s="14">
        <f>(((J830/60)/60)/24) + DATE(1970,1,1)</f>
        <v>41073.050717592596</v>
      </c>
      <c r="T830" s="14">
        <f>(((I830/60)/60)/24) + DATE(1970,1,1)</f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8329</v>
      </c>
      <c r="O831" s="10">
        <f>(E831/D831)*100</f>
        <v>104</v>
      </c>
      <c r="P831" s="5">
        <f>IFERROR((E831/L831),"0")</f>
        <v>32.5</v>
      </c>
      <c r="Q831" t="str">
        <f>LEFT(N831,FIND("/",N831)-1)</f>
        <v>music</v>
      </c>
      <c r="R831" t="str">
        <f>RIGHT(N831,LEN(N831)-SEARCH("/",N831))</f>
        <v>rock</v>
      </c>
      <c r="S831" s="14">
        <f>(((J831/60)/60)/24) + DATE(1970,1,1)</f>
        <v>42504.801388888889</v>
      </c>
      <c r="T831" s="14">
        <f>(((I831/60)/60)/24) + 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8329</v>
      </c>
      <c r="O832" s="10">
        <f>(E832/D832)*100</f>
        <v>107.83333333333334</v>
      </c>
      <c r="P832" s="5">
        <f>IFERROR((E832/L832),"0")</f>
        <v>60.65625</v>
      </c>
      <c r="Q832" t="str">
        <f>LEFT(N832,FIND("/",N832)-1)</f>
        <v>music</v>
      </c>
      <c r="R832" t="str">
        <f>RIGHT(N832,LEN(N832)-SEARCH("/",N832))</f>
        <v>rock</v>
      </c>
      <c r="S832" s="14">
        <f>(((J832/60)/60)/24) + DATE(1970,1,1)</f>
        <v>41325.525752314818</v>
      </c>
      <c r="T832" s="14">
        <f>(((I832/60)/60)/24) + DATE(1970,1,1)</f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8329</v>
      </c>
      <c r="O833" s="10">
        <f>(E833/D833)*100</f>
        <v>233.33333333333334</v>
      </c>
      <c r="P833" s="5">
        <f>IFERROR((E833/L833),"0")</f>
        <v>175</v>
      </c>
      <c r="Q833" t="str">
        <f>LEFT(N833,FIND("/",N833)-1)</f>
        <v>music</v>
      </c>
      <c r="R833" t="str">
        <f>RIGHT(N833,LEN(N833)-SEARCH("/",N833))</f>
        <v>rock</v>
      </c>
      <c r="S833" s="14">
        <f>(((J833/60)/60)/24) + DATE(1970,1,1)</f>
        <v>40996.646921296298</v>
      </c>
      <c r="T833" s="14">
        <f>(((I833/60)/60)/24) + DATE(1970,1,1)</f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8329</v>
      </c>
      <c r="O834" s="10">
        <f>(E834/D834)*100</f>
        <v>100.60706666666665</v>
      </c>
      <c r="P834" s="5">
        <f>IFERROR((E834/L834),"0")</f>
        <v>97.993896103896105</v>
      </c>
      <c r="Q834" t="str">
        <f>LEFT(N834,FIND("/",N834)-1)</f>
        <v>music</v>
      </c>
      <c r="R834" t="str">
        <f>RIGHT(N834,LEN(N834)-SEARCH("/",N834))</f>
        <v>rock</v>
      </c>
      <c r="S834" s="14">
        <f>(((J834/60)/60)/24) + DATE(1970,1,1)</f>
        <v>40869.675173611111</v>
      </c>
      <c r="T834" s="14">
        <f>(((I834/60)/60)/24) + 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8329</v>
      </c>
      <c r="O835" s="10">
        <f>(E835/D835)*100</f>
        <v>101.66666666666666</v>
      </c>
      <c r="P835" s="5">
        <f>IFERROR((E835/L835),"0")</f>
        <v>148.78048780487805</v>
      </c>
      <c r="Q835" t="str">
        <f>LEFT(N835,FIND("/",N835)-1)</f>
        <v>music</v>
      </c>
      <c r="R835" t="str">
        <f>RIGHT(N835,LEN(N835)-SEARCH("/",N835))</f>
        <v>rock</v>
      </c>
      <c r="S835" s="14">
        <f>(((J835/60)/60)/24) + DATE(1970,1,1)</f>
        <v>41718.878182870372</v>
      </c>
      <c r="T835" s="14">
        <f>(((I835/60)/60)/24) + 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8329</v>
      </c>
      <c r="O836" s="10">
        <f>(E836/D836)*100</f>
        <v>131.0181818181818</v>
      </c>
      <c r="P836" s="5">
        <f>IFERROR((E836/L836),"0")</f>
        <v>96.08</v>
      </c>
      <c r="Q836" t="str">
        <f>LEFT(N836,FIND("/",N836)-1)</f>
        <v>music</v>
      </c>
      <c r="R836" t="str">
        <f>RIGHT(N836,LEN(N836)-SEARCH("/",N836))</f>
        <v>rock</v>
      </c>
      <c r="S836" s="14">
        <f>(((J836/60)/60)/24) + DATE(1970,1,1)</f>
        <v>41422.822824074072</v>
      </c>
      <c r="T836" s="14">
        <f>(((I836/60)/60)/24) + DATE(1970,1,1)</f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8329</v>
      </c>
      <c r="O837" s="10">
        <f>(E837/D837)*100</f>
        <v>117.25000000000001</v>
      </c>
      <c r="P837" s="5">
        <f>IFERROR((E837/L837),"0")</f>
        <v>58.625</v>
      </c>
      <c r="Q837" t="str">
        <f>LEFT(N837,FIND("/",N837)-1)</f>
        <v>music</v>
      </c>
      <c r="R837" t="str">
        <f>RIGHT(N837,LEN(N837)-SEARCH("/",N837))</f>
        <v>rock</v>
      </c>
      <c r="S837" s="14">
        <f>(((J837/60)/60)/24) + DATE(1970,1,1)</f>
        <v>41005.45784722222</v>
      </c>
      <c r="T837" s="14">
        <f>(((I837/60)/60)/24) + 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8329</v>
      </c>
      <c r="O838" s="10">
        <f>(E838/D838)*100</f>
        <v>100.93039999999999</v>
      </c>
      <c r="P838" s="5">
        <f>IFERROR((E838/L838),"0")</f>
        <v>109.70695652173914</v>
      </c>
      <c r="Q838" t="str">
        <f>LEFT(N838,FIND("/",N838)-1)</f>
        <v>music</v>
      </c>
      <c r="R838" t="str">
        <f>RIGHT(N838,LEN(N838)-SEARCH("/",N838))</f>
        <v>rock</v>
      </c>
      <c r="S838" s="14">
        <f>(((J838/60)/60)/24) + DATE(1970,1,1)</f>
        <v>41524.056921296295</v>
      </c>
      <c r="T838" s="14">
        <f>(((I838/60)/60)/24) + DATE(1970,1,1)</f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8329</v>
      </c>
      <c r="O839" s="10">
        <f>(E839/D839)*100</f>
        <v>121.8</v>
      </c>
      <c r="P839" s="5">
        <f>IFERROR((E839/L839),"0")</f>
        <v>49.112903225806448</v>
      </c>
      <c r="Q839" t="str">
        <f>LEFT(N839,FIND("/",N839)-1)</f>
        <v>music</v>
      </c>
      <c r="R839" t="str">
        <f>RIGHT(N839,LEN(N839)-SEARCH("/",N839))</f>
        <v>rock</v>
      </c>
      <c r="S839" s="14">
        <f>(((J839/60)/60)/24) + DATE(1970,1,1)</f>
        <v>41730.998402777775</v>
      </c>
      <c r="T839" s="14">
        <f>(((I839/60)/60)/24) + DATE(1970,1,1)</f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8329</v>
      </c>
      <c r="O840" s="10">
        <f>(E840/D840)*100</f>
        <v>145.4</v>
      </c>
      <c r="P840" s="5">
        <f>IFERROR((E840/L840),"0")</f>
        <v>47.672131147540981</v>
      </c>
      <c r="Q840" t="str">
        <f>LEFT(N840,FIND("/",N840)-1)</f>
        <v>music</v>
      </c>
      <c r="R840" t="str">
        <f>RIGHT(N840,LEN(N840)-SEARCH("/",N840))</f>
        <v>rock</v>
      </c>
      <c r="S840" s="14">
        <f>(((J840/60)/60)/24) + DATE(1970,1,1)</f>
        <v>40895.897974537038</v>
      </c>
      <c r="T840" s="14">
        <f>(((I840/60)/60)/24) + 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8329</v>
      </c>
      <c r="O841" s="10">
        <f>(E841/D841)*100</f>
        <v>116.61660000000001</v>
      </c>
      <c r="P841" s="5">
        <f>IFERROR((E841/L841),"0")</f>
        <v>60.737812499999997</v>
      </c>
      <c r="Q841" t="str">
        <f>LEFT(N841,FIND("/",N841)-1)</f>
        <v>music</v>
      </c>
      <c r="R841" t="str">
        <f>RIGHT(N841,LEN(N841)-SEARCH("/",N841))</f>
        <v>rock</v>
      </c>
      <c r="S841" s="14">
        <f>(((J841/60)/60)/24) + DATE(1970,1,1)</f>
        <v>41144.763379629629</v>
      </c>
      <c r="T841" s="14">
        <f>(((I841/60)/60)/24) + DATE(1970,1,1)</f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8330</v>
      </c>
      <c r="O842" s="10">
        <f>(E842/D842)*100</f>
        <v>120.4166</v>
      </c>
      <c r="P842" s="5">
        <f>IFERROR((E842/L842),"0")</f>
        <v>63.37715789473684</v>
      </c>
      <c r="Q842" t="str">
        <f>LEFT(N842,FIND("/",N842)-1)</f>
        <v>music</v>
      </c>
      <c r="R842" t="str">
        <f>RIGHT(N842,LEN(N842)-SEARCH("/",N842))</f>
        <v>metal</v>
      </c>
      <c r="S842" s="14">
        <f>(((J842/60)/60)/24) + DATE(1970,1,1)</f>
        <v>42607.226701388892</v>
      </c>
      <c r="T842" s="14">
        <f>(((I842/60)/60)/24) + DATE(1970,1,1)</f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8330</v>
      </c>
      <c r="O843" s="10">
        <f>(E843/D843)*100</f>
        <v>101.32000000000001</v>
      </c>
      <c r="P843" s="5">
        <f>IFERROR((E843/L843),"0")</f>
        <v>53.893617021276597</v>
      </c>
      <c r="Q843" t="str">
        <f>LEFT(N843,FIND("/",N843)-1)</f>
        <v>music</v>
      </c>
      <c r="R843" t="str">
        <f>RIGHT(N843,LEN(N843)-SEARCH("/",N843))</f>
        <v>metal</v>
      </c>
      <c r="S843" s="14">
        <f>(((J843/60)/60)/24) + DATE(1970,1,1)</f>
        <v>41923.838692129626</v>
      </c>
      <c r="T843" s="14">
        <f>(((I843/60)/60)/24) + 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8330</v>
      </c>
      <c r="O844" s="10">
        <f>(E844/D844)*100</f>
        <v>104.32</v>
      </c>
      <c r="P844" s="5">
        <f>IFERROR((E844/L844),"0")</f>
        <v>66.871794871794876</v>
      </c>
      <c r="Q844" t="str">
        <f>LEFT(N844,FIND("/",N844)-1)</f>
        <v>music</v>
      </c>
      <c r="R844" t="str">
        <f>RIGHT(N844,LEN(N844)-SEARCH("/",N844))</f>
        <v>metal</v>
      </c>
      <c r="S844" s="14">
        <f>(((J844/60)/60)/24) + DATE(1970,1,1)</f>
        <v>41526.592395833337</v>
      </c>
      <c r="T844" s="14">
        <f>(((I844/60)/60)/24) + DATE(1970,1,1)</f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8330</v>
      </c>
      <c r="O845" s="10">
        <f>(E845/D845)*100</f>
        <v>267.13333333333333</v>
      </c>
      <c r="P845" s="5">
        <f>IFERROR((E845/L845),"0")</f>
        <v>63.102362204724407</v>
      </c>
      <c r="Q845" t="str">
        <f>LEFT(N845,FIND("/",N845)-1)</f>
        <v>music</v>
      </c>
      <c r="R845" t="str">
        <f>RIGHT(N845,LEN(N845)-SEARCH("/",N845))</f>
        <v>metal</v>
      </c>
      <c r="S845" s="14">
        <f>(((J845/60)/60)/24) + DATE(1970,1,1)</f>
        <v>42695.257870370369</v>
      </c>
      <c r="T845" s="14">
        <f>(((I845/60)/60)/24) + DATE(1970,1,1)</f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8330</v>
      </c>
      <c r="O846" s="10">
        <f>(E846/D846)*100</f>
        <v>194.13333333333333</v>
      </c>
      <c r="P846" s="5">
        <f>IFERROR((E846/L846),"0")</f>
        <v>36.628930817610062</v>
      </c>
      <c r="Q846" t="str">
        <f>LEFT(N846,FIND("/",N846)-1)</f>
        <v>music</v>
      </c>
      <c r="R846" t="str">
        <f>RIGHT(N846,LEN(N846)-SEARCH("/",N846))</f>
        <v>metal</v>
      </c>
      <c r="S846" s="14">
        <f>(((J846/60)/60)/24) + DATE(1970,1,1)</f>
        <v>41905.684629629628</v>
      </c>
      <c r="T846" s="14">
        <f>(((I846/60)/60)/24) + 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8330</v>
      </c>
      <c r="O847" s="10">
        <f>(E847/D847)*100</f>
        <v>120.3802</v>
      </c>
      <c r="P847" s="5">
        <f>IFERROR((E847/L847),"0")</f>
        <v>34.005706214689269</v>
      </c>
      <c r="Q847" t="str">
        <f>LEFT(N847,FIND("/",N847)-1)</f>
        <v>music</v>
      </c>
      <c r="R847" t="str">
        <f>RIGHT(N847,LEN(N847)-SEARCH("/",N847))</f>
        <v>metal</v>
      </c>
      <c r="S847" s="14">
        <f>(((J847/60)/60)/24) + DATE(1970,1,1)</f>
        <v>42578.205972222218</v>
      </c>
      <c r="T847" s="14">
        <f>(((I847/60)/60)/24) + 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8330</v>
      </c>
      <c r="O848" s="10">
        <f>(E848/D848)*100</f>
        <v>122.00090909090908</v>
      </c>
      <c r="P848" s="5">
        <f>IFERROR((E848/L848),"0")</f>
        <v>28.553404255319148</v>
      </c>
      <c r="Q848" t="str">
        <f>LEFT(N848,FIND("/",N848)-1)</f>
        <v>music</v>
      </c>
      <c r="R848" t="str">
        <f>RIGHT(N848,LEN(N848)-SEARCH("/",N848))</f>
        <v>metal</v>
      </c>
      <c r="S848" s="14">
        <f>(((J848/60)/60)/24) + DATE(1970,1,1)</f>
        <v>41694.391840277778</v>
      </c>
      <c r="T848" s="14">
        <f>(((I848/60)/60)/24) + DATE(1970,1,1)</f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8330</v>
      </c>
      <c r="O849" s="10">
        <f>(E849/D849)*100</f>
        <v>100</v>
      </c>
      <c r="P849" s="5">
        <f>IFERROR((E849/L849),"0")</f>
        <v>10</v>
      </c>
      <c r="Q849" t="str">
        <f>LEFT(N849,FIND("/",N849)-1)</f>
        <v>music</v>
      </c>
      <c r="R849" t="str">
        <f>RIGHT(N849,LEN(N849)-SEARCH("/",N849))</f>
        <v>metal</v>
      </c>
      <c r="S849" s="14">
        <f>(((J849/60)/60)/24) + DATE(1970,1,1)</f>
        <v>42165.79833333334</v>
      </c>
      <c r="T849" s="14">
        <f>(((I849/60)/60)/24) + 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8330</v>
      </c>
      <c r="O850" s="10">
        <f>(E850/D850)*100</f>
        <v>100</v>
      </c>
      <c r="P850" s="5">
        <f>IFERROR((E850/L850),"0")</f>
        <v>18.75</v>
      </c>
      <c r="Q850" t="str">
        <f>LEFT(N850,FIND("/",N850)-1)</f>
        <v>music</v>
      </c>
      <c r="R850" t="str">
        <f>RIGHT(N850,LEN(N850)-SEARCH("/",N850))</f>
        <v>metal</v>
      </c>
      <c r="S850" s="14">
        <f>(((J850/60)/60)/24) + DATE(1970,1,1)</f>
        <v>42078.792048611111</v>
      </c>
      <c r="T850" s="14">
        <f>(((I850/60)/60)/24) + 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8330</v>
      </c>
      <c r="O851" s="10">
        <f>(E851/D851)*100</f>
        <v>119.9</v>
      </c>
      <c r="P851" s="5">
        <f>IFERROR((E851/L851),"0")</f>
        <v>41.704347826086959</v>
      </c>
      <c r="Q851" t="str">
        <f>LEFT(N851,FIND("/",N851)-1)</f>
        <v>music</v>
      </c>
      <c r="R851" t="str">
        <f>RIGHT(N851,LEN(N851)-SEARCH("/",N851))</f>
        <v>metal</v>
      </c>
      <c r="S851" s="14">
        <f>(((J851/60)/60)/24) + DATE(1970,1,1)</f>
        <v>42051.148888888885</v>
      </c>
      <c r="T851" s="14">
        <f>(((I851/60)/60)/24) + 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8330</v>
      </c>
      <c r="O852" s="10">
        <f>(E852/D852)*100</f>
        <v>155.17499999999998</v>
      </c>
      <c r="P852" s="5">
        <f>IFERROR((E852/L852),"0")</f>
        <v>46.669172932330824</v>
      </c>
      <c r="Q852" t="str">
        <f>LEFT(N852,FIND("/",N852)-1)</f>
        <v>music</v>
      </c>
      <c r="R852" t="str">
        <f>RIGHT(N852,LEN(N852)-SEARCH("/",N852))</f>
        <v>metal</v>
      </c>
      <c r="S852" s="14">
        <f>(((J852/60)/60)/24) + DATE(1970,1,1)</f>
        <v>42452.827743055561</v>
      </c>
      <c r="T852" s="14">
        <f>(((I852/60)/60)/24) + DATE(1970,1,1)</f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8330</v>
      </c>
      <c r="O853" s="10">
        <f>(E853/D853)*100</f>
        <v>130.44999999999999</v>
      </c>
      <c r="P853" s="5">
        <f>IFERROR((E853/L853),"0")</f>
        <v>37.271428571428572</v>
      </c>
      <c r="Q853" t="str">
        <f>LEFT(N853,FIND("/",N853)-1)</f>
        <v>music</v>
      </c>
      <c r="R853" t="str">
        <f>RIGHT(N853,LEN(N853)-SEARCH("/",N853))</f>
        <v>metal</v>
      </c>
      <c r="S853" s="14">
        <f>(((J853/60)/60)/24) + DATE(1970,1,1)</f>
        <v>42522.880243055552</v>
      </c>
      <c r="T853" s="14">
        <f>(((I853/60)/60)/24) + 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8330</v>
      </c>
      <c r="O854" s="10">
        <f>(E854/D854)*100</f>
        <v>104.97142857142859</v>
      </c>
      <c r="P854" s="5">
        <f>IFERROR((E854/L854),"0")</f>
        <v>59.258064516129032</v>
      </c>
      <c r="Q854" t="str">
        <f>LEFT(N854,FIND("/",N854)-1)</f>
        <v>music</v>
      </c>
      <c r="R854" t="str">
        <f>RIGHT(N854,LEN(N854)-SEARCH("/",N854))</f>
        <v>metal</v>
      </c>
      <c r="S854" s="14">
        <f>(((J854/60)/60)/24) + DATE(1970,1,1)</f>
        <v>42656.805497685185</v>
      </c>
      <c r="T854" s="14">
        <f>(((I854/60)/60)/24) + 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8330</v>
      </c>
      <c r="O855" s="10">
        <f>(E855/D855)*100</f>
        <v>100</v>
      </c>
      <c r="P855" s="5">
        <f>IFERROR((E855/L855),"0")</f>
        <v>30</v>
      </c>
      <c r="Q855" t="str">
        <f>LEFT(N855,FIND("/",N855)-1)</f>
        <v>music</v>
      </c>
      <c r="R855" t="str">
        <f>RIGHT(N855,LEN(N855)-SEARCH("/",N855))</f>
        <v>metal</v>
      </c>
      <c r="S855" s="14">
        <f>(((J855/60)/60)/24) + DATE(1970,1,1)</f>
        <v>42021.832280092596</v>
      </c>
      <c r="T855" s="14">
        <f>(((I855/60)/60)/24) + DATE(1970,1,1)</f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8330</v>
      </c>
      <c r="O856" s="10">
        <f>(E856/D856)*100</f>
        <v>118.2205035971223</v>
      </c>
      <c r="P856" s="5">
        <f>IFERROR((E856/L856),"0")</f>
        <v>65.8623246492986</v>
      </c>
      <c r="Q856" t="str">
        <f>LEFT(N856,FIND("/",N856)-1)</f>
        <v>music</v>
      </c>
      <c r="R856" t="str">
        <f>RIGHT(N856,LEN(N856)-SEARCH("/",N856))</f>
        <v>metal</v>
      </c>
      <c r="S856" s="14">
        <f>(((J856/60)/60)/24) + DATE(1970,1,1)</f>
        <v>42702.212337962963</v>
      </c>
      <c r="T856" s="14">
        <f>(((I856/60)/60)/24) + DATE(1970,1,1)</f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8330</v>
      </c>
      <c r="O857" s="10">
        <f>(E857/D857)*100</f>
        <v>103.44827586206897</v>
      </c>
      <c r="P857" s="5">
        <f>IFERROR((E857/L857),"0")</f>
        <v>31.914893617021278</v>
      </c>
      <c r="Q857" t="str">
        <f>LEFT(N857,FIND("/",N857)-1)</f>
        <v>music</v>
      </c>
      <c r="R857" t="str">
        <f>RIGHT(N857,LEN(N857)-SEARCH("/",N857))</f>
        <v>metal</v>
      </c>
      <c r="S857" s="14">
        <f>(((J857/60)/60)/24) + DATE(1970,1,1)</f>
        <v>42545.125196759262</v>
      </c>
      <c r="T857" s="14">
        <f>(((I857/60)/60)/24) + DATE(1970,1,1)</f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8330</v>
      </c>
      <c r="O858" s="10">
        <f>(E858/D858)*100</f>
        <v>218.00000000000003</v>
      </c>
      <c r="P858" s="5">
        <f>IFERROR((E858/L858),"0")</f>
        <v>19.464285714285715</v>
      </c>
      <c r="Q858" t="str">
        <f>LEFT(N858,FIND("/",N858)-1)</f>
        <v>music</v>
      </c>
      <c r="R858" t="str">
        <f>RIGHT(N858,LEN(N858)-SEARCH("/",N858))</f>
        <v>metal</v>
      </c>
      <c r="S858" s="14">
        <f>(((J858/60)/60)/24) + DATE(1970,1,1)</f>
        <v>42609.311990740738</v>
      </c>
      <c r="T858" s="14">
        <f>(((I858/60)/60)/24) + DATE(1970,1,1)</f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8330</v>
      </c>
      <c r="O859" s="10">
        <f>(E859/D859)*100</f>
        <v>100</v>
      </c>
      <c r="P859" s="5">
        <f>IFERROR((E859/L859),"0")</f>
        <v>50</v>
      </c>
      <c r="Q859" t="str">
        <f>LEFT(N859,FIND("/",N859)-1)</f>
        <v>music</v>
      </c>
      <c r="R859" t="str">
        <f>RIGHT(N859,LEN(N859)-SEARCH("/",N859))</f>
        <v>metal</v>
      </c>
      <c r="S859" s="14">
        <f>(((J859/60)/60)/24) + DATE(1970,1,1)</f>
        <v>42291.581377314811</v>
      </c>
      <c r="T859" s="14">
        <f>(((I859/60)/60)/24) + DATE(1970,1,1)</f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8330</v>
      </c>
      <c r="O860" s="10">
        <f>(E860/D860)*100</f>
        <v>144.00583333333333</v>
      </c>
      <c r="P860" s="5">
        <f>IFERROR((E860/L860),"0")</f>
        <v>22.737763157894737</v>
      </c>
      <c r="Q860" t="str">
        <f>LEFT(N860,FIND("/",N860)-1)</f>
        <v>music</v>
      </c>
      <c r="R860" t="str">
        <f>RIGHT(N860,LEN(N860)-SEARCH("/",N860))</f>
        <v>metal</v>
      </c>
      <c r="S860" s="14">
        <f>(((J860/60)/60)/24) + DATE(1970,1,1)</f>
        <v>42079.745578703703</v>
      </c>
      <c r="T860" s="14">
        <f>(((I860/60)/60)/24) + DATE(1970,1,1)</f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8330</v>
      </c>
      <c r="O861" s="10">
        <f>(E861/D861)*100</f>
        <v>104.67500000000001</v>
      </c>
      <c r="P861" s="5">
        <f>IFERROR((E861/L861),"0")</f>
        <v>42.724489795918366</v>
      </c>
      <c r="Q861" t="str">
        <f>LEFT(N861,FIND("/",N861)-1)</f>
        <v>music</v>
      </c>
      <c r="R861" t="str">
        <f>RIGHT(N861,LEN(N861)-SEARCH("/",N861))</f>
        <v>metal</v>
      </c>
      <c r="S861" s="14">
        <f>(((J861/60)/60)/24) + DATE(1970,1,1)</f>
        <v>42128.820231481484</v>
      </c>
      <c r="T861" s="14">
        <f>(((I861/60)/60)/24) + DATE(1970,1,1)</f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8331</v>
      </c>
      <c r="O862" s="10">
        <f>(E862/D862)*100</f>
        <v>18.142857142857142</v>
      </c>
      <c r="P862" s="5">
        <f>IFERROR((E862/L862),"0")</f>
        <v>52.916666666666664</v>
      </c>
      <c r="Q862" t="str">
        <f>LEFT(N862,FIND("/",N862)-1)</f>
        <v>music</v>
      </c>
      <c r="R862" t="str">
        <f>RIGHT(N862,LEN(N862)-SEARCH("/",N862))</f>
        <v>jazz</v>
      </c>
      <c r="S862" s="14">
        <f>(((J862/60)/60)/24) + DATE(1970,1,1)</f>
        <v>41570.482789351852</v>
      </c>
      <c r="T862" s="14">
        <f>(((I862/60)/60)/24) + 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8331</v>
      </c>
      <c r="O863" s="10">
        <f>(E863/D863)*100</f>
        <v>2.2444444444444445</v>
      </c>
      <c r="P863" s="5">
        <f>IFERROR((E863/L863),"0")</f>
        <v>50.5</v>
      </c>
      <c r="Q863" t="str">
        <f>LEFT(N863,FIND("/",N863)-1)</f>
        <v>music</v>
      </c>
      <c r="R863" t="str">
        <f>RIGHT(N863,LEN(N863)-SEARCH("/",N863))</f>
        <v>jazz</v>
      </c>
      <c r="S863" s="14">
        <f>(((J863/60)/60)/24) + DATE(1970,1,1)</f>
        <v>42599.965324074074</v>
      </c>
      <c r="T863" s="14">
        <f>(((I863/60)/60)/24) + 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8331</v>
      </c>
      <c r="O864" s="10">
        <f>(E864/D864)*100</f>
        <v>0.33999999999999997</v>
      </c>
      <c r="P864" s="5">
        <f>IFERROR((E864/L864),"0")</f>
        <v>42.5</v>
      </c>
      <c r="Q864" t="str">
        <f>LEFT(N864,FIND("/",N864)-1)</f>
        <v>music</v>
      </c>
      <c r="R864" t="str">
        <f>RIGHT(N864,LEN(N864)-SEARCH("/",N864))</f>
        <v>jazz</v>
      </c>
      <c r="S864" s="14">
        <f>(((J864/60)/60)/24) + DATE(1970,1,1)</f>
        <v>41559.5549537037</v>
      </c>
      <c r="T864" s="14">
        <f>(((I864/60)/60)/24) + 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8331</v>
      </c>
      <c r="O865" s="10">
        <f>(E865/D865)*100</f>
        <v>4.5</v>
      </c>
      <c r="P865" s="5">
        <f>IFERROR((E865/L865),"0")</f>
        <v>18</v>
      </c>
      <c r="Q865" t="str">
        <f>LEFT(N865,FIND("/",N865)-1)</f>
        <v>music</v>
      </c>
      <c r="R865" t="str">
        <f>RIGHT(N865,LEN(N865)-SEARCH("/",N865))</f>
        <v>jazz</v>
      </c>
      <c r="S865" s="14">
        <f>(((J865/60)/60)/24) + DATE(1970,1,1)</f>
        <v>40921.117662037039</v>
      </c>
      <c r="T865" s="14">
        <f>(((I865/60)/60)/24) + 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8331</v>
      </c>
      <c r="O866" s="10">
        <f>(E866/D866)*100</f>
        <v>41.53846153846154</v>
      </c>
      <c r="P866" s="5">
        <f>IFERROR((E866/L866),"0")</f>
        <v>34.177215189873415</v>
      </c>
      <c r="Q866" t="str">
        <f>LEFT(N866,FIND("/",N866)-1)</f>
        <v>music</v>
      </c>
      <c r="R866" t="str">
        <f>RIGHT(N866,LEN(N866)-SEARCH("/",N866))</f>
        <v>jazz</v>
      </c>
      <c r="S866" s="14">
        <f>(((J866/60)/60)/24) + DATE(1970,1,1)</f>
        <v>41541.106921296298</v>
      </c>
      <c r="T866" s="14">
        <f>(((I866/60)/60)/24) + DATE(1970,1,1)</f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8331</v>
      </c>
      <c r="O867" s="10">
        <f>(E867/D867)*100</f>
        <v>2.0454545454545454</v>
      </c>
      <c r="P867" s="5">
        <f>IFERROR((E867/L867),"0")</f>
        <v>22.5</v>
      </c>
      <c r="Q867" t="str">
        <f>LEFT(N867,FIND("/",N867)-1)</f>
        <v>music</v>
      </c>
      <c r="R867" t="str">
        <f>RIGHT(N867,LEN(N867)-SEARCH("/",N867))</f>
        <v>jazz</v>
      </c>
      <c r="S867" s="14">
        <f>(((J867/60)/60)/24) + DATE(1970,1,1)</f>
        <v>41230.77311342593</v>
      </c>
      <c r="T867" s="14">
        <f>(((I867/60)/60)/24) + 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8331</v>
      </c>
      <c r="O868" s="10">
        <f>(E868/D868)*100</f>
        <v>18.285714285714285</v>
      </c>
      <c r="P868" s="5">
        <f>IFERROR((E868/L868),"0")</f>
        <v>58.18181818181818</v>
      </c>
      <c r="Q868" t="str">
        <f>LEFT(N868,FIND("/",N868)-1)</f>
        <v>music</v>
      </c>
      <c r="R868" t="str">
        <f>RIGHT(N868,LEN(N868)-SEARCH("/",N868))</f>
        <v>jazz</v>
      </c>
      <c r="S868" s="14">
        <f>(((J868/60)/60)/24) + DATE(1970,1,1)</f>
        <v>42025.637939814813</v>
      </c>
      <c r="T868" s="14">
        <f>(((I868/60)/60)/24) + DATE(1970,1,1)</f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8331</v>
      </c>
      <c r="O869" s="10">
        <f>(E869/D869)*100</f>
        <v>24.02</v>
      </c>
      <c r="P869" s="5">
        <f>IFERROR((E869/L869),"0")</f>
        <v>109.18181818181819</v>
      </c>
      <c r="Q869" t="str">
        <f>LEFT(N869,FIND("/",N869)-1)</f>
        <v>music</v>
      </c>
      <c r="R869" t="str">
        <f>RIGHT(N869,LEN(N869)-SEARCH("/",N869))</f>
        <v>jazz</v>
      </c>
      <c r="S869" s="14">
        <f>(((J869/60)/60)/24) + DATE(1970,1,1)</f>
        <v>40088.105393518519</v>
      </c>
      <c r="T869" s="14">
        <f>(((I869/60)/60)/24) + 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8331</v>
      </c>
      <c r="O870" s="10">
        <f>(E870/D870)*100</f>
        <v>0.1111111111111111</v>
      </c>
      <c r="P870" s="5">
        <f>IFERROR((E870/L870),"0")</f>
        <v>50</v>
      </c>
      <c r="Q870" t="str">
        <f>LEFT(N870,FIND("/",N870)-1)</f>
        <v>music</v>
      </c>
      <c r="R870" t="str">
        <f>RIGHT(N870,LEN(N870)-SEARCH("/",N870))</f>
        <v>jazz</v>
      </c>
      <c r="S870" s="14">
        <f>(((J870/60)/60)/24) + DATE(1970,1,1)</f>
        <v>41616.027754629627</v>
      </c>
      <c r="T870" s="14">
        <f>(((I870/60)/60)/24) + DATE(1970,1,1)</f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8331</v>
      </c>
      <c r="O871" s="10">
        <f>(E871/D871)*100</f>
        <v>11.818181818181818</v>
      </c>
      <c r="P871" s="5">
        <f>IFERROR((E871/L871),"0")</f>
        <v>346.66666666666669</v>
      </c>
      <c r="Q871" t="str">
        <f>LEFT(N871,FIND("/",N871)-1)</f>
        <v>music</v>
      </c>
      <c r="R871" t="str">
        <f>RIGHT(N871,LEN(N871)-SEARCH("/",N871))</f>
        <v>jazz</v>
      </c>
      <c r="S871" s="14">
        <f>(((J871/60)/60)/24) + DATE(1970,1,1)</f>
        <v>41342.845567129632</v>
      </c>
      <c r="T871" s="14">
        <f>(((I871/60)/60)/24) + DATE(1970,1,1)</f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8331</v>
      </c>
      <c r="O872" s="10">
        <f>(E872/D872)*100</f>
        <v>0.31</v>
      </c>
      <c r="P872" s="5">
        <f>IFERROR((E872/L872),"0")</f>
        <v>12.4</v>
      </c>
      <c r="Q872" t="str">
        <f>LEFT(N872,FIND("/",N872)-1)</f>
        <v>music</v>
      </c>
      <c r="R872" t="str">
        <f>RIGHT(N872,LEN(N872)-SEARCH("/",N872))</f>
        <v>jazz</v>
      </c>
      <c r="S872" s="14">
        <f>(((J872/60)/60)/24) + DATE(1970,1,1)</f>
        <v>41488.022256944445</v>
      </c>
      <c r="T872" s="14">
        <f>(((I872/60)/60)/24) + DATE(1970,1,1)</f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8331</v>
      </c>
      <c r="O873" s="10">
        <f>(E873/D873)*100</f>
        <v>5.416666666666667</v>
      </c>
      <c r="P873" s="5">
        <f>IFERROR((E873/L873),"0")</f>
        <v>27.083333333333332</v>
      </c>
      <c r="Q873" t="str">
        <f>LEFT(N873,FIND("/",N873)-1)</f>
        <v>music</v>
      </c>
      <c r="R873" t="str">
        <f>RIGHT(N873,LEN(N873)-SEARCH("/",N873))</f>
        <v>jazz</v>
      </c>
      <c r="S873" s="14">
        <f>(((J873/60)/60)/24) + DATE(1970,1,1)</f>
        <v>41577.561284722222</v>
      </c>
      <c r="T873" s="14">
        <f>(((I873/60)/60)/24) + 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8331</v>
      </c>
      <c r="O874" s="10">
        <f>(E874/D874)*100</f>
        <v>0.8125</v>
      </c>
      <c r="P874" s="5">
        <f>IFERROR((E874/L874),"0")</f>
        <v>32.5</v>
      </c>
      <c r="Q874" t="str">
        <f>LEFT(N874,FIND("/",N874)-1)</f>
        <v>music</v>
      </c>
      <c r="R874" t="str">
        <f>RIGHT(N874,LEN(N874)-SEARCH("/",N874))</f>
        <v>jazz</v>
      </c>
      <c r="S874" s="14">
        <f>(((J874/60)/60)/24) + DATE(1970,1,1)</f>
        <v>40567.825543981482</v>
      </c>
      <c r="T874" s="14">
        <f>(((I874/60)/60)/24) + DATE(1970,1,1)</f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8331</v>
      </c>
      <c r="O875" s="10">
        <f>(E875/D875)*100</f>
        <v>1.2857142857142856</v>
      </c>
      <c r="P875" s="5">
        <f>IFERROR((E875/L875),"0")</f>
        <v>9</v>
      </c>
      <c r="Q875" t="str">
        <f>LEFT(N875,FIND("/",N875)-1)</f>
        <v>music</v>
      </c>
      <c r="R875" t="str">
        <f>RIGHT(N875,LEN(N875)-SEARCH("/",N875))</f>
        <v>jazz</v>
      </c>
      <c r="S875" s="14">
        <f>(((J875/60)/60)/24) + DATE(1970,1,1)</f>
        <v>41184.167129629634</v>
      </c>
      <c r="T875" s="14">
        <f>(((I875/60)/60)/24) + DATE(1970,1,1)</f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8331</v>
      </c>
      <c r="O876" s="10">
        <f>(E876/D876)*100</f>
        <v>24.333333333333336</v>
      </c>
      <c r="P876" s="5">
        <f>IFERROR((E876/L876),"0")</f>
        <v>34.761904761904759</v>
      </c>
      <c r="Q876" t="str">
        <f>LEFT(N876,FIND("/",N876)-1)</f>
        <v>music</v>
      </c>
      <c r="R876" t="str">
        <f>RIGHT(N876,LEN(N876)-SEARCH("/",N876))</f>
        <v>jazz</v>
      </c>
      <c r="S876" s="14">
        <f>(((J876/60)/60)/24) + DATE(1970,1,1)</f>
        <v>41368.583726851852</v>
      </c>
      <c r="T876" s="14">
        <f>(((I876/60)/60)/24) + 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8331</v>
      </c>
      <c r="O877" s="10">
        <f>(E877/D877)*100</f>
        <v>0</v>
      </c>
      <c r="P877" s="5" t="str">
        <f>IFERROR((E877/L877),"0")</f>
        <v>0</v>
      </c>
      <c r="Q877" t="str">
        <f>LEFT(N877,FIND("/",N877)-1)</f>
        <v>music</v>
      </c>
      <c r="R877" t="str">
        <f>RIGHT(N877,LEN(N877)-SEARCH("/",N877))</f>
        <v>jazz</v>
      </c>
      <c r="S877" s="14">
        <f>(((J877/60)/60)/24) + DATE(1970,1,1)</f>
        <v>42248.723738425921</v>
      </c>
      <c r="T877" s="14">
        <f>(((I877/60)/60)/24) + 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8331</v>
      </c>
      <c r="O878" s="10">
        <f>(E878/D878)*100</f>
        <v>40.799492385786799</v>
      </c>
      <c r="P878" s="5">
        <f>IFERROR((E878/L878),"0")</f>
        <v>28.577777777777779</v>
      </c>
      <c r="Q878" t="str">
        <f>LEFT(N878,FIND("/",N878)-1)</f>
        <v>music</v>
      </c>
      <c r="R878" t="str">
        <f>RIGHT(N878,LEN(N878)-SEARCH("/",N878))</f>
        <v>jazz</v>
      </c>
      <c r="S878" s="14">
        <f>(((J878/60)/60)/24) + DATE(1970,1,1)</f>
        <v>41276.496840277774</v>
      </c>
      <c r="T878" s="14">
        <f>(((I878/60)/60)/24) + DATE(1970,1,1)</f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8331</v>
      </c>
      <c r="O879" s="10">
        <f>(E879/D879)*100</f>
        <v>67.55</v>
      </c>
      <c r="P879" s="5">
        <f>IFERROR((E879/L879),"0")</f>
        <v>46.586206896551722</v>
      </c>
      <c r="Q879" t="str">
        <f>LEFT(N879,FIND("/",N879)-1)</f>
        <v>music</v>
      </c>
      <c r="R879" t="str">
        <f>RIGHT(N879,LEN(N879)-SEARCH("/",N879))</f>
        <v>jazz</v>
      </c>
      <c r="S879" s="14">
        <f>(((J879/60)/60)/24) + DATE(1970,1,1)</f>
        <v>41597.788888888892</v>
      </c>
      <c r="T879" s="14">
        <f>(((I879/60)/60)/24) + DATE(1970,1,1)</f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8331</v>
      </c>
      <c r="O880" s="10">
        <f>(E880/D880)*100</f>
        <v>1.3</v>
      </c>
      <c r="P880" s="5">
        <f>IFERROR((E880/L880),"0")</f>
        <v>32.5</v>
      </c>
      <c r="Q880" t="str">
        <f>LEFT(N880,FIND("/",N880)-1)</f>
        <v>music</v>
      </c>
      <c r="R880" t="str">
        <f>RIGHT(N880,LEN(N880)-SEARCH("/",N880))</f>
        <v>jazz</v>
      </c>
      <c r="S880" s="14">
        <f>(((J880/60)/60)/24) + DATE(1970,1,1)</f>
        <v>40505.232916666668</v>
      </c>
      <c r="T880" s="14">
        <f>(((I880/60)/60)/24) + DATE(1970,1,1)</f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8331</v>
      </c>
      <c r="O881" s="10">
        <f>(E881/D881)*100</f>
        <v>30.666666666666664</v>
      </c>
      <c r="P881" s="5">
        <f>IFERROR((E881/L881),"0")</f>
        <v>21.466666666666665</v>
      </c>
      <c r="Q881" t="str">
        <f>LEFT(N881,FIND("/",N881)-1)</f>
        <v>music</v>
      </c>
      <c r="R881" t="str">
        <f>RIGHT(N881,LEN(N881)-SEARCH("/",N881))</f>
        <v>jazz</v>
      </c>
      <c r="S881" s="14">
        <f>(((J881/60)/60)/24) + DATE(1970,1,1)</f>
        <v>41037.829918981479</v>
      </c>
      <c r="T881" s="14">
        <f>(((I881/60)/60)/24) + DATE(1970,1,1)</f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8332</v>
      </c>
      <c r="O882" s="10">
        <f>(E882/D882)*100</f>
        <v>2.9894179894179893</v>
      </c>
      <c r="P882" s="5">
        <f>IFERROR((E882/L882),"0")</f>
        <v>14.125</v>
      </c>
      <c r="Q882" t="str">
        <f>LEFT(N882,FIND("/",N882)-1)</f>
        <v>music</v>
      </c>
      <c r="R882" t="str">
        <f>RIGHT(N882,LEN(N882)-SEARCH("/",N882))</f>
        <v>indie rock</v>
      </c>
      <c r="S882" s="14">
        <f>(((J882/60)/60)/24) + DATE(1970,1,1)</f>
        <v>41179.32104166667</v>
      </c>
      <c r="T882" s="14">
        <f>(((I882/60)/60)/24) + 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8332</v>
      </c>
      <c r="O883" s="10">
        <f>(E883/D883)*100</f>
        <v>0.8</v>
      </c>
      <c r="P883" s="5">
        <f>IFERROR((E883/L883),"0")</f>
        <v>30</v>
      </c>
      <c r="Q883" t="str">
        <f>LEFT(N883,FIND("/",N883)-1)</f>
        <v>music</v>
      </c>
      <c r="R883" t="str">
        <f>RIGHT(N883,LEN(N883)-SEARCH("/",N883))</f>
        <v>indie rock</v>
      </c>
      <c r="S883" s="14">
        <f>(((J883/60)/60)/24) + DATE(1970,1,1)</f>
        <v>40877.25099537037</v>
      </c>
      <c r="T883" s="14">
        <f>(((I883/60)/60)/24) + DATE(1970,1,1)</f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8332</v>
      </c>
      <c r="O884" s="10">
        <f>(E884/D884)*100</f>
        <v>20.133333333333333</v>
      </c>
      <c r="P884" s="5">
        <f>IFERROR((E884/L884),"0")</f>
        <v>21.571428571428573</v>
      </c>
      <c r="Q884" t="str">
        <f>LEFT(N884,FIND("/",N884)-1)</f>
        <v>music</v>
      </c>
      <c r="R884" t="str">
        <f>RIGHT(N884,LEN(N884)-SEARCH("/",N884))</f>
        <v>indie rock</v>
      </c>
      <c r="S884" s="14">
        <f>(((J884/60)/60)/24) + DATE(1970,1,1)</f>
        <v>40759.860532407409</v>
      </c>
      <c r="T884" s="14">
        <f>(((I884/60)/60)/24) + DATE(1970,1,1)</f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8332</v>
      </c>
      <c r="O885" s="10">
        <f>(E885/D885)*100</f>
        <v>40.020000000000003</v>
      </c>
      <c r="P885" s="5">
        <f>IFERROR((E885/L885),"0")</f>
        <v>83.375</v>
      </c>
      <c r="Q885" t="str">
        <f>LEFT(N885,FIND("/",N885)-1)</f>
        <v>music</v>
      </c>
      <c r="R885" t="str">
        <f>RIGHT(N885,LEN(N885)-SEARCH("/",N885))</f>
        <v>indie rock</v>
      </c>
      <c r="S885" s="14">
        <f>(((J885/60)/60)/24) + DATE(1970,1,1)</f>
        <v>42371.935590277775</v>
      </c>
      <c r="T885" s="14">
        <f>(((I885/60)/60)/24) + 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8332</v>
      </c>
      <c r="O886" s="10">
        <f>(E886/D886)*100</f>
        <v>1</v>
      </c>
      <c r="P886" s="5">
        <f>IFERROR((E886/L886),"0")</f>
        <v>10</v>
      </c>
      <c r="Q886" t="str">
        <f>LEFT(N886,FIND("/",N886)-1)</f>
        <v>music</v>
      </c>
      <c r="R886" t="str">
        <f>RIGHT(N886,LEN(N886)-SEARCH("/",N886))</f>
        <v>indie rock</v>
      </c>
      <c r="S886" s="14">
        <f>(((J886/60)/60)/24) + DATE(1970,1,1)</f>
        <v>40981.802615740737</v>
      </c>
      <c r="T886" s="14">
        <f>(((I886/60)/60)/24) + 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8332</v>
      </c>
      <c r="O887" s="10">
        <f>(E887/D887)*100</f>
        <v>75</v>
      </c>
      <c r="P887" s="5">
        <f>IFERROR((E887/L887),"0")</f>
        <v>35.714285714285715</v>
      </c>
      <c r="Q887" t="str">
        <f>LEFT(N887,FIND("/",N887)-1)</f>
        <v>music</v>
      </c>
      <c r="R887" t="str">
        <f>RIGHT(N887,LEN(N887)-SEARCH("/",N887))</f>
        <v>indie rock</v>
      </c>
      <c r="S887" s="14">
        <f>(((J887/60)/60)/24) + DATE(1970,1,1)</f>
        <v>42713.941099537042</v>
      </c>
      <c r="T887" s="14">
        <f>(((I887/60)/60)/24) + DATE(1970,1,1)</f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8332</v>
      </c>
      <c r="O888" s="10">
        <f>(E888/D888)*100</f>
        <v>41</v>
      </c>
      <c r="P888" s="5">
        <f>IFERROR((E888/L888),"0")</f>
        <v>29.285714285714285</v>
      </c>
      <c r="Q888" t="str">
        <f>LEFT(N888,FIND("/",N888)-1)</f>
        <v>music</v>
      </c>
      <c r="R888" t="str">
        <f>RIGHT(N888,LEN(N888)-SEARCH("/",N888))</f>
        <v>indie rock</v>
      </c>
      <c r="S888" s="14">
        <f>(((J888/60)/60)/24) + DATE(1970,1,1)</f>
        <v>42603.870520833334</v>
      </c>
      <c r="T888" s="14">
        <f>(((I888/60)/60)/24) + DATE(1970,1,1)</f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8332</v>
      </c>
      <c r="O889" s="10">
        <f>(E889/D889)*100</f>
        <v>0</v>
      </c>
      <c r="P889" s="5" t="str">
        <f>IFERROR((E889/L889),"0")</f>
        <v>0</v>
      </c>
      <c r="Q889" t="str">
        <f>LEFT(N889,FIND("/",N889)-1)</f>
        <v>music</v>
      </c>
      <c r="R889" t="str">
        <f>RIGHT(N889,LEN(N889)-SEARCH("/",N889))</f>
        <v>indie rock</v>
      </c>
      <c r="S889" s="14">
        <f>(((J889/60)/60)/24) + DATE(1970,1,1)</f>
        <v>41026.958969907406</v>
      </c>
      <c r="T889" s="14">
        <f>(((I889/60)/60)/24) + DATE(1970,1,1)</f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8332</v>
      </c>
      <c r="O890" s="10">
        <f>(E890/D890)*100</f>
        <v>7.1999999999999993</v>
      </c>
      <c r="P890" s="5">
        <f>IFERROR((E890/L890),"0")</f>
        <v>18</v>
      </c>
      <c r="Q890" t="str">
        <f>LEFT(N890,FIND("/",N890)-1)</f>
        <v>music</v>
      </c>
      <c r="R890" t="str">
        <f>RIGHT(N890,LEN(N890)-SEARCH("/",N890))</f>
        <v>indie rock</v>
      </c>
      <c r="S890" s="14">
        <f>(((J890/60)/60)/24) + DATE(1970,1,1)</f>
        <v>40751.753298611111</v>
      </c>
      <c r="T890" s="14">
        <f>(((I890/60)/60)/24) + 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8332</v>
      </c>
      <c r="O891" s="10">
        <f>(E891/D891)*100</f>
        <v>9.4412800000000008</v>
      </c>
      <c r="P891" s="5">
        <f>IFERROR((E891/L891),"0")</f>
        <v>73.760000000000005</v>
      </c>
      <c r="Q891" t="str">
        <f>LEFT(N891,FIND("/",N891)-1)</f>
        <v>music</v>
      </c>
      <c r="R891" t="str">
        <f>RIGHT(N891,LEN(N891)-SEARCH("/",N891))</f>
        <v>indie rock</v>
      </c>
      <c r="S891" s="14">
        <f>(((J891/60)/60)/24) + DATE(1970,1,1)</f>
        <v>41887.784062500003</v>
      </c>
      <c r="T891" s="14">
        <f>(((I891/60)/60)/24) + DATE(1970,1,1)</f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8332</v>
      </c>
      <c r="O892" s="10">
        <f>(E892/D892)*100</f>
        <v>4.1666666666666661</v>
      </c>
      <c r="P892" s="5">
        <f>IFERROR((E892/L892),"0")</f>
        <v>31.25</v>
      </c>
      <c r="Q892" t="str">
        <f>LEFT(N892,FIND("/",N892)-1)</f>
        <v>music</v>
      </c>
      <c r="R892" t="str">
        <f>RIGHT(N892,LEN(N892)-SEARCH("/",N892))</f>
        <v>indie rock</v>
      </c>
      <c r="S892" s="14">
        <f>(((J892/60)/60)/24) + DATE(1970,1,1)</f>
        <v>41569.698831018519</v>
      </c>
      <c r="T892" s="14">
        <f>(((I892/60)/60)/24) + DATE(1970,1,1)</f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8332</v>
      </c>
      <c r="O893" s="10">
        <f>(E893/D893)*100</f>
        <v>3.25</v>
      </c>
      <c r="P893" s="5">
        <f>IFERROR((E893/L893),"0")</f>
        <v>28.888888888888889</v>
      </c>
      <c r="Q893" t="str">
        <f>LEFT(N893,FIND("/",N893)-1)</f>
        <v>music</v>
      </c>
      <c r="R893" t="str">
        <f>RIGHT(N893,LEN(N893)-SEARCH("/",N893))</f>
        <v>indie rock</v>
      </c>
      <c r="S893" s="14">
        <f>(((J893/60)/60)/24) + DATE(1970,1,1)</f>
        <v>41842.031597222223</v>
      </c>
      <c r="T893" s="14">
        <f>(((I893/60)/60)/24) + DATE(1970,1,1)</f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8332</v>
      </c>
      <c r="O894" s="10">
        <f>(E894/D894)*100</f>
        <v>40.75</v>
      </c>
      <c r="P894" s="5">
        <f>IFERROR((E894/L894),"0")</f>
        <v>143.8235294117647</v>
      </c>
      <c r="Q894" t="str">
        <f>LEFT(N894,FIND("/",N894)-1)</f>
        <v>music</v>
      </c>
      <c r="R894" t="str">
        <f>RIGHT(N894,LEN(N894)-SEARCH("/",N894))</f>
        <v>indie rock</v>
      </c>
      <c r="S894" s="14">
        <f>(((J894/60)/60)/24) + DATE(1970,1,1)</f>
        <v>40304.20003472222</v>
      </c>
      <c r="T894" s="14">
        <f>(((I894/60)/60)/24) + 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8332</v>
      </c>
      <c r="O895" s="10">
        <f>(E895/D895)*100</f>
        <v>10</v>
      </c>
      <c r="P895" s="5">
        <f>IFERROR((E895/L895),"0")</f>
        <v>40</v>
      </c>
      <c r="Q895" t="str">
        <f>LEFT(N895,FIND("/",N895)-1)</f>
        <v>music</v>
      </c>
      <c r="R895" t="str">
        <f>RIGHT(N895,LEN(N895)-SEARCH("/",N895))</f>
        <v>indie rock</v>
      </c>
      <c r="S895" s="14">
        <f>(((J895/60)/60)/24) + DATE(1970,1,1)</f>
        <v>42065.897719907407</v>
      </c>
      <c r="T895" s="14">
        <f>(((I895/60)/60)/24) + DATE(1970,1,1)</f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8332</v>
      </c>
      <c r="O896" s="10">
        <f>(E896/D896)*100</f>
        <v>39.17</v>
      </c>
      <c r="P896" s="5">
        <f>IFERROR((E896/L896),"0")</f>
        <v>147.81132075471697</v>
      </c>
      <c r="Q896" t="str">
        <f>LEFT(N896,FIND("/",N896)-1)</f>
        <v>music</v>
      </c>
      <c r="R896" t="str">
        <f>RIGHT(N896,LEN(N896)-SEARCH("/",N896))</f>
        <v>indie rock</v>
      </c>
      <c r="S896" s="14">
        <f>(((J896/60)/60)/24) + DATE(1970,1,1)</f>
        <v>42496.981597222228</v>
      </c>
      <c r="T896" s="14">
        <f>(((I896/60)/60)/24) + DATE(1970,1,1)</f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8332</v>
      </c>
      <c r="O897" s="10">
        <f>(E897/D897)*100</f>
        <v>2.4375</v>
      </c>
      <c r="P897" s="5">
        <f>IFERROR((E897/L897),"0")</f>
        <v>27.857142857142858</v>
      </c>
      <c r="Q897" t="str">
        <f>LEFT(N897,FIND("/",N897)-1)</f>
        <v>music</v>
      </c>
      <c r="R897" t="str">
        <f>RIGHT(N897,LEN(N897)-SEARCH("/",N897))</f>
        <v>indie rock</v>
      </c>
      <c r="S897" s="14">
        <f>(((J897/60)/60)/24) + DATE(1970,1,1)</f>
        <v>40431.127650462964</v>
      </c>
      <c r="T897" s="14">
        <f>(((I897/60)/60)/24) + DATE(1970,1,1)</f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8332</v>
      </c>
      <c r="O898" s="10">
        <f>(E898/D898)*100</f>
        <v>40</v>
      </c>
      <c r="P898" s="5">
        <f>IFERROR((E898/L898),"0")</f>
        <v>44.444444444444443</v>
      </c>
      <c r="Q898" t="str">
        <f>LEFT(N898,FIND("/",N898)-1)</f>
        <v>music</v>
      </c>
      <c r="R898" t="str">
        <f>RIGHT(N898,LEN(N898)-SEARCH("/",N898))</f>
        <v>indie rock</v>
      </c>
      <c r="S898" s="14">
        <f>(((J898/60)/60)/24) + DATE(1970,1,1)</f>
        <v>42218.872986111113</v>
      </c>
      <c r="T898" s="14">
        <f>(((I898/60)/60)/24) + DATE(1970,1,1)</f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8332</v>
      </c>
      <c r="O899" s="10">
        <f>(E899/D899)*100</f>
        <v>0</v>
      </c>
      <c r="P899" s="5" t="str">
        <f>IFERROR((E899/L899),"0")</f>
        <v>0</v>
      </c>
      <c r="Q899" t="str">
        <f>LEFT(N899,FIND("/",N899)-1)</f>
        <v>music</v>
      </c>
      <c r="R899" t="str">
        <f>RIGHT(N899,LEN(N899)-SEARCH("/",N899))</f>
        <v>indie rock</v>
      </c>
      <c r="S899" s="14">
        <f>(((J899/60)/60)/24) + DATE(1970,1,1)</f>
        <v>41211.688750000001</v>
      </c>
      <c r="T899" s="14">
        <f>(((I899/60)/60)/24) + 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8332</v>
      </c>
      <c r="O900" s="10">
        <f>(E900/D900)*100</f>
        <v>2.8000000000000003</v>
      </c>
      <c r="P900" s="5">
        <f>IFERROR((E900/L900),"0")</f>
        <v>35</v>
      </c>
      <c r="Q900" t="str">
        <f>LEFT(N900,FIND("/",N900)-1)</f>
        <v>music</v>
      </c>
      <c r="R900" t="str">
        <f>RIGHT(N900,LEN(N900)-SEARCH("/",N900))</f>
        <v>indie rock</v>
      </c>
      <c r="S900" s="14">
        <f>(((J900/60)/60)/24) + DATE(1970,1,1)</f>
        <v>40878.758217592593</v>
      </c>
      <c r="T900" s="14">
        <f>(((I900/60)/60)/24) + 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8332</v>
      </c>
      <c r="O901" s="10">
        <f>(E901/D901)*100</f>
        <v>37.333333333333336</v>
      </c>
      <c r="P901" s="5">
        <f>IFERROR((E901/L901),"0")</f>
        <v>35</v>
      </c>
      <c r="Q901" t="str">
        <f>LEFT(N901,FIND("/",N901)-1)</f>
        <v>music</v>
      </c>
      <c r="R901" t="str">
        <f>RIGHT(N901,LEN(N901)-SEARCH("/",N901))</f>
        <v>indie rock</v>
      </c>
      <c r="S901" s="14">
        <f>(((J901/60)/60)/24) + DATE(1970,1,1)</f>
        <v>40646.099097222221</v>
      </c>
      <c r="T901" s="14">
        <f>(((I901/60)/60)/24) + DATE(1970,1,1)</f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8331</v>
      </c>
      <c r="O902" s="10">
        <f>(E902/D902)*100</f>
        <v>0.42</v>
      </c>
      <c r="P902" s="5">
        <f>IFERROR((E902/L902),"0")</f>
        <v>10.5</v>
      </c>
      <c r="Q902" t="str">
        <f>LEFT(N902,FIND("/",N902)-1)</f>
        <v>music</v>
      </c>
      <c r="R902" t="str">
        <f>RIGHT(N902,LEN(N902)-SEARCH("/",N902))</f>
        <v>jazz</v>
      </c>
      <c r="S902" s="14">
        <f>(((J902/60)/60)/24) + DATE(1970,1,1)</f>
        <v>42429.84956018519</v>
      </c>
      <c r="T902" s="14">
        <f>(((I902/60)/60)/24) + 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8331</v>
      </c>
      <c r="O903" s="10">
        <f>(E903/D903)*100</f>
        <v>0</v>
      </c>
      <c r="P903" s="5" t="str">
        <f>IFERROR((E903/L903),"0")</f>
        <v>0</v>
      </c>
      <c r="Q903" t="str">
        <f>LEFT(N903,FIND("/",N903)-1)</f>
        <v>music</v>
      </c>
      <c r="R903" t="str">
        <f>RIGHT(N903,LEN(N903)-SEARCH("/",N903))</f>
        <v>jazz</v>
      </c>
      <c r="S903" s="14">
        <f>(((J903/60)/60)/24) + DATE(1970,1,1)</f>
        <v>40291.81150462963</v>
      </c>
      <c r="T903" s="14">
        <f>(((I903/60)/60)/24) + 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8331</v>
      </c>
      <c r="O904" s="10">
        <f>(E904/D904)*100</f>
        <v>0.3</v>
      </c>
      <c r="P904" s="5">
        <f>IFERROR((E904/L904),"0")</f>
        <v>30</v>
      </c>
      <c r="Q904" t="str">
        <f>LEFT(N904,FIND("/",N904)-1)</f>
        <v>music</v>
      </c>
      <c r="R904" t="str">
        <f>RIGHT(N904,LEN(N904)-SEARCH("/",N904))</f>
        <v>jazz</v>
      </c>
      <c r="S904" s="14">
        <f>(((J904/60)/60)/24) + DATE(1970,1,1)</f>
        <v>41829.965532407405</v>
      </c>
      <c r="T904" s="14">
        <f>(((I904/60)/60)/24) + 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8331</v>
      </c>
      <c r="O905" s="10">
        <f>(E905/D905)*100</f>
        <v>3.2</v>
      </c>
      <c r="P905" s="5">
        <f>IFERROR((E905/L905),"0")</f>
        <v>40</v>
      </c>
      <c r="Q905" t="str">
        <f>LEFT(N905,FIND("/",N905)-1)</f>
        <v>music</v>
      </c>
      <c r="R905" t="str">
        <f>RIGHT(N905,LEN(N905)-SEARCH("/",N905))</f>
        <v>jazz</v>
      </c>
      <c r="S905" s="14">
        <f>(((J905/60)/60)/24) + DATE(1970,1,1)</f>
        <v>41149.796064814815</v>
      </c>
      <c r="T905" s="14">
        <f>(((I905/60)/60)/24) + 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8331</v>
      </c>
      <c r="O906" s="10">
        <f>(E906/D906)*100</f>
        <v>0.30199999999999999</v>
      </c>
      <c r="P906" s="5">
        <f>IFERROR((E906/L906),"0")</f>
        <v>50.333333333333336</v>
      </c>
      <c r="Q906" t="str">
        <f>LEFT(N906,FIND("/",N906)-1)</f>
        <v>music</v>
      </c>
      <c r="R906" t="str">
        <f>RIGHT(N906,LEN(N906)-SEARCH("/",N906))</f>
        <v>jazz</v>
      </c>
      <c r="S906" s="14">
        <f>(((J906/60)/60)/24) + DATE(1970,1,1)</f>
        <v>42342.080289351856</v>
      </c>
      <c r="T906" s="14">
        <f>(((I906/60)/60)/24) + 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8331</v>
      </c>
      <c r="O907" s="10">
        <f>(E907/D907)*100</f>
        <v>3.0153846153846153</v>
      </c>
      <c r="P907" s="5">
        <f>IFERROR((E907/L907),"0")</f>
        <v>32.666666666666664</v>
      </c>
      <c r="Q907" t="str">
        <f>LEFT(N907,FIND("/",N907)-1)</f>
        <v>music</v>
      </c>
      <c r="R907" t="str">
        <f>RIGHT(N907,LEN(N907)-SEARCH("/",N907))</f>
        <v>jazz</v>
      </c>
      <c r="S907" s="14">
        <f>(((J907/60)/60)/24) + DATE(1970,1,1)</f>
        <v>40507.239884259259</v>
      </c>
      <c r="T907" s="14">
        <f>(((I907/60)/60)/24) + 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8331</v>
      </c>
      <c r="O908" s="10">
        <f>(E908/D908)*100</f>
        <v>0</v>
      </c>
      <c r="P908" s="5" t="str">
        <f>IFERROR((E908/L908),"0")</f>
        <v>0</v>
      </c>
      <c r="Q908" t="str">
        <f>LEFT(N908,FIND("/",N908)-1)</f>
        <v>music</v>
      </c>
      <c r="R908" t="str">
        <f>RIGHT(N908,LEN(N908)-SEARCH("/",N908))</f>
        <v>jazz</v>
      </c>
      <c r="S908" s="14">
        <f>(((J908/60)/60)/24) + DATE(1970,1,1)</f>
        <v>41681.189699074072</v>
      </c>
      <c r="T908" s="14">
        <f>(((I908/60)/60)/24) + DATE(1970,1,1)</f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8331</v>
      </c>
      <c r="O909" s="10">
        <f>(E909/D909)*100</f>
        <v>0</v>
      </c>
      <c r="P909" s="5" t="str">
        <f>IFERROR((E909/L909),"0")</f>
        <v>0</v>
      </c>
      <c r="Q909" t="str">
        <f>LEFT(N909,FIND("/",N909)-1)</f>
        <v>music</v>
      </c>
      <c r="R909" t="str">
        <f>RIGHT(N909,LEN(N909)-SEARCH("/",N909))</f>
        <v>jazz</v>
      </c>
      <c r="S909" s="14">
        <f>(((J909/60)/60)/24) + DATE(1970,1,1)</f>
        <v>40767.192395833335</v>
      </c>
      <c r="T909" s="14">
        <f>(((I909/60)/60)/24) + 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8331</v>
      </c>
      <c r="O910" s="10">
        <f>(E910/D910)*100</f>
        <v>0</v>
      </c>
      <c r="P910" s="5" t="str">
        <f>IFERROR((E910/L910),"0")</f>
        <v>0</v>
      </c>
      <c r="Q910" t="str">
        <f>LEFT(N910,FIND("/",N910)-1)</f>
        <v>music</v>
      </c>
      <c r="R910" t="str">
        <f>RIGHT(N910,LEN(N910)-SEARCH("/",N910))</f>
        <v>jazz</v>
      </c>
      <c r="S910" s="14">
        <f>(((J910/60)/60)/24) + DATE(1970,1,1)</f>
        <v>40340.801562499997</v>
      </c>
      <c r="T910" s="14">
        <f>(((I910/60)/60)/24) + DATE(1970,1,1)</f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8331</v>
      </c>
      <c r="O911" s="10">
        <f>(E911/D911)*100</f>
        <v>3.25</v>
      </c>
      <c r="P911" s="5">
        <f>IFERROR((E911/L911),"0")</f>
        <v>65</v>
      </c>
      <c r="Q911" t="str">
        <f>LEFT(N911,FIND("/",N911)-1)</f>
        <v>music</v>
      </c>
      <c r="R911" t="str">
        <f>RIGHT(N911,LEN(N911)-SEARCH("/",N911))</f>
        <v>jazz</v>
      </c>
      <c r="S911" s="14">
        <f>(((J911/60)/60)/24) + DATE(1970,1,1)</f>
        <v>41081.69027777778</v>
      </c>
      <c r="T911" s="14">
        <f>(((I911/60)/60)/24) + 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8331</v>
      </c>
      <c r="O912" s="10">
        <f>(E912/D912)*100</f>
        <v>22.363636363636363</v>
      </c>
      <c r="P912" s="5">
        <f>IFERROR((E912/L912),"0")</f>
        <v>24.6</v>
      </c>
      <c r="Q912" t="str">
        <f>LEFT(N912,FIND("/",N912)-1)</f>
        <v>music</v>
      </c>
      <c r="R912" t="str">
        <f>RIGHT(N912,LEN(N912)-SEARCH("/",N912))</f>
        <v>jazz</v>
      </c>
      <c r="S912" s="14">
        <f>(((J912/60)/60)/24) + DATE(1970,1,1)</f>
        <v>42737.545358796298</v>
      </c>
      <c r="T912" s="14">
        <f>(((I912/60)/60)/24) + DATE(1970,1,1)</f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8331</v>
      </c>
      <c r="O913" s="10">
        <f>(E913/D913)*100</f>
        <v>0</v>
      </c>
      <c r="P913" s="5" t="str">
        <f>IFERROR((E913/L913),"0")</f>
        <v>0</v>
      </c>
      <c r="Q913" t="str">
        <f>LEFT(N913,FIND("/",N913)-1)</f>
        <v>music</v>
      </c>
      <c r="R913" t="str">
        <f>RIGHT(N913,LEN(N913)-SEARCH("/",N913))</f>
        <v>jazz</v>
      </c>
      <c r="S913" s="14">
        <f>(((J913/60)/60)/24) + DATE(1970,1,1)</f>
        <v>41642.005150462966</v>
      </c>
      <c r="T913" s="14">
        <f>(((I913/60)/60)/24) + 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8331</v>
      </c>
      <c r="O914" s="10">
        <f>(E914/D914)*100</f>
        <v>0.85714285714285721</v>
      </c>
      <c r="P914" s="5">
        <f>IFERROR((E914/L914),"0")</f>
        <v>15</v>
      </c>
      <c r="Q914" t="str">
        <f>LEFT(N914,FIND("/",N914)-1)</f>
        <v>music</v>
      </c>
      <c r="R914" t="str">
        <f>RIGHT(N914,LEN(N914)-SEARCH("/",N914))</f>
        <v>jazz</v>
      </c>
      <c r="S914" s="14">
        <f>(((J914/60)/60)/24) + DATE(1970,1,1)</f>
        <v>41194.109340277777</v>
      </c>
      <c r="T914" s="14">
        <f>(((I914/60)/60)/24) + DATE(1970,1,1)</f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8331</v>
      </c>
      <c r="O915" s="10">
        <f>(E915/D915)*100</f>
        <v>6.6066666666666665</v>
      </c>
      <c r="P915" s="5">
        <f>IFERROR((E915/L915),"0")</f>
        <v>82.583333333333329</v>
      </c>
      <c r="Q915" t="str">
        <f>LEFT(N915,FIND("/",N915)-1)</f>
        <v>music</v>
      </c>
      <c r="R915" t="str">
        <f>RIGHT(N915,LEN(N915)-SEARCH("/",N915))</f>
        <v>jazz</v>
      </c>
      <c r="S915" s="14">
        <f>(((J915/60)/60)/24) + DATE(1970,1,1)</f>
        <v>41004.139108796298</v>
      </c>
      <c r="T915" s="14">
        <f>(((I915/60)/60)/24) + 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8331</v>
      </c>
      <c r="O916" s="10">
        <f>(E916/D916)*100</f>
        <v>0</v>
      </c>
      <c r="P916" s="5" t="str">
        <f>IFERROR((E916/L916),"0")</f>
        <v>0</v>
      </c>
      <c r="Q916" t="str">
        <f>LEFT(N916,FIND("/",N916)-1)</f>
        <v>music</v>
      </c>
      <c r="R916" t="str">
        <f>RIGHT(N916,LEN(N916)-SEARCH("/",N916))</f>
        <v>jazz</v>
      </c>
      <c r="S916" s="14">
        <f>(((J916/60)/60)/24) + DATE(1970,1,1)</f>
        <v>41116.763275462967</v>
      </c>
      <c r="T916" s="14">
        <f>(((I916/60)/60)/24) + 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8331</v>
      </c>
      <c r="O917" s="10">
        <f>(E917/D917)*100</f>
        <v>5.7692307692307692</v>
      </c>
      <c r="P917" s="5">
        <f>IFERROR((E917/L917),"0")</f>
        <v>41.666666666666664</v>
      </c>
      <c r="Q917" t="str">
        <f>LEFT(N917,FIND("/",N917)-1)</f>
        <v>music</v>
      </c>
      <c r="R917" t="str">
        <f>RIGHT(N917,LEN(N917)-SEARCH("/",N917))</f>
        <v>jazz</v>
      </c>
      <c r="S917" s="14">
        <f>(((J917/60)/60)/24) + DATE(1970,1,1)</f>
        <v>40937.679560185185</v>
      </c>
      <c r="T917" s="14">
        <f>(((I917/60)/60)/24) + 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8331</v>
      </c>
      <c r="O918" s="10">
        <f>(E918/D918)*100</f>
        <v>0</v>
      </c>
      <c r="P918" s="5" t="str">
        <f>IFERROR((E918/L918),"0")</f>
        <v>0</v>
      </c>
      <c r="Q918" t="str">
        <f>LEFT(N918,FIND("/",N918)-1)</f>
        <v>music</v>
      </c>
      <c r="R918" t="str">
        <f>RIGHT(N918,LEN(N918)-SEARCH("/",N918))</f>
        <v>jazz</v>
      </c>
      <c r="S918" s="14">
        <f>(((J918/60)/60)/24) + DATE(1970,1,1)</f>
        <v>40434.853402777779</v>
      </c>
      <c r="T918" s="14">
        <f>(((I918/60)/60)/24) + DATE(1970,1,1)</f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8331</v>
      </c>
      <c r="O919" s="10">
        <f>(E919/D919)*100</f>
        <v>0.6</v>
      </c>
      <c r="P919" s="5">
        <f>IFERROR((E919/L919),"0")</f>
        <v>30</v>
      </c>
      <c r="Q919" t="str">
        <f>LEFT(N919,FIND("/",N919)-1)</f>
        <v>music</v>
      </c>
      <c r="R919" t="str">
        <f>RIGHT(N919,LEN(N919)-SEARCH("/",N919))</f>
        <v>jazz</v>
      </c>
      <c r="S919" s="14">
        <f>(((J919/60)/60)/24) + DATE(1970,1,1)</f>
        <v>41802.94363425926</v>
      </c>
      <c r="T919" s="14">
        <f>(((I919/60)/60)/24) + DATE(1970,1,1)</f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8331</v>
      </c>
      <c r="O920" s="10">
        <f>(E920/D920)*100</f>
        <v>5.0256410256410255</v>
      </c>
      <c r="P920" s="5">
        <f>IFERROR((E920/L920),"0")</f>
        <v>19.600000000000001</v>
      </c>
      <c r="Q920" t="str">
        <f>LEFT(N920,FIND("/",N920)-1)</f>
        <v>music</v>
      </c>
      <c r="R920" t="str">
        <f>RIGHT(N920,LEN(N920)-SEARCH("/",N920))</f>
        <v>jazz</v>
      </c>
      <c r="S920" s="14">
        <f>(((J920/60)/60)/24) + DATE(1970,1,1)</f>
        <v>41944.916215277779</v>
      </c>
      <c r="T920" s="14">
        <f>(((I920/60)/60)/24) + 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8331</v>
      </c>
      <c r="O921" s="10">
        <f>(E921/D921)*100</f>
        <v>0.5</v>
      </c>
      <c r="P921" s="5">
        <f>IFERROR((E921/L921),"0")</f>
        <v>100</v>
      </c>
      <c r="Q921" t="str">
        <f>LEFT(N921,FIND("/",N921)-1)</f>
        <v>music</v>
      </c>
      <c r="R921" t="str">
        <f>RIGHT(N921,LEN(N921)-SEARCH("/",N921))</f>
        <v>jazz</v>
      </c>
      <c r="S921" s="14">
        <f>(((J921/60)/60)/24) + DATE(1970,1,1)</f>
        <v>41227.641724537039</v>
      </c>
      <c r="T921" s="14">
        <f>(((I921/60)/60)/24) + 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8331</v>
      </c>
      <c r="O922" s="10">
        <f>(E922/D922)*100</f>
        <v>0</v>
      </c>
      <c r="P922" s="5" t="str">
        <f>IFERROR((E922/L922),"0")</f>
        <v>0</v>
      </c>
      <c r="Q922" t="str">
        <f>LEFT(N922,FIND("/",N922)-1)</f>
        <v>music</v>
      </c>
      <c r="R922" t="str">
        <f>RIGHT(N922,LEN(N922)-SEARCH("/",N922))</f>
        <v>jazz</v>
      </c>
      <c r="S922" s="14">
        <f>(((J922/60)/60)/24) + DATE(1970,1,1)</f>
        <v>41562.67155092593</v>
      </c>
      <c r="T922" s="14">
        <f>(((I922/60)/60)/24) + DATE(1970,1,1)</f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8331</v>
      </c>
      <c r="O923" s="10">
        <f>(E923/D923)*100</f>
        <v>30.9</v>
      </c>
      <c r="P923" s="5">
        <f>IFERROR((E923/L923),"0")</f>
        <v>231.75</v>
      </c>
      <c r="Q923" t="str">
        <f>LEFT(N923,FIND("/",N923)-1)</f>
        <v>music</v>
      </c>
      <c r="R923" t="str">
        <f>RIGHT(N923,LEN(N923)-SEARCH("/",N923))</f>
        <v>jazz</v>
      </c>
      <c r="S923" s="14">
        <f>(((J923/60)/60)/24) + DATE(1970,1,1)</f>
        <v>40847.171018518515</v>
      </c>
      <c r="T923" s="14">
        <f>(((I923/60)/60)/24) + 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8331</v>
      </c>
      <c r="O924" s="10">
        <f>(E924/D924)*100</f>
        <v>21.037037037037038</v>
      </c>
      <c r="P924" s="5">
        <f>IFERROR((E924/L924),"0")</f>
        <v>189.33333333333334</v>
      </c>
      <c r="Q924" t="str">
        <f>LEFT(N924,FIND("/",N924)-1)</f>
        <v>music</v>
      </c>
      <c r="R924" t="str">
        <f>RIGHT(N924,LEN(N924)-SEARCH("/",N924))</f>
        <v>jazz</v>
      </c>
      <c r="S924" s="14">
        <f>(((J924/60)/60)/24) + DATE(1970,1,1)</f>
        <v>41878.530011574076</v>
      </c>
      <c r="T924" s="14">
        <f>(((I924/60)/60)/24) + DATE(1970,1,1)</f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8331</v>
      </c>
      <c r="O925" s="10">
        <f>(E925/D925)*100</f>
        <v>2.1999999999999997</v>
      </c>
      <c r="P925" s="5">
        <f>IFERROR((E925/L925),"0")</f>
        <v>55</v>
      </c>
      <c r="Q925" t="str">
        <f>LEFT(N925,FIND("/",N925)-1)</f>
        <v>music</v>
      </c>
      <c r="R925" t="str">
        <f>RIGHT(N925,LEN(N925)-SEARCH("/",N925))</f>
        <v>jazz</v>
      </c>
      <c r="S925" s="14">
        <f>(((J925/60)/60)/24) + DATE(1970,1,1)</f>
        <v>41934.959756944445</v>
      </c>
      <c r="T925" s="14">
        <f>(((I925/60)/60)/24) + DATE(1970,1,1)</f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8331</v>
      </c>
      <c r="O926" s="10">
        <f>(E926/D926)*100</f>
        <v>10.9</v>
      </c>
      <c r="P926" s="5">
        <f>IFERROR((E926/L926),"0")</f>
        <v>21.8</v>
      </c>
      <c r="Q926" t="str">
        <f>LEFT(N926,FIND("/",N926)-1)</f>
        <v>music</v>
      </c>
      <c r="R926" t="str">
        <f>RIGHT(N926,LEN(N926)-SEARCH("/",N926))</f>
        <v>jazz</v>
      </c>
      <c r="S926" s="14">
        <f>(((J926/60)/60)/24) + DATE(1970,1,1)</f>
        <v>41288.942928240744</v>
      </c>
      <c r="T926" s="14">
        <f>(((I926/60)/60)/24) + 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8331</v>
      </c>
      <c r="O927" s="10">
        <f>(E927/D927)*100</f>
        <v>2.666666666666667</v>
      </c>
      <c r="P927" s="5">
        <f>IFERROR((E927/L927),"0")</f>
        <v>32</v>
      </c>
      <c r="Q927" t="str">
        <f>LEFT(N927,FIND("/",N927)-1)</f>
        <v>music</v>
      </c>
      <c r="R927" t="str">
        <f>RIGHT(N927,LEN(N927)-SEARCH("/",N927))</f>
        <v>jazz</v>
      </c>
      <c r="S927" s="14">
        <f>(((J927/60)/60)/24) + DATE(1970,1,1)</f>
        <v>41575.880914351852</v>
      </c>
      <c r="T927" s="14">
        <f>(((I927/60)/60)/24) + 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8331</v>
      </c>
      <c r="O928" s="10">
        <f>(E928/D928)*100</f>
        <v>0</v>
      </c>
      <c r="P928" s="5" t="str">
        <f>IFERROR((E928/L928),"0")</f>
        <v>0</v>
      </c>
      <c r="Q928" t="str">
        <f>LEFT(N928,FIND("/",N928)-1)</f>
        <v>music</v>
      </c>
      <c r="R928" t="str">
        <f>RIGHT(N928,LEN(N928)-SEARCH("/",N928))</f>
        <v>jazz</v>
      </c>
      <c r="S928" s="14">
        <f>(((J928/60)/60)/24) + DATE(1970,1,1)</f>
        <v>40338.02002314815</v>
      </c>
      <c r="T928" s="14">
        <f>(((I928/60)/60)/24) + 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8331</v>
      </c>
      <c r="O929" s="10">
        <f>(E929/D929)*100</f>
        <v>0</v>
      </c>
      <c r="P929" s="5" t="str">
        <f>IFERROR((E929/L929),"0")</f>
        <v>0</v>
      </c>
      <c r="Q929" t="str">
        <f>LEFT(N929,FIND("/",N929)-1)</f>
        <v>music</v>
      </c>
      <c r="R929" t="str">
        <f>RIGHT(N929,LEN(N929)-SEARCH("/",N929))</f>
        <v>jazz</v>
      </c>
      <c r="S929" s="14">
        <f>(((J929/60)/60)/24) + DATE(1970,1,1)</f>
        <v>41013.822858796295</v>
      </c>
      <c r="T929" s="14">
        <f>(((I929/60)/60)/24) + 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8331</v>
      </c>
      <c r="O930" s="10">
        <f>(E930/D930)*100</f>
        <v>10.86206896551724</v>
      </c>
      <c r="P930" s="5">
        <f>IFERROR((E930/L930),"0")</f>
        <v>56.25</v>
      </c>
      <c r="Q930" t="str">
        <f>LEFT(N930,FIND("/",N930)-1)</f>
        <v>music</v>
      </c>
      <c r="R930" t="str">
        <f>RIGHT(N930,LEN(N930)-SEARCH("/",N930))</f>
        <v>jazz</v>
      </c>
      <c r="S930" s="14">
        <f>(((J930/60)/60)/24) + DATE(1970,1,1)</f>
        <v>41180.86241898148</v>
      </c>
      <c r="T930" s="14">
        <f>(((I930/60)/60)/24) + 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8331</v>
      </c>
      <c r="O931" s="10">
        <f>(E931/D931)*100</f>
        <v>0</v>
      </c>
      <c r="P931" s="5" t="str">
        <f>IFERROR((E931/L931),"0")</f>
        <v>0</v>
      </c>
      <c r="Q931" t="str">
        <f>LEFT(N931,FIND("/",N931)-1)</f>
        <v>music</v>
      </c>
      <c r="R931" t="str">
        <f>RIGHT(N931,LEN(N931)-SEARCH("/",N931))</f>
        <v>jazz</v>
      </c>
      <c r="S931" s="14">
        <f>(((J931/60)/60)/24) + DATE(1970,1,1)</f>
        <v>40978.238067129627</v>
      </c>
      <c r="T931" s="14">
        <f>(((I931/60)/60)/24) + DATE(1970,1,1)</f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8331</v>
      </c>
      <c r="O932" s="10">
        <f>(E932/D932)*100</f>
        <v>38.333333333333336</v>
      </c>
      <c r="P932" s="5">
        <f>IFERROR((E932/L932),"0")</f>
        <v>69</v>
      </c>
      <c r="Q932" t="str">
        <f>LEFT(N932,FIND("/",N932)-1)</f>
        <v>music</v>
      </c>
      <c r="R932" t="str">
        <f>RIGHT(N932,LEN(N932)-SEARCH("/",N932))</f>
        <v>jazz</v>
      </c>
      <c r="S932" s="14">
        <f>(((J932/60)/60)/24) + DATE(1970,1,1)</f>
        <v>40312.915578703702</v>
      </c>
      <c r="T932" s="14">
        <f>(((I932/60)/60)/24) + 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8331</v>
      </c>
      <c r="O933" s="10">
        <f>(E933/D933)*100</f>
        <v>6.5500000000000007</v>
      </c>
      <c r="P933" s="5">
        <f>IFERROR((E933/L933),"0")</f>
        <v>18.714285714285715</v>
      </c>
      <c r="Q933" t="str">
        <f>LEFT(N933,FIND("/",N933)-1)</f>
        <v>music</v>
      </c>
      <c r="R933" t="str">
        <f>RIGHT(N933,LEN(N933)-SEARCH("/",N933))</f>
        <v>jazz</v>
      </c>
      <c r="S933" s="14">
        <f>(((J933/60)/60)/24) + DATE(1970,1,1)</f>
        <v>41680.359976851854</v>
      </c>
      <c r="T933" s="14">
        <f>(((I933/60)/60)/24) + DATE(1970,1,1)</f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8331</v>
      </c>
      <c r="O934" s="10">
        <f>(E934/D934)*100</f>
        <v>14.536842105263158</v>
      </c>
      <c r="P934" s="5">
        <f>IFERROR((E934/L934),"0")</f>
        <v>46.033333333333331</v>
      </c>
      <c r="Q934" t="str">
        <f>LEFT(N934,FIND("/",N934)-1)</f>
        <v>music</v>
      </c>
      <c r="R934" t="str">
        <f>RIGHT(N934,LEN(N934)-SEARCH("/",N934))</f>
        <v>jazz</v>
      </c>
      <c r="S934" s="14">
        <f>(((J934/60)/60)/24) + DATE(1970,1,1)</f>
        <v>41310.969270833331</v>
      </c>
      <c r="T934" s="14">
        <f>(((I934/60)/60)/24) + DATE(1970,1,1)</f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8331</v>
      </c>
      <c r="O935" s="10">
        <f>(E935/D935)*100</f>
        <v>6</v>
      </c>
      <c r="P935" s="5">
        <f>IFERROR((E935/L935),"0")</f>
        <v>60</v>
      </c>
      <c r="Q935" t="str">
        <f>LEFT(N935,FIND("/",N935)-1)</f>
        <v>music</v>
      </c>
      <c r="R935" t="str">
        <f>RIGHT(N935,LEN(N935)-SEARCH("/",N935))</f>
        <v>jazz</v>
      </c>
      <c r="S935" s="14">
        <f>(((J935/60)/60)/24) + DATE(1970,1,1)</f>
        <v>41711.169085648151</v>
      </c>
      <c r="T935" s="14">
        <f>(((I935/60)/60)/24) + DATE(1970,1,1)</f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8331</v>
      </c>
      <c r="O936" s="10">
        <f>(E936/D936)*100</f>
        <v>30.4</v>
      </c>
      <c r="P936" s="5">
        <f>IFERROR((E936/L936),"0")</f>
        <v>50.666666666666664</v>
      </c>
      <c r="Q936" t="str">
        <f>LEFT(N936,FIND("/",N936)-1)</f>
        <v>music</v>
      </c>
      <c r="R936" t="str">
        <f>RIGHT(N936,LEN(N936)-SEARCH("/",N936))</f>
        <v>jazz</v>
      </c>
      <c r="S936" s="14">
        <f>(((J936/60)/60)/24) + DATE(1970,1,1)</f>
        <v>41733.737083333333</v>
      </c>
      <c r="T936" s="14">
        <f>(((I936/60)/60)/24) + DATE(1970,1,1)</f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8331</v>
      </c>
      <c r="O937" s="10">
        <f>(E937/D937)*100</f>
        <v>1.4285714285714286</v>
      </c>
      <c r="P937" s="5">
        <f>IFERROR((E937/L937),"0")</f>
        <v>25</v>
      </c>
      <c r="Q937" t="str">
        <f>LEFT(N937,FIND("/",N937)-1)</f>
        <v>music</v>
      </c>
      <c r="R937" t="str">
        <f>RIGHT(N937,LEN(N937)-SEARCH("/",N937))</f>
        <v>jazz</v>
      </c>
      <c r="S937" s="14">
        <f>(((J937/60)/60)/24) + DATE(1970,1,1)</f>
        <v>42368.333668981482</v>
      </c>
      <c r="T937" s="14">
        <f>(((I937/60)/60)/24) + 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8331</v>
      </c>
      <c r="O938" s="10">
        <f>(E938/D938)*100</f>
        <v>0</v>
      </c>
      <c r="P938" s="5" t="str">
        <f>IFERROR((E938/L938),"0")</f>
        <v>0</v>
      </c>
      <c r="Q938" t="str">
        <f>LEFT(N938,FIND("/",N938)-1)</f>
        <v>music</v>
      </c>
      <c r="R938" t="str">
        <f>RIGHT(N938,LEN(N938)-SEARCH("/",N938))</f>
        <v>jazz</v>
      </c>
      <c r="S938" s="14">
        <f>(((J938/60)/60)/24) + DATE(1970,1,1)</f>
        <v>40883.024178240739</v>
      </c>
      <c r="T938" s="14">
        <f>(((I938/60)/60)/24) + 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8331</v>
      </c>
      <c r="O939" s="10">
        <f>(E939/D939)*100</f>
        <v>1.1428571428571428</v>
      </c>
      <c r="P939" s="5">
        <f>IFERROR((E939/L939),"0")</f>
        <v>20</v>
      </c>
      <c r="Q939" t="str">
        <f>LEFT(N939,FIND("/",N939)-1)</f>
        <v>music</v>
      </c>
      <c r="R939" t="str">
        <f>RIGHT(N939,LEN(N939)-SEARCH("/",N939))</f>
        <v>jazz</v>
      </c>
      <c r="S939" s="14">
        <f>(((J939/60)/60)/24) + DATE(1970,1,1)</f>
        <v>41551.798113425924</v>
      </c>
      <c r="T939" s="14">
        <f>(((I939/60)/60)/24) + 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8331</v>
      </c>
      <c r="O940" s="10">
        <f>(E940/D940)*100</f>
        <v>0.35714285714285715</v>
      </c>
      <c r="P940" s="5">
        <f>IFERROR((E940/L940),"0")</f>
        <v>25</v>
      </c>
      <c r="Q940" t="str">
        <f>LEFT(N940,FIND("/",N940)-1)</f>
        <v>music</v>
      </c>
      <c r="R940" t="str">
        <f>RIGHT(N940,LEN(N940)-SEARCH("/",N940))</f>
        <v>jazz</v>
      </c>
      <c r="S940" s="14">
        <f>(((J940/60)/60)/24) + DATE(1970,1,1)</f>
        <v>41124.479722222226</v>
      </c>
      <c r="T940" s="14">
        <f>(((I940/60)/60)/24) + DATE(1970,1,1)</f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8331</v>
      </c>
      <c r="O941" s="10">
        <f>(E941/D941)*100</f>
        <v>1.4545454545454546</v>
      </c>
      <c r="P941" s="5">
        <f>IFERROR((E941/L941),"0")</f>
        <v>20</v>
      </c>
      <c r="Q941" t="str">
        <f>LEFT(N941,FIND("/",N941)-1)</f>
        <v>music</v>
      </c>
      <c r="R941" t="str">
        <f>RIGHT(N941,LEN(N941)-SEARCH("/",N941))</f>
        <v>jazz</v>
      </c>
      <c r="S941" s="14">
        <f>(((J941/60)/60)/24) + DATE(1970,1,1)</f>
        <v>41416.763171296298</v>
      </c>
      <c r="T941" s="14">
        <f>(((I941/60)/60)/24) + 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8326</v>
      </c>
      <c r="O942" s="10">
        <f>(E942/D942)*100</f>
        <v>17.155555555555555</v>
      </c>
      <c r="P942" s="5">
        <f>IFERROR((E942/L942),"0")</f>
        <v>110.28571428571429</v>
      </c>
      <c r="Q942" t="str">
        <f>LEFT(N942,FIND("/",N942)-1)</f>
        <v>technology</v>
      </c>
      <c r="R942" t="str">
        <f>RIGHT(N942,LEN(N942)-SEARCH("/",N942))</f>
        <v>wearables</v>
      </c>
      <c r="S942" s="14">
        <f>(((J942/60)/60)/24) + DATE(1970,1,1)</f>
        <v>42182.008402777778</v>
      </c>
      <c r="T942" s="14">
        <f>(((I942/60)/60)/24) + DATE(1970,1,1)</f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8326</v>
      </c>
      <c r="O943" s="10">
        <f>(E943/D943)*100</f>
        <v>2.3220000000000001</v>
      </c>
      <c r="P943" s="5">
        <f>IFERROR((E943/L943),"0")</f>
        <v>37.451612903225808</v>
      </c>
      <c r="Q943" t="str">
        <f>LEFT(N943,FIND("/",N943)-1)</f>
        <v>technology</v>
      </c>
      <c r="R943" t="str">
        <f>RIGHT(N943,LEN(N943)-SEARCH("/",N943))</f>
        <v>wearables</v>
      </c>
      <c r="S943" s="14">
        <f>(((J943/60)/60)/24) + DATE(1970,1,1)</f>
        <v>42746.096585648149</v>
      </c>
      <c r="T943" s="14">
        <f>(((I943/60)/60)/24) + DATE(1970,1,1)</f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8326</v>
      </c>
      <c r="O944" s="10">
        <f>(E944/D944)*100</f>
        <v>8.9066666666666663</v>
      </c>
      <c r="P944" s="5">
        <f>IFERROR((E944/L944),"0")</f>
        <v>41.75</v>
      </c>
      <c r="Q944" t="str">
        <f>LEFT(N944,FIND("/",N944)-1)</f>
        <v>technology</v>
      </c>
      <c r="R944" t="str">
        <f>RIGHT(N944,LEN(N944)-SEARCH("/",N944))</f>
        <v>wearables</v>
      </c>
      <c r="S944" s="14">
        <f>(((J944/60)/60)/24) + DATE(1970,1,1)</f>
        <v>42382.843287037031</v>
      </c>
      <c r="T944" s="14">
        <f>(((I944/60)/60)/24) + 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8326</v>
      </c>
      <c r="O945" s="10">
        <f>(E945/D945)*100</f>
        <v>9.6333333333333346</v>
      </c>
      <c r="P945" s="5">
        <f>IFERROR((E945/L945),"0")</f>
        <v>24.083333333333332</v>
      </c>
      <c r="Q945" t="str">
        <f>LEFT(N945,FIND("/",N945)-1)</f>
        <v>technology</v>
      </c>
      <c r="R945" t="str">
        <f>RIGHT(N945,LEN(N945)-SEARCH("/",N945))</f>
        <v>wearables</v>
      </c>
      <c r="S945" s="14">
        <f>(((J945/60)/60)/24) + DATE(1970,1,1)</f>
        <v>42673.66788194445</v>
      </c>
      <c r="T945" s="14">
        <f>(((I945/60)/60)/24) + 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8326</v>
      </c>
      <c r="O946" s="10">
        <f>(E946/D946)*100</f>
        <v>13.325999999999999</v>
      </c>
      <c r="P946" s="5">
        <f>IFERROR((E946/L946),"0")</f>
        <v>69.40625</v>
      </c>
      <c r="Q946" t="str">
        <f>LEFT(N946,FIND("/",N946)-1)</f>
        <v>technology</v>
      </c>
      <c r="R946" t="str">
        <f>RIGHT(N946,LEN(N946)-SEARCH("/",N946))</f>
        <v>wearables</v>
      </c>
      <c r="S946" s="14">
        <f>(((J946/60)/60)/24) + DATE(1970,1,1)</f>
        <v>42444.583912037036</v>
      </c>
      <c r="T946" s="14">
        <f>(((I946/60)/60)/24) + 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8326</v>
      </c>
      <c r="O947" s="10">
        <f>(E947/D947)*100</f>
        <v>2.484</v>
      </c>
      <c r="P947" s="5">
        <f>IFERROR((E947/L947),"0")</f>
        <v>155.25</v>
      </c>
      <c r="Q947" t="str">
        <f>LEFT(N947,FIND("/",N947)-1)</f>
        <v>technology</v>
      </c>
      <c r="R947" t="str">
        <f>RIGHT(N947,LEN(N947)-SEARCH("/",N947))</f>
        <v>wearables</v>
      </c>
      <c r="S947" s="14">
        <f>(((J947/60)/60)/24) + DATE(1970,1,1)</f>
        <v>42732.872986111113</v>
      </c>
      <c r="T947" s="14">
        <f>(((I947/60)/60)/24) + DATE(1970,1,1)</f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8326</v>
      </c>
      <c r="O948" s="10">
        <f>(E948/D948)*100</f>
        <v>1.9066666666666665</v>
      </c>
      <c r="P948" s="5">
        <f>IFERROR((E948/L948),"0")</f>
        <v>57.2</v>
      </c>
      <c r="Q948" t="str">
        <f>LEFT(N948,FIND("/",N948)-1)</f>
        <v>technology</v>
      </c>
      <c r="R948" t="str">
        <f>RIGHT(N948,LEN(N948)-SEARCH("/",N948))</f>
        <v>wearables</v>
      </c>
      <c r="S948" s="14">
        <f>(((J948/60)/60)/24) + DATE(1970,1,1)</f>
        <v>42592.750555555554</v>
      </c>
      <c r="T948" s="14">
        <f>(((I948/60)/60)/24) + DATE(1970,1,1)</f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8326</v>
      </c>
      <c r="O949" s="10">
        <f>(E949/D949)*100</f>
        <v>0</v>
      </c>
      <c r="P949" s="5" t="str">
        <f>IFERROR((E949/L949),"0")</f>
        <v>0</v>
      </c>
      <c r="Q949" t="str">
        <f>LEFT(N949,FIND("/",N949)-1)</f>
        <v>technology</v>
      </c>
      <c r="R949" t="str">
        <f>RIGHT(N949,LEN(N949)-SEARCH("/",N949))</f>
        <v>wearables</v>
      </c>
      <c r="S949" s="14">
        <f>(((J949/60)/60)/24) + DATE(1970,1,1)</f>
        <v>42491.781319444446</v>
      </c>
      <c r="T949" s="14">
        <f>(((I949/60)/60)/24) + DATE(1970,1,1)</f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8326</v>
      </c>
      <c r="O950" s="10">
        <f>(E950/D950)*100</f>
        <v>12</v>
      </c>
      <c r="P950" s="5">
        <f>IFERROR((E950/L950),"0")</f>
        <v>60</v>
      </c>
      <c r="Q950" t="str">
        <f>LEFT(N950,FIND("/",N950)-1)</f>
        <v>technology</v>
      </c>
      <c r="R950" t="str">
        <f>RIGHT(N950,LEN(N950)-SEARCH("/",N950))</f>
        <v>wearables</v>
      </c>
      <c r="S950" s="14">
        <f>(((J950/60)/60)/24) + DATE(1970,1,1)</f>
        <v>42411.828287037039</v>
      </c>
      <c r="T950" s="14">
        <f>(((I950/60)/60)/24) + 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8326</v>
      </c>
      <c r="O951" s="10">
        <f>(E951/D951)*100</f>
        <v>1.365</v>
      </c>
      <c r="P951" s="5">
        <f>IFERROR((E951/L951),"0")</f>
        <v>39</v>
      </c>
      <c r="Q951" t="str">
        <f>LEFT(N951,FIND("/",N951)-1)</f>
        <v>technology</v>
      </c>
      <c r="R951" t="str">
        <f>RIGHT(N951,LEN(N951)-SEARCH("/",N951))</f>
        <v>wearables</v>
      </c>
      <c r="S951" s="14">
        <f>(((J951/60)/60)/24) + DATE(1970,1,1)</f>
        <v>42361.043703703705</v>
      </c>
      <c r="T951" s="14">
        <f>(((I951/60)/60)/24) + 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8326</v>
      </c>
      <c r="O952" s="10">
        <f>(E952/D952)*100</f>
        <v>28.04</v>
      </c>
      <c r="P952" s="5">
        <f>IFERROR((E952/L952),"0")</f>
        <v>58.416666666666664</v>
      </c>
      <c r="Q952" t="str">
        <f>LEFT(N952,FIND("/",N952)-1)</f>
        <v>technology</v>
      </c>
      <c r="R952" t="str">
        <f>RIGHT(N952,LEN(N952)-SEARCH("/",N952))</f>
        <v>wearables</v>
      </c>
      <c r="S952" s="14">
        <f>(((J952/60)/60)/24) + DATE(1970,1,1)</f>
        <v>42356.750706018516</v>
      </c>
      <c r="T952" s="14">
        <f>(((I952/60)/60)/24) + 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8326</v>
      </c>
      <c r="O953" s="10">
        <f>(E953/D953)*100</f>
        <v>38.39</v>
      </c>
      <c r="P953" s="5">
        <f>IFERROR((E953/L953),"0")</f>
        <v>158.63636363636363</v>
      </c>
      <c r="Q953" t="str">
        <f>LEFT(N953,FIND("/",N953)-1)</f>
        <v>technology</v>
      </c>
      <c r="R953" t="str">
        <f>RIGHT(N953,LEN(N953)-SEARCH("/",N953))</f>
        <v>wearables</v>
      </c>
      <c r="S953" s="14">
        <f>(((J953/60)/60)/24) + DATE(1970,1,1)</f>
        <v>42480.653611111105</v>
      </c>
      <c r="T953" s="14">
        <f>(((I953/60)/60)/24) + 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8326</v>
      </c>
      <c r="O954" s="10">
        <f>(E954/D954)*100</f>
        <v>39.942857142857143</v>
      </c>
      <c r="P954" s="5">
        <f>IFERROR((E954/L954),"0")</f>
        <v>99.857142857142861</v>
      </c>
      <c r="Q954" t="str">
        <f>LEFT(N954,FIND("/",N954)-1)</f>
        <v>technology</v>
      </c>
      <c r="R954" t="str">
        <f>RIGHT(N954,LEN(N954)-SEARCH("/",N954))</f>
        <v>wearables</v>
      </c>
      <c r="S954" s="14">
        <f>(((J954/60)/60)/24) + DATE(1970,1,1)</f>
        <v>42662.613564814819</v>
      </c>
      <c r="T954" s="14">
        <f>(((I954/60)/60)/24) + 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8326</v>
      </c>
      <c r="O955" s="10">
        <f>(E955/D955)*100</f>
        <v>0.84</v>
      </c>
      <c r="P955" s="5">
        <f>IFERROR((E955/L955),"0")</f>
        <v>25.2</v>
      </c>
      <c r="Q955" t="str">
        <f>LEFT(N955,FIND("/",N955)-1)</f>
        <v>technology</v>
      </c>
      <c r="R955" t="str">
        <f>RIGHT(N955,LEN(N955)-SEARCH("/",N955))</f>
        <v>wearables</v>
      </c>
      <c r="S955" s="14">
        <f>(((J955/60)/60)/24) + DATE(1970,1,1)</f>
        <v>41999.164340277777</v>
      </c>
      <c r="T955" s="14">
        <f>(((I955/60)/60)/24) + 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8326</v>
      </c>
      <c r="O956" s="10">
        <f>(E956/D956)*100</f>
        <v>43.406666666666666</v>
      </c>
      <c r="P956" s="5">
        <f>IFERROR((E956/L956),"0")</f>
        <v>89.191780821917803</v>
      </c>
      <c r="Q956" t="str">
        <f>LEFT(N956,FIND("/",N956)-1)</f>
        <v>technology</v>
      </c>
      <c r="R956" t="str">
        <f>RIGHT(N956,LEN(N956)-SEARCH("/",N956))</f>
        <v>wearables</v>
      </c>
      <c r="S956" s="14">
        <f>(((J956/60)/60)/24) + DATE(1970,1,1)</f>
        <v>42194.833784722221</v>
      </c>
      <c r="T956" s="14">
        <f>(((I956/60)/60)/24) + 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8326</v>
      </c>
      <c r="O957" s="10">
        <f>(E957/D957)*100</f>
        <v>5.6613333333333333</v>
      </c>
      <c r="P957" s="5">
        <f>IFERROR((E957/L957),"0")</f>
        <v>182.6236559139785</v>
      </c>
      <c r="Q957" t="str">
        <f>LEFT(N957,FIND("/",N957)-1)</f>
        <v>technology</v>
      </c>
      <c r="R957" t="str">
        <f>RIGHT(N957,LEN(N957)-SEARCH("/",N957))</f>
        <v>wearables</v>
      </c>
      <c r="S957" s="14">
        <f>(((J957/60)/60)/24) + DATE(1970,1,1)</f>
        <v>42586.295138888891</v>
      </c>
      <c r="T957" s="14">
        <f>(((I957/60)/60)/24) + 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8326</v>
      </c>
      <c r="O958" s="10">
        <f>(E958/D958)*100</f>
        <v>1.722</v>
      </c>
      <c r="P958" s="5">
        <f>IFERROR((E958/L958),"0")</f>
        <v>50.647058823529413</v>
      </c>
      <c r="Q958" t="str">
        <f>LEFT(N958,FIND("/",N958)-1)</f>
        <v>technology</v>
      </c>
      <c r="R958" t="str">
        <f>RIGHT(N958,LEN(N958)-SEARCH("/",N958))</f>
        <v>wearables</v>
      </c>
      <c r="S958" s="14">
        <f>(((J958/60)/60)/24) + DATE(1970,1,1)</f>
        <v>42060.913877314815</v>
      </c>
      <c r="T958" s="14">
        <f>(((I958/60)/60)/24) + 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8326</v>
      </c>
      <c r="O959" s="10">
        <f>(E959/D959)*100</f>
        <v>1.9416666666666664</v>
      </c>
      <c r="P959" s="5">
        <f>IFERROR((E959/L959),"0")</f>
        <v>33.285714285714285</v>
      </c>
      <c r="Q959" t="str">
        <f>LEFT(N959,FIND("/",N959)-1)</f>
        <v>technology</v>
      </c>
      <c r="R959" t="str">
        <f>RIGHT(N959,LEN(N959)-SEARCH("/",N959))</f>
        <v>wearables</v>
      </c>
      <c r="S959" s="14">
        <f>(((J959/60)/60)/24) + DATE(1970,1,1)</f>
        <v>42660.552465277782</v>
      </c>
      <c r="T959" s="14">
        <f>(((I959/60)/60)/24) + DATE(1970,1,1)</f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8326</v>
      </c>
      <c r="O960" s="10">
        <f>(E960/D960)*100</f>
        <v>11.328275684711327</v>
      </c>
      <c r="P960" s="5">
        <f>IFERROR((E960/L960),"0")</f>
        <v>51.823529411764703</v>
      </c>
      <c r="Q960" t="str">
        <f>LEFT(N960,FIND("/",N960)-1)</f>
        <v>technology</v>
      </c>
      <c r="R960" t="str">
        <f>RIGHT(N960,LEN(N960)-SEARCH("/",N960))</f>
        <v>wearables</v>
      </c>
      <c r="S960" s="14">
        <f>(((J960/60)/60)/24) + DATE(1970,1,1)</f>
        <v>42082.802812499998</v>
      </c>
      <c r="T960" s="14">
        <f>(((I960/60)/60)/24) + DATE(1970,1,1)</f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8326</v>
      </c>
      <c r="O961" s="10">
        <f>(E961/D961)*100</f>
        <v>38.86</v>
      </c>
      <c r="P961" s="5">
        <f>IFERROR((E961/L961),"0")</f>
        <v>113.62573099415205</v>
      </c>
      <c r="Q961" t="str">
        <f>LEFT(N961,FIND("/",N961)-1)</f>
        <v>technology</v>
      </c>
      <c r="R961" t="str">
        <f>RIGHT(N961,LEN(N961)-SEARCH("/",N961))</f>
        <v>wearables</v>
      </c>
      <c r="S961" s="14">
        <f>(((J961/60)/60)/24) + DATE(1970,1,1)</f>
        <v>41993.174363425926</v>
      </c>
      <c r="T961" s="14">
        <f>(((I961/60)/60)/24) + 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8326</v>
      </c>
      <c r="O962" s="10">
        <f>(E962/D962)*100</f>
        <v>46.100628930817614</v>
      </c>
      <c r="P962" s="5">
        <f>IFERROR((E962/L962),"0")</f>
        <v>136.46276595744681</v>
      </c>
      <c r="Q962" t="str">
        <f>LEFT(N962,FIND("/",N962)-1)</f>
        <v>technology</v>
      </c>
      <c r="R962" t="str">
        <f>RIGHT(N962,LEN(N962)-SEARCH("/",N962))</f>
        <v>wearables</v>
      </c>
      <c r="S962" s="14">
        <f>(((J962/60)/60)/24) + DATE(1970,1,1)</f>
        <v>42766.626793981486</v>
      </c>
      <c r="T962" s="14">
        <f>(((I962/60)/60)/24) + 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8326</v>
      </c>
      <c r="O963" s="10">
        <f>(E963/D963)*100</f>
        <v>42.188421052631583</v>
      </c>
      <c r="P963" s="5">
        <f>IFERROR((E963/L963),"0")</f>
        <v>364.35454545454547</v>
      </c>
      <c r="Q963" t="str">
        <f>LEFT(N963,FIND("/",N963)-1)</f>
        <v>technology</v>
      </c>
      <c r="R963" t="str">
        <f>RIGHT(N963,LEN(N963)-SEARCH("/",N963))</f>
        <v>wearables</v>
      </c>
      <c r="S963" s="14">
        <f>(((J963/60)/60)/24) + DATE(1970,1,1)</f>
        <v>42740.693692129629</v>
      </c>
      <c r="T963" s="14">
        <f>(((I963/60)/60)/24) + 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8326</v>
      </c>
      <c r="O964" s="10">
        <f>(E964/D964)*100</f>
        <v>28.48</v>
      </c>
      <c r="P964" s="5">
        <f>IFERROR((E964/L964),"0")</f>
        <v>19.243243243243242</v>
      </c>
      <c r="Q964" t="str">
        <f>LEFT(N964,FIND("/",N964)-1)</f>
        <v>technology</v>
      </c>
      <c r="R964" t="str">
        <f>RIGHT(N964,LEN(N964)-SEARCH("/",N964))</f>
        <v>wearables</v>
      </c>
      <c r="S964" s="14">
        <f>(((J964/60)/60)/24) + DATE(1970,1,1)</f>
        <v>42373.712418981479</v>
      </c>
      <c r="T964" s="14">
        <f>(((I964/60)/60)/24) + 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8326</v>
      </c>
      <c r="O965" s="10">
        <f>(E965/D965)*100</f>
        <v>1.077142857142857</v>
      </c>
      <c r="P965" s="5">
        <f>IFERROR((E965/L965),"0")</f>
        <v>41.888888888888886</v>
      </c>
      <c r="Q965" t="str">
        <f>LEFT(N965,FIND("/",N965)-1)</f>
        <v>technology</v>
      </c>
      <c r="R965" t="str">
        <f>RIGHT(N965,LEN(N965)-SEARCH("/",N965))</f>
        <v>wearables</v>
      </c>
      <c r="S965" s="14">
        <f>(((J965/60)/60)/24) + DATE(1970,1,1)</f>
        <v>42625.635636574079</v>
      </c>
      <c r="T965" s="14">
        <f>(((I965/60)/60)/24) + DATE(1970,1,1)</f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8326</v>
      </c>
      <c r="O966" s="10">
        <f>(E966/D966)*100</f>
        <v>0.79909090909090907</v>
      </c>
      <c r="P966" s="5">
        <f>IFERROR((E966/L966),"0")</f>
        <v>30.310344827586206</v>
      </c>
      <c r="Q966" t="str">
        <f>LEFT(N966,FIND("/",N966)-1)</f>
        <v>technology</v>
      </c>
      <c r="R966" t="str">
        <f>RIGHT(N966,LEN(N966)-SEARCH("/",N966))</f>
        <v>wearables</v>
      </c>
      <c r="S966" s="14">
        <f>(((J966/60)/60)/24) + DATE(1970,1,1)</f>
        <v>42208.628692129627</v>
      </c>
      <c r="T966" s="14">
        <f>(((I966/60)/60)/24) + DATE(1970,1,1)</f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8326</v>
      </c>
      <c r="O967" s="10">
        <f>(E967/D967)*100</f>
        <v>1.1919999999999999</v>
      </c>
      <c r="P967" s="5">
        <f>IFERROR((E967/L967),"0")</f>
        <v>49.666666666666664</v>
      </c>
      <c r="Q967" t="str">
        <f>LEFT(N967,FIND("/",N967)-1)</f>
        <v>technology</v>
      </c>
      <c r="R967" t="str">
        <f>RIGHT(N967,LEN(N967)-SEARCH("/",N967))</f>
        <v>wearables</v>
      </c>
      <c r="S967" s="14">
        <f>(((J967/60)/60)/24) + DATE(1970,1,1)</f>
        <v>42637.016736111109</v>
      </c>
      <c r="T967" s="14">
        <f>(((I967/60)/60)/24) + 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8326</v>
      </c>
      <c r="O968" s="10">
        <f>(E968/D968)*100</f>
        <v>14.799999999999999</v>
      </c>
      <c r="P968" s="5">
        <f>IFERROR((E968/L968),"0")</f>
        <v>59.2</v>
      </c>
      <c r="Q968" t="str">
        <f>LEFT(N968,FIND("/",N968)-1)</f>
        <v>technology</v>
      </c>
      <c r="R968" t="str">
        <f>RIGHT(N968,LEN(N968)-SEARCH("/",N968))</f>
        <v>wearables</v>
      </c>
      <c r="S968" s="14">
        <f>(((J968/60)/60)/24) + DATE(1970,1,1)</f>
        <v>42619.635787037041</v>
      </c>
      <c r="T968" s="14">
        <f>(((I968/60)/60)/24) + 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8326</v>
      </c>
      <c r="O969" s="10">
        <f>(E969/D969)*100</f>
        <v>17.810000000000002</v>
      </c>
      <c r="P969" s="5">
        <f>IFERROR((E969/L969),"0")</f>
        <v>43.97530864197531</v>
      </c>
      <c r="Q969" t="str">
        <f>LEFT(N969,FIND("/",N969)-1)</f>
        <v>technology</v>
      </c>
      <c r="R969" t="str">
        <f>RIGHT(N969,LEN(N969)-SEARCH("/",N969))</f>
        <v>wearables</v>
      </c>
      <c r="S969" s="14">
        <f>(((J969/60)/60)/24) + DATE(1970,1,1)</f>
        <v>42422.254328703704</v>
      </c>
      <c r="T969" s="14">
        <f>(((I969/60)/60)/24) + DATE(1970,1,1)</f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8326</v>
      </c>
      <c r="O970" s="10">
        <f>(E970/D970)*100</f>
        <v>1.325</v>
      </c>
      <c r="P970" s="5">
        <f>IFERROR((E970/L970),"0")</f>
        <v>26.5</v>
      </c>
      <c r="Q970" t="str">
        <f>LEFT(N970,FIND("/",N970)-1)</f>
        <v>technology</v>
      </c>
      <c r="R970" t="str">
        <f>RIGHT(N970,LEN(N970)-SEARCH("/",N970))</f>
        <v>wearables</v>
      </c>
      <c r="S970" s="14">
        <f>(((J970/60)/60)/24) + DATE(1970,1,1)</f>
        <v>41836.847615740742</v>
      </c>
      <c r="T970" s="14">
        <f>(((I970/60)/60)/24) + 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8326</v>
      </c>
      <c r="O971" s="10">
        <f>(E971/D971)*100</f>
        <v>46.666666666666664</v>
      </c>
      <c r="P971" s="5">
        <f>IFERROR((E971/L971),"0")</f>
        <v>1272.7272727272727</v>
      </c>
      <c r="Q971" t="str">
        <f>LEFT(N971,FIND("/",N971)-1)</f>
        <v>technology</v>
      </c>
      <c r="R971" t="str">
        <f>RIGHT(N971,LEN(N971)-SEARCH("/",N971))</f>
        <v>wearables</v>
      </c>
      <c r="S971" s="14">
        <f>(((J971/60)/60)/24) + DATE(1970,1,1)</f>
        <v>42742.30332175926</v>
      </c>
      <c r="T971" s="14">
        <f>(((I971/60)/60)/24) + DATE(1970,1,1)</f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8326</v>
      </c>
      <c r="O972" s="10">
        <f>(E972/D972)*100</f>
        <v>45.92</v>
      </c>
      <c r="P972" s="5">
        <f>IFERROR((E972/L972),"0")</f>
        <v>164</v>
      </c>
      <c r="Q972" t="str">
        <f>LEFT(N972,FIND("/",N972)-1)</f>
        <v>technology</v>
      </c>
      <c r="R972" t="str">
        <f>RIGHT(N972,LEN(N972)-SEARCH("/",N972))</f>
        <v>wearables</v>
      </c>
      <c r="S972" s="14">
        <f>(((J972/60)/60)/24) + DATE(1970,1,1)</f>
        <v>42721.220520833333</v>
      </c>
      <c r="T972" s="14">
        <f>(((I972/60)/60)/24) + DATE(1970,1,1)</f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8326</v>
      </c>
      <c r="O973" s="10">
        <f>(E973/D973)*100</f>
        <v>0.22599999999999998</v>
      </c>
      <c r="P973" s="5">
        <f>IFERROR((E973/L973),"0")</f>
        <v>45.2</v>
      </c>
      <c r="Q973" t="str">
        <f>LEFT(N973,FIND("/",N973)-1)</f>
        <v>technology</v>
      </c>
      <c r="R973" t="str">
        <f>RIGHT(N973,LEN(N973)-SEARCH("/",N973))</f>
        <v>wearables</v>
      </c>
      <c r="S973" s="14">
        <f>(((J973/60)/60)/24) + DATE(1970,1,1)</f>
        <v>42111.709027777775</v>
      </c>
      <c r="T973" s="14">
        <f>(((I973/60)/60)/24) + 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8326</v>
      </c>
      <c r="O974" s="10">
        <f>(E974/D974)*100</f>
        <v>34.625</v>
      </c>
      <c r="P974" s="5">
        <f>IFERROR((E974/L974),"0")</f>
        <v>153.88888888888889</v>
      </c>
      <c r="Q974" t="str">
        <f>LEFT(N974,FIND("/",N974)-1)</f>
        <v>technology</v>
      </c>
      <c r="R974" t="str">
        <f>RIGHT(N974,LEN(N974)-SEARCH("/",N974))</f>
        <v>wearables</v>
      </c>
      <c r="S974" s="14">
        <f>(((J974/60)/60)/24) + DATE(1970,1,1)</f>
        <v>41856.865717592591</v>
      </c>
      <c r="T974" s="14">
        <f>(((I974/60)/60)/24) + DATE(1970,1,1)</f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8326</v>
      </c>
      <c r="O975" s="10">
        <f>(E975/D975)*100</f>
        <v>2.0549999999999997</v>
      </c>
      <c r="P975" s="5">
        <f>IFERROR((E975/L975),"0")</f>
        <v>51.375</v>
      </c>
      <c r="Q975" t="str">
        <f>LEFT(N975,FIND("/",N975)-1)</f>
        <v>technology</v>
      </c>
      <c r="R975" t="str">
        <f>RIGHT(N975,LEN(N975)-SEARCH("/",N975))</f>
        <v>wearables</v>
      </c>
      <c r="S975" s="14">
        <f>(((J975/60)/60)/24) + DATE(1970,1,1)</f>
        <v>42257.014965277776</v>
      </c>
      <c r="T975" s="14">
        <f>(((I975/60)/60)/24) + 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8326</v>
      </c>
      <c r="O976" s="10">
        <f>(E976/D976)*100</f>
        <v>0.55999999999999994</v>
      </c>
      <c r="P976" s="5">
        <f>IFERROR((E976/L976),"0")</f>
        <v>93.333333333333329</v>
      </c>
      <c r="Q976" t="str">
        <f>LEFT(N976,FIND("/",N976)-1)</f>
        <v>technology</v>
      </c>
      <c r="R976" t="str">
        <f>RIGHT(N976,LEN(N976)-SEARCH("/",N976))</f>
        <v>wearables</v>
      </c>
      <c r="S976" s="14">
        <f>(((J976/60)/60)/24) + DATE(1970,1,1)</f>
        <v>42424.749490740738</v>
      </c>
      <c r="T976" s="14">
        <f>(((I976/60)/60)/24) + DATE(1970,1,1)</f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8326</v>
      </c>
      <c r="O977" s="10">
        <f>(E977/D977)*100</f>
        <v>2.6069999999999998</v>
      </c>
      <c r="P977" s="5">
        <f>IFERROR((E977/L977),"0")</f>
        <v>108.625</v>
      </c>
      <c r="Q977" t="str">
        <f>LEFT(N977,FIND("/",N977)-1)</f>
        <v>technology</v>
      </c>
      <c r="R977" t="str">
        <f>RIGHT(N977,LEN(N977)-SEARCH("/",N977))</f>
        <v>wearables</v>
      </c>
      <c r="S977" s="14">
        <f>(((J977/60)/60)/24) + DATE(1970,1,1)</f>
        <v>42489.696585648147</v>
      </c>
      <c r="T977" s="14">
        <f>(((I977/60)/60)/24) + DATE(1970,1,1)</f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8326</v>
      </c>
      <c r="O978" s="10">
        <f>(E978/D978)*100</f>
        <v>1.9259999999999999</v>
      </c>
      <c r="P978" s="5">
        <f>IFERROR((E978/L978),"0")</f>
        <v>160.5</v>
      </c>
      <c r="Q978" t="str">
        <f>LEFT(N978,FIND("/",N978)-1)</f>
        <v>technology</v>
      </c>
      <c r="R978" t="str">
        <f>RIGHT(N978,LEN(N978)-SEARCH("/",N978))</f>
        <v>wearables</v>
      </c>
      <c r="S978" s="14">
        <f>(((J978/60)/60)/24) + DATE(1970,1,1)</f>
        <v>42185.058993055558</v>
      </c>
      <c r="T978" s="14">
        <f>(((I978/60)/60)/24) + DATE(1970,1,1)</f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8326</v>
      </c>
      <c r="O979" s="10">
        <f>(E979/D979)*100</f>
        <v>33.666666666666664</v>
      </c>
      <c r="P979" s="5">
        <f>IFERROR((E979/L979),"0")</f>
        <v>75.75</v>
      </c>
      <c r="Q979" t="str">
        <f>LEFT(N979,FIND("/",N979)-1)</f>
        <v>technology</v>
      </c>
      <c r="R979" t="str">
        <f>RIGHT(N979,LEN(N979)-SEARCH("/",N979))</f>
        <v>wearables</v>
      </c>
      <c r="S979" s="14">
        <f>(((J979/60)/60)/24) + DATE(1970,1,1)</f>
        <v>42391.942094907412</v>
      </c>
      <c r="T979" s="14">
        <f>(((I979/60)/60)/24) + 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8326</v>
      </c>
      <c r="O980" s="10">
        <f>(E980/D980)*100</f>
        <v>56.263267182990241</v>
      </c>
      <c r="P980" s="5">
        <f>IFERROR((E980/L980),"0")</f>
        <v>790.83739837398377</v>
      </c>
      <c r="Q980" t="str">
        <f>LEFT(N980,FIND("/",N980)-1)</f>
        <v>technology</v>
      </c>
      <c r="R980" t="str">
        <f>RIGHT(N980,LEN(N980)-SEARCH("/",N980))</f>
        <v>wearables</v>
      </c>
      <c r="S980" s="14">
        <f>(((J980/60)/60)/24) + DATE(1970,1,1)</f>
        <v>42395.309039351851</v>
      </c>
      <c r="T980" s="14">
        <f>(((I980/60)/60)/24) + DATE(1970,1,1)</f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8326</v>
      </c>
      <c r="O981" s="10">
        <f>(E981/D981)*100</f>
        <v>82.817599999999999</v>
      </c>
      <c r="P981" s="5">
        <f>IFERROR((E981/L981),"0")</f>
        <v>301.93916666666667</v>
      </c>
      <c r="Q981" t="str">
        <f>LEFT(N981,FIND("/",N981)-1)</f>
        <v>technology</v>
      </c>
      <c r="R981" t="str">
        <f>RIGHT(N981,LEN(N981)-SEARCH("/",N981))</f>
        <v>wearables</v>
      </c>
      <c r="S981" s="14">
        <f>(((J981/60)/60)/24) + DATE(1970,1,1)</f>
        <v>42506.416990740734</v>
      </c>
      <c r="T981" s="14">
        <f>(((I981/60)/60)/24) + DATE(1970,1,1)</f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8326</v>
      </c>
      <c r="O982" s="10">
        <f>(E982/D982)*100</f>
        <v>14.860000000000001</v>
      </c>
      <c r="P982" s="5">
        <f>IFERROR((E982/L982),"0")</f>
        <v>47.935483870967744</v>
      </c>
      <c r="Q982" t="str">
        <f>LEFT(N982,FIND("/",N982)-1)</f>
        <v>technology</v>
      </c>
      <c r="R982" t="str">
        <f>RIGHT(N982,LEN(N982)-SEARCH("/",N982))</f>
        <v>wearables</v>
      </c>
      <c r="S982" s="14">
        <f>(((J982/60)/60)/24) + DATE(1970,1,1)</f>
        <v>41928.904189814813</v>
      </c>
      <c r="T982" s="14">
        <f>(((I982/60)/60)/24) + DATE(1970,1,1)</f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8326</v>
      </c>
      <c r="O983" s="10">
        <f>(E983/D983)*100</f>
        <v>1.2375123751237513E-2</v>
      </c>
      <c r="P983" s="5">
        <f>IFERROR((E983/L983),"0")</f>
        <v>2.75</v>
      </c>
      <c r="Q983" t="str">
        <f>LEFT(N983,FIND("/",N983)-1)</f>
        <v>technology</v>
      </c>
      <c r="R983" t="str">
        <f>RIGHT(N983,LEN(N983)-SEARCH("/",N983))</f>
        <v>wearables</v>
      </c>
      <c r="S983" s="14">
        <f>(((J983/60)/60)/24) + DATE(1970,1,1)</f>
        <v>41830.947013888886</v>
      </c>
      <c r="T983" s="14">
        <f>(((I983/60)/60)/24) + DATE(1970,1,1)</f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8326</v>
      </c>
      <c r="O984" s="10">
        <f>(E984/D984)*100</f>
        <v>1.7142857142857144E-2</v>
      </c>
      <c r="P984" s="5">
        <f>IFERROR((E984/L984),"0")</f>
        <v>1</v>
      </c>
      <c r="Q984" t="str">
        <f>LEFT(N984,FIND("/",N984)-1)</f>
        <v>technology</v>
      </c>
      <c r="R984" t="str">
        <f>RIGHT(N984,LEN(N984)-SEARCH("/",N984))</f>
        <v>wearables</v>
      </c>
      <c r="S984" s="14">
        <f>(((J984/60)/60)/24) + DATE(1970,1,1)</f>
        <v>42615.753310185188</v>
      </c>
      <c r="T984" s="14">
        <f>(((I984/60)/60)/24) + DATE(1970,1,1)</f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8326</v>
      </c>
      <c r="O985" s="10">
        <f>(E985/D985)*100</f>
        <v>29.506136117214709</v>
      </c>
      <c r="P985" s="5">
        <f>IFERROR((E985/L985),"0")</f>
        <v>171.79329608938548</v>
      </c>
      <c r="Q985" t="str">
        <f>LEFT(N985,FIND("/",N985)-1)</f>
        <v>technology</v>
      </c>
      <c r="R985" t="str">
        <f>RIGHT(N985,LEN(N985)-SEARCH("/",N985))</f>
        <v>wearables</v>
      </c>
      <c r="S985" s="14">
        <f>(((J985/60)/60)/24) + DATE(1970,1,1)</f>
        <v>42574.667650462965</v>
      </c>
      <c r="T985" s="14">
        <f>(((I985/60)/60)/24) + DATE(1970,1,1)</f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8326</v>
      </c>
      <c r="O986" s="10">
        <f>(E986/D986)*100</f>
        <v>1.06</v>
      </c>
      <c r="P986" s="5">
        <f>IFERROR((E986/L986),"0")</f>
        <v>35.333333333333336</v>
      </c>
      <c r="Q986" t="str">
        <f>LEFT(N986,FIND("/",N986)-1)</f>
        <v>technology</v>
      </c>
      <c r="R986" t="str">
        <f>RIGHT(N986,LEN(N986)-SEARCH("/",N986))</f>
        <v>wearables</v>
      </c>
      <c r="S986" s="14">
        <f>(((J986/60)/60)/24) + DATE(1970,1,1)</f>
        <v>42061.11583333333</v>
      </c>
      <c r="T986" s="14">
        <f>(((I986/60)/60)/24) + DATE(1970,1,1)</f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8326</v>
      </c>
      <c r="O987" s="10">
        <f>(E987/D987)*100</f>
        <v>6.293333333333333</v>
      </c>
      <c r="P987" s="5">
        <f>IFERROR((E987/L987),"0")</f>
        <v>82.086956521739125</v>
      </c>
      <c r="Q987" t="str">
        <f>LEFT(N987,FIND("/",N987)-1)</f>
        <v>technology</v>
      </c>
      <c r="R987" t="str">
        <f>RIGHT(N987,LEN(N987)-SEARCH("/",N987))</f>
        <v>wearables</v>
      </c>
      <c r="S987" s="14">
        <f>(((J987/60)/60)/24) + DATE(1970,1,1)</f>
        <v>42339.967708333337</v>
      </c>
      <c r="T987" s="14">
        <f>(((I987/60)/60)/24) + DATE(1970,1,1)</f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8326</v>
      </c>
      <c r="O988" s="10">
        <f>(E988/D988)*100</f>
        <v>12.75</v>
      </c>
      <c r="P988" s="5">
        <f>IFERROR((E988/L988),"0")</f>
        <v>110.8695652173913</v>
      </c>
      <c r="Q988" t="str">
        <f>LEFT(N988,FIND("/",N988)-1)</f>
        <v>technology</v>
      </c>
      <c r="R988" t="str">
        <f>RIGHT(N988,LEN(N988)-SEARCH("/",N988))</f>
        <v>wearables</v>
      </c>
      <c r="S988" s="14">
        <f>(((J988/60)/60)/24) + DATE(1970,1,1)</f>
        <v>42324.767361111109</v>
      </c>
      <c r="T988" s="14">
        <f>(((I988/60)/60)/24) + 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8326</v>
      </c>
      <c r="O989" s="10">
        <f>(E989/D989)*100</f>
        <v>13.22</v>
      </c>
      <c r="P989" s="5">
        <f>IFERROR((E989/L989),"0")</f>
        <v>161.21951219512195</v>
      </c>
      <c r="Q989" t="str">
        <f>LEFT(N989,FIND("/",N989)-1)</f>
        <v>technology</v>
      </c>
      <c r="R989" t="str">
        <f>RIGHT(N989,LEN(N989)-SEARCH("/",N989))</f>
        <v>wearables</v>
      </c>
      <c r="S989" s="14">
        <f>(((J989/60)/60)/24) + DATE(1970,1,1)</f>
        <v>41773.294560185182</v>
      </c>
      <c r="T989" s="14">
        <f>(((I989/60)/60)/24) + 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8326</v>
      </c>
      <c r="O990" s="10">
        <f>(E990/D990)*100</f>
        <v>0</v>
      </c>
      <c r="P990" s="5" t="str">
        <f>IFERROR((E990/L990),"0")</f>
        <v>0</v>
      </c>
      <c r="Q990" t="str">
        <f>LEFT(N990,FIND("/",N990)-1)</f>
        <v>technology</v>
      </c>
      <c r="R990" t="str">
        <f>RIGHT(N990,LEN(N990)-SEARCH("/",N990))</f>
        <v>wearables</v>
      </c>
      <c r="S990" s="14">
        <f>(((J990/60)/60)/24) + DATE(1970,1,1)</f>
        <v>42614.356770833328</v>
      </c>
      <c r="T990" s="14">
        <f>(((I990/60)/60)/24) + DATE(1970,1,1)</f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8326</v>
      </c>
      <c r="O991" s="10">
        <f>(E991/D991)*100</f>
        <v>16.77</v>
      </c>
      <c r="P991" s="5">
        <f>IFERROR((E991/L991),"0")</f>
        <v>52.40625</v>
      </c>
      <c r="Q991" t="str">
        <f>LEFT(N991,FIND("/",N991)-1)</f>
        <v>technology</v>
      </c>
      <c r="R991" t="str">
        <f>RIGHT(N991,LEN(N991)-SEARCH("/",N991))</f>
        <v>wearables</v>
      </c>
      <c r="S991" s="14">
        <f>(((J991/60)/60)/24) + DATE(1970,1,1)</f>
        <v>42611.933969907404</v>
      </c>
      <c r="T991" s="14">
        <f>(((I991/60)/60)/24) + DATE(1970,1,1)</f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8326</v>
      </c>
      <c r="O992" s="10">
        <f>(E992/D992)*100</f>
        <v>0.104</v>
      </c>
      <c r="P992" s="5">
        <f>IFERROR((E992/L992),"0")</f>
        <v>13</v>
      </c>
      <c r="Q992" t="str">
        <f>LEFT(N992,FIND("/",N992)-1)</f>
        <v>technology</v>
      </c>
      <c r="R992" t="str">
        <f>RIGHT(N992,LEN(N992)-SEARCH("/",N992))</f>
        <v>wearables</v>
      </c>
      <c r="S992" s="14">
        <f>(((J992/60)/60)/24) + DATE(1970,1,1)</f>
        <v>41855.784305555557</v>
      </c>
      <c r="T992" s="14">
        <f>(((I992/60)/60)/24) + 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8326</v>
      </c>
      <c r="O993" s="10">
        <f>(E993/D993)*100</f>
        <v>4.24</v>
      </c>
      <c r="P993" s="5">
        <f>IFERROR((E993/L993),"0")</f>
        <v>30.285714285714285</v>
      </c>
      <c r="Q993" t="str">
        <f>LEFT(N993,FIND("/",N993)-1)</f>
        <v>technology</v>
      </c>
      <c r="R993" t="str">
        <f>RIGHT(N993,LEN(N993)-SEARCH("/",N993))</f>
        <v>wearables</v>
      </c>
      <c r="S993" s="14">
        <f>(((J993/60)/60)/24) + DATE(1970,1,1)</f>
        <v>42538.75680555556</v>
      </c>
      <c r="T993" s="14">
        <f>(((I993/60)/60)/24) + 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8326</v>
      </c>
      <c r="O994" s="10">
        <f>(E994/D994)*100</f>
        <v>0.46699999999999997</v>
      </c>
      <c r="P994" s="5">
        <f>IFERROR((E994/L994),"0")</f>
        <v>116.75</v>
      </c>
      <c r="Q994" t="str">
        <f>LEFT(N994,FIND("/",N994)-1)</f>
        <v>technology</v>
      </c>
      <c r="R994" t="str">
        <f>RIGHT(N994,LEN(N994)-SEARCH("/",N994))</f>
        <v>wearables</v>
      </c>
      <c r="S994" s="14">
        <f>(((J994/60)/60)/24) + DATE(1970,1,1)</f>
        <v>42437.924988425926</v>
      </c>
      <c r="T994" s="14">
        <f>(((I994/60)/60)/24) + 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8326</v>
      </c>
      <c r="O995" s="10">
        <f>(E995/D995)*100</f>
        <v>25.087142857142858</v>
      </c>
      <c r="P995" s="5">
        <f>IFERROR((E995/L995),"0")</f>
        <v>89.59693877551021</v>
      </c>
      <c r="Q995" t="str">
        <f>LEFT(N995,FIND("/",N995)-1)</f>
        <v>technology</v>
      </c>
      <c r="R995" t="str">
        <f>RIGHT(N995,LEN(N995)-SEARCH("/",N995))</f>
        <v>wearables</v>
      </c>
      <c r="S995" s="14">
        <f>(((J995/60)/60)/24) + DATE(1970,1,1)</f>
        <v>42652.964907407411</v>
      </c>
      <c r="T995" s="14">
        <f>(((I995/60)/60)/24) + 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8326</v>
      </c>
      <c r="O996" s="10">
        <f>(E996/D996)*100</f>
        <v>2.3345000000000002</v>
      </c>
      <c r="P996" s="5">
        <f>IFERROR((E996/L996),"0")</f>
        <v>424.45454545454544</v>
      </c>
      <c r="Q996" t="str">
        <f>LEFT(N996,FIND("/",N996)-1)</f>
        <v>technology</v>
      </c>
      <c r="R996" t="str">
        <f>RIGHT(N996,LEN(N996)-SEARCH("/",N996))</f>
        <v>wearables</v>
      </c>
      <c r="S996" s="14">
        <f>(((J996/60)/60)/24) + DATE(1970,1,1)</f>
        <v>41921.263078703705</v>
      </c>
      <c r="T996" s="14">
        <f>(((I996/60)/60)/24) + DATE(1970,1,1)</f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8326</v>
      </c>
      <c r="O997" s="10">
        <f>(E997/D997)*100</f>
        <v>7.26</v>
      </c>
      <c r="P997" s="5">
        <f>IFERROR((E997/L997),"0")</f>
        <v>80.666666666666671</v>
      </c>
      <c r="Q997" t="str">
        <f>LEFT(N997,FIND("/",N997)-1)</f>
        <v>technology</v>
      </c>
      <c r="R997" t="str">
        <f>RIGHT(N997,LEN(N997)-SEARCH("/",N997))</f>
        <v>wearables</v>
      </c>
      <c r="S997" s="14">
        <f>(((J997/60)/60)/24) + DATE(1970,1,1)</f>
        <v>41947.940740740742</v>
      </c>
      <c r="T997" s="14">
        <f>(((I997/60)/60)/24) + DATE(1970,1,1)</f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8326</v>
      </c>
      <c r="O998" s="10">
        <f>(E998/D998)*100</f>
        <v>1.625</v>
      </c>
      <c r="P998" s="5">
        <f>IFERROR((E998/L998),"0")</f>
        <v>13</v>
      </c>
      <c r="Q998" t="str">
        <f>LEFT(N998,FIND("/",N998)-1)</f>
        <v>technology</v>
      </c>
      <c r="R998" t="str">
        <f>RIGHT(N998,LEN(N998)-SEARCH("/",N998))</f>
        <v>wearables</v>
      </c>
      <c r="S998" s="14">
        <f>(((J998/60)/60)/24) + DATE(1970,1,1)</f>
        <v>41817.866435185184</v>
      </c>
      <c r="T998" s="14">
        <f>(((I998/60)/60)/24) + 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8326</v>
      </c>
      <c r="O999" s="10">
        <f>(E999/D999)*100</f>
        <v>1.3</v>
      </c>
      <c r="P999" s="5">
        <f>IFERROR((E999/L999),"0")</f>
        <v>8.125</v>
      </c>
      <c r="Q999" t="str">
        <f>LEFT(N999,FIND("/",N999)-1)</f>
        <v>technology</v>
      </c>
      <c r="R999" t="str">
        <f>RIGHT(N999,LEN(N999)-SEARCH("/",N999))</f>
        <v>wearables</v>
      </c>
      <c r="S999" s="14">
        <f>(((J999/60)/60)/24) + DATE(1970,1,1)</f>
        <v>41941.10297453704</v>
      </c>
      <c r="T999" s="14">
        <f>(((I999/60)/60)/24) + 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8326</v>
      </c>
      <c r="O1000" s="10">
        <f>(E1000/D1000)*100</f>
        <v>58.558333333333337</v>
      </c>
      <c r="P1000" s="5">
        <f>IFERROR((E1000/L1000),"0")</f>
        <v>153.42794759825327</v>
      </c>
      <c r="Q1000" t="str">
        <f>LEFT(N1000,FIND("/",N1000)-1)</f>
        <v>technology</v>
      </c>
      <c r="R1000" t="str">
        <f>RIGHT(N1000,LEN(N1000)-SEARCH("/",N1000))</f>
        <v>wearables</v>
      </c>
      <c r="S1000" s="14">
        <f>(((J1000/60)/60)/24) + DATE(1970,1,1)</f>
        <v>42282.168993055559</v>
      </c>
      <c r="T1000" s="14">
        <f>(((I1000/60)/60)/24) + 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8326</v>
      </c>
      <c r="O1001" s="10">
        <f>(E1001/D1001)*100</f>
        <v>7.7886666666666677</v>
      </c>
      <c r="P1001" s="5">
        <f>IFERROR((E1001/L1001),"0")</f>
        <v>292.07499999999999</v>
      </c>
      <c r="Q1001" t="str">
        <f>LEFT(N1001,FIND("/",N1001)-1)</f>
        <v>technology</v>
      </c>
      <c r="R1001" t="str">
        <f>RIGHT(N1001,LEN(N1001)-SEARCH("/",N1001))</f>
        <v>wearables</v>
      </c>
      <c r="S1001" s="14">
        <f>(((J1001/60)/60)/24) + DATE(1970,1,1)</f>
        <v>41926.29965277778</v>
      </c>
      <c r="T1001" s="14">
        <f>(((I1001/60)/60)/24) + 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8326</v>
      </c>
      <c r="O1002" s="10">
        <f>(E1002/D1002)*100</f>
        <v>2.2157147647256061</v>
      </c>
      <c r="P1002" s="5">
        <f>IFERROR((E1002/L1002),"0")</f>
        <v>3304</v>
      </c>
      <c r="Q1002" t="str">
        <f>LEFT(N1002,FIND("/",N1002)-1)</f>
        <v>technology</v>
      </c>
      <c r="R1002" t="str">
        <f>RIGHT(N1002,LEN(N1002)-SEARCH("/",N1002))</f>
        <v>wearables</v>
      </c>
      <c r="S1002" s="14">
        <f>(((J1002/60)/60)/24) + DATE(1970,1,1)</f>
        <v>42749.059722222228</v>
      </c>
      <c r="T1002" s="14">
        <f>(((I1002/60)/60)/24) + DATE(1970,1,1)</f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8326</v>
      </c>
      <c r="O1003" s="10">
        <f>(E1003/D1003)*100</f>
        <v>104</v>
      </c>
      <c r="P1003" s="5">
        <f>IFERROR((E1003/L1003),"0")</f>
        <v>1300</v>
      </c>
      <c r="Q1003" t="str">
        <f>LEFT(N1003,FIND("/",N1003)-1)</f>
        <v>technology</v>
      </c>
      <c r="R1003" t="str">
        <f>RIGHT(N1003,LEN(N1003)-SEARCH("/",N1003))</f>
        <v>wearables</v>
      </c>
      <c r="S1003" s="14">
        <f>(((J1003/60)/60)/24) + DATE(1970,1,1)</f>
        <v>42720.720057870371</v>
      </c>
      <c r="T1003" s="14">
        <f>(((I1003/60)/60)/24) + DATE(1970,1,1)</f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8326</v>
      </c>
      <c r="O1004" s="10">
        <f>(E1004/D1004)*100</f>
        <v>29.6029602960296</v>
      </c>
      <c r="P1004" s="5">
        <f>IFERROR((E1004/L1004),"0")</f>
        <v>134.54545454545453</v>
      </c>
      <c r="Q1004" t="str">
        <f>LEFT(N1004,FIND("/",N1004)-1)</f>
        <v>technology</v>
      </c>
      <c r="R1004" t="str">
        <f>RIGHT(N1004,LEN(N1004)-SEARCH("/",N1004))</f>
        <v>wearables</v>
      </c>
      <c r="S1004" s="14">
        <f>(((J1004/60)/60)/24) + DATE(1970,1,1)</f>
        <v>42325.684189814812</v>
      </c>
      <c r="T1004" s="14">
        <f>(((I1004/60)/60)/24) + 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8326</v>
      </c>
      <c r="O1005" s="10">
        <f>(E1005/D1005)*100</f>
        <v>16.055</v>
      </c>
      <c r="P1005" s="5">
        <f>IFERROR((E1005/L1005),"0")</f>
        <v>214.06666666666666</v>
      </c>
      <c r="Q1005" t="str">
        <f>LEFT(N1005,FIND("/",N1005)-1)</f>
        <v>technology</v>
      </c>
      <c r="R1005" t="str">
        <f>RIGHT(N1005,LEN(N1005)-SEARCH("/",N1005))</f>
        <v>wearables</v>
      </c>
      <c r="S1005" s="14">
        <f>(((J1005/60)/60)/24) + DATE(1970,1,1)</f>
        <v>42780.709039351852</v>
      </c>
      <c r="T1005" s="14">
        <f>(((I1005/60)/60)/24) + DATE(1970,1,1)</f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8326</v>
      </c>
      <c r="O1006" s="10">
        <f>(E1006/D1006)*100</f>
        <v>82.207999999999998</v>
      </c>
      <c r="P1006" s="5">
        <f>IFERROR((E1006/L1006),"0")</f>
        <v>216.33684210526314</v>
      </c>
      <c r="Q1006" t="str">
        <f>LEFT(N1006,FIND("/",N1006)-1)</f>
        <v>technology</v>
      </c>
      <c r="R1006" t="str">
        <f>RIGHT(N1006,LEN(N1006)-SEARCH("/",N1006))</f>
        <v>wearables</v>
      </c>
      <c r="S1006" s="14">
        <f>(((J1006/60)/60)/24) + DATE(1970,1,1)</f>
        <v>42388.708645833336</v>
      </c>
      <c r="T1006" s="14">
        <f>(((I1006/60)/60)/24) + DATE(1970,1,1)</f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8326</v>
      </c>
      <c r="O1007" s="10">
        <f>(E1007/D1007)*100</f>
        <v>75.051000000000002</v>
      </c>
      <c r="P1007" s="5">
        <f>IFERROR((E1007/L1007),"0")</f>
        <v>932.31055900621118</v>
      </c>
      <c r="Q1007" t="str">
        <f>LEFT(N1007,FIND("/",N1007)-1)</f>
        <v>technology</v>
      </c>
      <c r="R1007" t="str">
        <f>RIGHT(N1007,LEN(N1007)-SEARCH("/",N1007))</f>
        <v>wearables</v>
      </c>
      <c r="S1007" s="14">
        <f>(((J1007/60)/60)/24) + DATE(1970,1,1)</f>
        <v>42276.624803240738</v>
      </c>
      <c r="T1007" s="14">
        <f>(((I1007/60)/60)/24) + 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8326</v>
      </c>
      <c r="O1008" s="10">
        <f>(E1008/D1008)*100</f>
        <v>5.8500000000000005</v>
      </c>
      <c r="P1008" s="5">
        <f>IFERROR((E1008/L1008),"0")</f>
        <v>29.25</v>
      </c>
      <c r="Q1008" t="str">
        <f>LEFT(N1008,FIND("/",N1008)-1)</f>
        <v>technology</v>
      </c>
      <c r="R1008" t="str">
        <f>RIGHT(N1008,LEN(N1008)-SEARCH("/",N1008))</f>
        <v>wearables</v>
      </c>
      <c r="S1008" s="14">
        <f>(((J1008/60)/60)/24) + DATE(1970,1,1)</f>
        <v>41977.040185185186</v>
      </c>
      <c r="T1008" s="14">
        <f>(((I1008/60)/60)/24) + 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8326</v>
      </c>
      <c r="O1009" s="10">
        <f>(E1009/D1009)*100</f>
        <v>44.32</v>
      </c>
      <c r="P1009" s="5">
        <f>IFERROR((E1009/L1009),"0")</f>
        <v>174.94736842105263</v>
      </c>
      <c r="Q1009" t="str">
        <f>LEFT(N1009,FIND("/",N1009)-1)</f>
        <v>technology</v>
      </c>
      <c r="R1009" t="str">
        <f>RIGHT(N1009,LEN(N1009)-SEARCH("/",N1009))</f>
        <v>wearables</v>
      </c>
      <c r="S1009" s="14">
        <f>(((J1009/60)/60)/24) + DATE(1970,1,1)</f>
        <v>42676.583599537036</v>
      </c>
      <c r="T1009" s="14">
        <f>(((I1009/60)/60)/24) + DATE(1970,1,1)</f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8326</v>
      </c>
      <c r="O1010" s="10">
        <f>(E1010/D1010)*100</f>
        <v>0.26737967914438499</v>
      </c>
      <c r="P1010" s="5">
        <f>IFERROR((E1010/L1010),"0")</f>
        <v>250</v>
      </c>
      <c r="Q1010" t="str">
        <f>LEFT(N1010,FIND("/",N1010)-1)</f>
        <v>technology</v>
      </c>
      <c r="R1010" t="str">
        <f>RIGHT(N1010,LEN(N1010)-SEARCH("/",N1010))</f>
        <v>wearables</v>
      </c>
      <c r="S1010" s="14">
        <f>(((J1010/60)/60)/24) + DATE(1970,1,1)</f>
        <v>42702.809201388889</v>
      </c>
      <c r="T1010" s="14">
        <f>(((I1010/60)/60)/24) + DATE(1970,1,1)</f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8326</v>
      </c>
      <c r="O1011" s="10">
        <f>(E1011/D1011)*100</f>
        <v>13.13</v>
      </c>
      <c r="P1011" s="5">
        <f>IFERROR((E1011/L1011),"0")</f>
        <v>65</v>
      </c>
      <c r="Q1011" t="str">
        <f>LEFT(N1011,FIND("/",N1011)-1)</f>
        <v>technology</v>
      </c>
      <c r="R1011" t="str">
        <f>RIGHT(N1011,LEN(N1011)-SEARCH("/",N1011))</f>
        <v>wearables</v>
      </c>
      <c r="S1011" s="14">
        <f>(((J1011/60)/60)/24) + DATE(1970,1,1)</f>
        <v>42510.604699074072</v>
      </c>
      <c r="T1011" s="14">
        <f>(((I1011/60)/60)/24) + DATE(1970,1,1)</f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8326</v>
      </c>
      <c r="O1012" s="10">
        <f>(E1012/D1012)*100</f>
        <v>0.19088937093275488</v>
      </c>
      <c r="P1012" s="5">
        <f>IFERROR((E1012/L1012),"0")</f>
        <v>55</v>
      </c>
      <c r="Q1012" t="str">
        <f>LEFT(N1012,FIND("/",N1012)-1)</f>
        <v>technology</v>
      </c>
      <c r="R1012" t="str">
        <f>RIGHT(N1012,LEN(N1012)-SEARCH("/",N1012))</f>
        <v>wearables</v>
      </c>
      <c r="S1012" s="14">
        <f>(((J1012/60)/60)/24) + DATE(1970,1,1)</f>
        <v>42561.829421296294</v>
      </c>
      <c r="T1012" s="14">
        <f>(((I1012/60)/60)/24) + 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8326</v>
      </c>
      <c r="O1013" s="10">
        <f>(E1013/D1013)*100</f>
        <v>0.375</v>
      </c>
      <c r="P1013" s="5">
        <f>IFERROR((E1013/L1013),"0")</f>
        <v>75</v>
      </c>
      <c r="Q1013" t="str">
        <f>LEFT(N1013,FIND("/",N1013)-1)</f>
        <v>technology</v>
      </c>
      <c r="R1013" t="str">
        <f>RIGHT(N1013,LEN(N1013)-SEARCH("/",N1013))</f>
        <v>wearables</v>
      </c>
      <c r="S1013" s="14">
        <f>(((J1013/60)/60)/24) + DATE(1970,1,1)</f>
        <v>41946.898090277777</v>
      </c>
      <c r="T1013" s="14">
        <f>(((I1013/60)/60)/24) + DATE(1970,1,1)</f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8326</v>
      </c>
      <c r="O1014" s="10">
        <f>(E1014/D1014)*100</f>
        <v>21535.021000000001</v>
      </c>
      <c r="P1014" s="5">
        <f>IFERROR((E1014/L1014),"0")</f>
        <v>1389.3561935483872</v>
      </c>
      <c r="Q1014" t="str">
        <f>LEFT(N1014,FIND("/",N1014)-1)</f>
        <v>technology</v>
      </c>
      <c r="R1014" t="str">
        <f>RIGHT(N1014,LEN(N1014)-SEARCH("/",N1014))</f>
        <v>wearables</v>
      </c>
      <c r="S1014" s="14">
        <f>(((J1014/60)/60)/24) + DATE(1970,1,1)</f>
        <v>42714.440416666665</v>
      </c>
      <c r="T1014" s="14">
        <f>(((I1014/60)/60)/24) + DATE(1970,1,1)</f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8326</v>
      </c>
      <c r="O1015" s="10">
        <f>(E1015/D1015)*100</f>
        <v>34.527999999999999</v>
      </c>
      <c r="P1015" s="5">
        <f>IFERROR((E1015/L1015),"0")</f>
        <v>95.911111111111111</v>
      </c>
      <c r="Q1015" t="str">
        <f>LEFT(N1015,FIND("/",N1015)-1)</f>
        <v>technology</v>
      </c>
      <c r="R1015" t="str">
        <f>RIGHT(N1015,LEN(N1015)-SEARCH("/",N1015))</f>
        <v>wearables</v>
      </c>
      <c r="S1015" s="14">
        <f>(((J1015/60)/60)/24) + DATE(1970,1,1)</f>
        <v>42339.833981481483</v>
      </c>
      <c r="T1015" s="14">
        <f>(((I1015/60)/60)/24) + 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8326</v>
      </c>
      <c r="O1016" s="10">
        <f>(E1016/D1016)*100</f>
        <v>30.599999999999998</v>
      </c>
      <c r="P1016" s="5">
        <f>IFERROR((E1016/L1016),"0")</f>
        <v>191.25</v>
      </c>
      <c r="Q1016" t="str">
        <f>LEFT(N1016,FIND("/",N1016)-1)</f>
        <v>technology</v>
      </c>
      <c r="R1016" t="str">
        <f>RIGHT(N1016,LEN(N1016)-SEARCH("/",N1016))</f>
        <v>wearables</v>
      </c>
      <c r="S1016" s="14">
        <f>(((J1016/60)/60)/24) + DATE(1970,1,1)</f>
        <v>41955.002488425926</v>
      </c>
      <c r="T1016" s="14">
        <f>(((I1016/60)/60)/24) + DATE(1970,1,1)</f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8326</v>
      </c>
      <c r="O1017" s="10">
        <f>(E1017/D1017)*100</f>
        <v>2.666666666666667</v>
      </c>
      <c r="P1017" s="5">
        <f>IFERROR((E1017/L1017),"0")</f>
        <v>40</v>
      </c>
      <c r="Q1017" t="str">
        <f>LEFT(N1017,FIND("/",N1017)-1)</f>
        <v>technology</v>
      </c>
      <c r="R1017" t="str">
        <f>RIGHT(N1017,LEN(N1017)-SEARCH("/",N1017))</f>
        <v>wearables</v>
      </c>
      <c r="S1017" s="14">
        <f>(((J1017/60)/60)/24) + DATE(1970,1,1)</f>
        <v>42303.878414351857</v>
      </c>
      <c r="T1017" s="14">
        <f>(((I1017/60)/60)/24) + 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8326</v>
      </c>
      <c r="O1018" s="10">
        <f>(E1018/D1018)*100</f>
        <v>2.8420000000000001</v>
      </c>
      <c r="P1018" s="5">
        <f>IFERROR((E1018/L1018),"0")</f>
        <v>74.78947368421052</v>
      </c>
      <c r="Q1018" t="str">
        <f>LEFT(N1018,FIND("/",N1018)-1)</f>
        <v>technology</v>
      </c>
      <c r="R1018" t="str">
        <f>RIGHT(N1018,LEN(N1018)-SEARCH("/",N1018))</f>
        <v>wearables</v>
      </c>
      <c r="S1018" s="14">
        <f>(((J1018/60)/60)/24) + DATE(1970,1,1)</f>
        <v>42422.107129629629</v>
      </c>
      <c r="T1018" s="14">
        <f>(((I1018/60)/60)/24) + DATE(1970,1,1)</f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8326</v>
      </c>
      <c r="O1019" s="10">
        <f>(E1019/D1019)*100</f>
        <v>22.878799999999998</v>
      </c>
      <c r="P1019" s="5">
        <f>IFERROR((E1019/L1019),"0")</f>
        <v>161.11830985915492</v>
      </c>
      <c r="Q1019" t="str">
        <f>LEFT(N1019,FIND("/",N1019)-1)</f>
        <v>technology</v>
      </c>
      <c r="R1019" t="str">
        <f>RIGHT(N1019,LEN(N1019)-SEARCH("/",N1019))</f>
        <v>wearables</v>
      </c>
      <c r="S1019" s="14">
        <f>(((J1019/60)/60)/24) + DATE(1970,1,1)</f>
        <v>42289.675173611111</v>
      </c>
      <c r="T1019" s="14">
        <f>(((I1019/60)/60)/24) + 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8326</v>
      </c>
      <c r="O1020" s="10">
        <f>(E1020/D1020)*100</f>
        <v>3.105</v>
      </c>
      <c r="P1020" s="5">
        <f>IFERROR((E1020/L1020),"0")</f>
        <v>88.714285714285708</v>
      </c>
      <c r="Q1020" t="str">
        <f>LEFT(N1020,FIND("/",N1020)-1)</f>
        <v>technology</v>
      </c>
      <c r="R1020" t="str">
        <f>RIGHT(N1020,LEN(N1020)-SEARCH("/",N1020))</f>
        <v>wearables</v>
      </c>
      <c r="S1020" s="14">
        <f>(((J1020/60)/60)/24) + DATE(1970,1,1)</f>
        <v>42535.492280092592</v>
      </c>
      <c r="T1020" s="14">
        <f>(((I1020/60)/60)/24) + DATE(1970,1,1)</f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8326</v>
      </c>
      <c r="O1021" s="10">
        <f>(E1021/D1021)*100</f>
        <v>47.333333333333336</v>
      </c>
      <c r="P1021" s="5">
        <f>IFERROR((E1021/L1021),"0")</f>
        <v>53.25</v>
      </c>
      <c r="Q1021" t="str">
        <f>LEFT(N1021,FIND("/",N1021)-1)</f>
        <v>technology</v>
      </c>
      <c r="R1021" t="str">
        <f>RIGHT(N1021,LEN(N1021)-SEARCH("/",N1021))</f>
        <v>wearables</v>
      </c>
      <c r="S1021" s="14">
        <f>(((J1021/60)/60)/24) + DATE(1970,1,1)</f>
        <v>42009.973946759259</v>
      </c>
      <c r="T1021" s="14">
        <f>(((I1021/60)/60)/24) + DATE(1970,1,1)</f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8333</v>
      </c>
      <c r="O1022" s="10">
        <f>(E1022/D1022)*100</f>
        <v>205.54838709677421</v>
      </c>
      <c r="P1022" s="5">
        <f>IFERROR((E1022/L1022),"0")</f>
        <v>106.2</v>
      </c>
      <c r="Q1022" t="str">
        <f>LEFT(N1022,FIND("/",N1022)-1)</f>
        <v>music</v>
      </c>
      <c r="R1022" t="str">
        <f>RIGHT(N1022,LEN(N1022)-SEARCH("/",N1022))</f>
        <v>electronic music</v>
      </c>
      <c r="S1022" s="14">
        <f>(((J1022/60)/60)/24) + DATE(1970,1,1)</f>
        <v>42127.069548611107</v>
      </c>
      <c r="T1022" s="14">
        <f>(((I1022/60)/60)/24) + 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8333</v>
      </c>
      <c r="O1023" s="10">
        <f>(E1023/D1023)*100</f>
        <v>351.80366666666669</v>
      </c>
      <c r="P1023" s="5">
        <f>IFERROR((E1023/L1023),"0")</f>
        <v>22.079728033472804</v>
      </c>
      <c r="Q1023" t="str">
        <f>LEFT(N1023,FIND("/",N1023)-1)</f>
        <v>music</v>
      </c>
      <c r="R1023" t="str">
        <f>RIGHT(N1023,LEN(N1023)-SEARCH("/",N1023))</f>
        <v>electronic music</v>
      </c>
      <c r="S1023" s="14">
        <f>(((J1023/60)/60)/24) + DATE(1970,1,1)</f>
        <v>42271.251979166671</v>
      </c>
      <c r="T1023" s="14">
        <f>(((I1023/60)/60)/24) + 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8333</v>
      </c>
      <c r="O1024" s="10">
        <f>(E1024/D1024)*100</f>
        <v>114.9</v>
      </c>
      <c r="P1024" s="5">
        <f>IFERROR((E1024/L1024),"0")</f>
        <v>31.054054054054053</v>
      </c>
      <c r="Q1024" t="str">
        <f>LEFT(N1024,FIND("/",N1024)-1)</f>
        <v>music</v>
      </c>
      <c r="R1024" t="str">
        <f>RIGHT(N1024,LEN(N1024)-SEARCH("/",N1024))</f>
        <v>electronic music</v>
      </c>
      <c r="S1024" s="14">
        <f>(((J1024/60)/60)/24) + DATE(1970,1,1)</f>
        <v>42111.646724537044</v>
      </c>
      <c r="T1024" s="14">
        <f>(((I1024/60)/60)/24) + 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8333</v>
      </c>
      <c r="O1025" s="10">
        <f>(E1025/D1025)*100</f>
        <v>237.15</v>
      </c>
      <c r="P1025" s="5">
        <f>IFERROR((E1025/L1025),"0")</f>
        <v>36.206106870229007</v>
      </c>
      <c r="Q1025" t="str">
        <f>LEFT(N1025,FIND("/",N1025)-1)</f>
        <v>music</v>
      </c>
      <c r="R1025" t="str">
        <f>RIGHT(N1025,LEN(N1025)-SEARCH("/",N1025))</f>
        <v>electronic music</v>
      </c>
      <c r="S1025" s="14">
        <f>(((J1025/60)/60)/24) + DATE(1970,1,1)</f>
        <v>42145.919687500005</v>
      </c>
      <c r="T1025" s="14">
        <f>(((I1025/60)/60)/24) + 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8333</v>
      </c>
      <c r="O1026" s="10">
        <f>(E1026/D1026)*100</f>
        <v>118.63774999999998</v>
      </c>
      <c r="P1026" s="5">
        <f>IFERROR((E1026/L1026),"0")</f>
        <v>388.9762295081967</v>
      </c>
      <c r="Q1026" t="str">
        <f>LEFT(N1026,FIND("/",N1026)-1)</f>
        <v>music</v>
      </c>
      <c r="R1026" t="str">
        <f>RIGHT(N1026,LEN(N1026)-SEARCH("/",N1026))</f>
        <v>electronic music</v>
      </c>
      <c r="S1026" s="14">
        <f>(((J1026/60)/60)/24) + DATE(1970,1,1)</f>
        <v>42370.580590277779</v>
      </c>
      <c r="T1026" s="14">
        <f>(((I1026/60)/60)/24) + DATE(1970,1,1)</f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8333</v>
      </c>
      <c r="O1027" s="10">
        <f>(E1027/D1027)*100</f>
        <v>109.92831428571431</v>
      </c>
      <c r="P1027" s="5">
        <f>IFERROR((E1027/L1027),"0")</f>
        <v>71.848571428571432</v>
      </c>
      <c r="Q1027" t="str">
        <f>LEFT(N1027,FIND("/",N1027)-1)</f>
        <v>music</v>
      </c>
      <c r="R1027" t="str">
        <f>RIGHT(N1027,LEN(N1027)-SEARCH("/",N1027))</f>
        <v>electronic music</v>
      </c>
      <c r="S1027" s="14">
        <f>(((J1027/60)/60)/24) + DATE(1970,1,1)</f>
        <v>42049.833761574075</v>
      </c>
      <c r="T1027" s="14">
        <f>(((I1027/60)/60)/24) + 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8333</v>
      </c>
      <c r="O1028" s="10">
        <f>(E1028/D1028)*100</f>
        <v>100.00828571428571</v>
      </c>
      <c r="P1028" s="5">
        <f>IFERROR((E1028/L1028),"0")</f>
        <v>57.381803278688523</v>
      </c>
      <c r="Q1028" t="str">
        <f>LEFT(N1028,FIND("/",N1028)-1)</f>
        <v>music</v>
      </c>
      <c r="R1028" t="str">
        <f>RIGHT(N1028,LEN(N1028)-SEARCH("/",N1028))</f>
        <v>electronic music</v>
      </c>
      <c r="S1028" s="14">
        <f>(((J1028/60)/60)/24) + DATE(1970,1,1)</f>
        <v>42426.407592592594</v>
      </c>
      <c r="T1028" s="14">
        <f>(((I1028/60)/60)/24) + DATE(1970,1,1)</f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8333</v>
      </c>
      <c r="O1029" s="10">
        <f>(E1029/D1029)*100</f>
        <v>103.09292094387415</v>
      </c>
      <c r="P1029" s="5">
        <f>IFERROR((E1029/L1029),"0")</f>
        <v>69.666666666666671</v>
      </c>
      <c r="Q1029" t="str">
        <f>LEFT(N1029,FIND("/",N1029)-1)</f>
        <v>music</v>
      </c>
      <c r="R1029" t="str">
        <f>RIGHT(N1029,LEN(N1029)-SEARCH("/",N1029))</f>
        <v>electronic music</v>
      </c>
      <c r="S1029" s="14">
        <f>(((J1029/60)/60)/24) + DATE(1970,1,1)</f>
        <v>41905.034108796295</v>
      </c>
      <c r="T1029" s="14">
        <f>(((I1029/60)/60)/24) + 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8333</v>
      </c>
      <c r="O1030" s="10">
        <f>(E1030/D1030)*100</f>
        <v>117.27000000000001</v>
      </c>
      <c r="P1030" s="5">
        <f>IFERROR((E1030/L1030),"0")</f>
        <v>45.988235294117644</v>
      </c>
      <c r="Q1030" t="str">
        <f>LEFT(N1030,FIND("/",N1030)-1)</f>
        <v>music</v>
      </c>
      <c r="R1030" t="str">
        <f>RIGHT(N1030,LEN(N1030)-SEARCH("/",N1030))</f>
        <v>electronic music</v>
      </c>
      <c r="S1030" s="14">
        <f>(((J1030/60)/60)/24) + DATE(1970,1,1)</f>
        <v>42755.627372685187</v>
      </c>
      <c r="T1030" s="14">
        <f>(((I1030/60)/60)/24) + DATE(1970,1,1)</f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8333</v>
      </c>
      <c r="O1031" s="10">
        <f>(E1031/D1031)*100</f>
        <v>111.75999999999999</v>
      </c>
      <c r="P1031" s="5">
        <f>IFERROR((E1031/L1031),"0")</f>
        <v>79.262411347517727</v>
      </c>
      <c r="Q1031" t="str">
        <f>LEFT(N1031,FIND("/",N1031)-1)</f>
        <v>music</v>
      </c>
      <c r="R1031" t="str">
        <f>RIGHT(N1031,LEN(N1031)-SEARCH("/",N1031))</f>
        <v>electronic music</v>
      </c>
      <c r="S1031" s="14">
        <f>(((J1031/60)/60)/24) + DATE(1970,1,1)</f>
        <v>42044.711886574078</v>
      </c>
      <c r="T1031" s="14">
        <f>(((I1031/60)/60)/24) + 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8333</v>
      </c>
      <c r="O1032" s="10">
        <f>(E1032/D1032)*100</f>
        <v>342.09999999999997</v>
      </c>
      <c r="P1032" s="5">
        <f>IFERROR((E1032/L1032),"0")</f>
        <v>43.031446540880502</v>
      </c>
      <c r="Q1032" t="str">
        <f>LEFT(N1032,FIND("/",N1032)-1)</f>
        <v>music</v>
      </c>
      <c r="R1032" t="str">
        <f>RIGHT(N1032,LEN(N1032)-SEARCH("/",N1032))</f>
        <v>electronic music</v>
      </c>
      <c r="S1032" s="14">
        <f>(((J1032/60)/60)/24) + DATE(1970,1,1)</f>
        <v>42611.483206018514</v>
      </c>
      <c r="T1032" s="14">
        <f>(((I1032/60)/60)/24) + DATE(1970,1,1)</f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8333</v>
      </c>
      <c r="O1033" s="10">
        <f>(E1033/D1033)*100</f>
        <v>107.4</v>
      </c>
      <c r="P1033" s="5">
        <f>IFERROR((E1033/L1033),"0")</f>
        <v>108.48484848484848</v>
      </c>
      <c r="Q1033" t="str">
        <f>LEFT(N1033,FIND("/",N1033)-1)</f>
        <v>music</v>
      </c>
      <c r="R1033" t="str">
        <f>RIGHT(N1033,LEN(N1033)-SEARCH("/",N1033))</f>
        <v>electronic music</v>
      </c>
      <c r="S1033" s="14">
        <f>(((J1033/60)/60)/24) + DATE(1970,1,1)</f>
        <v>42324.764004629629</v>
      </c>
      <c r="T1033" s="14">
        <f>(((I1033/60)/60)/24) + 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8333</v>
      </c>
      <c r="O1034" s="10">
        <f>(E1034/D1034)*100</f>
        <v>108.49703703703703</v>
      </c>
      <c r="P1034" s="5">
        <f>IFERROR((E1034/L1034),"0")</f>
        <v>61.029583333333335</v>
      </c>
      <c r="Q1034" t="str">
        <f>LEFT(N1034,FIND("/",N1034)-1)</f>
        <v>music</v>
      </c>
      <c r="R1034" t="str">
        <f>RIGHT(N1034,LEN(N1034)-SEARCH("/",N1034))</f>
        <v>electronic music</v>
      </c>
      <c r="S1034" s="14">
        <f>(((J1034/60)/60)/24) + DATE(1970,1,1)</f>
        <v>42514.666956018518</v>
      </c>
      <c r="T1034" s="14">
        <f>(((I1034/60)/60)/24) + DATE(1970,1,1)</f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8333</v>
      </c>
      <c r="O1035" s="10">
        <f>(E1035/D1035)*100</f>
        <v>102.86144578313252</v>
      </c>
      <c r="P1035" s="5">
        <f>IFERROR((E1035/L1035),"0")</f>
        <v>50.592592592592595</v>
      </c>
      <c r="Q1035" t="str">
        <f>LEFT(N1035,FIND("/",N1035)-1)</f>
        <v>music</v>
      </c>
      <c r="R1035" t="str">
        <f>RIGHT(N1035,LEN(N1035)-SEARCH("/",N1035))</f>
        <v>electronic music</v>
      </c>
      <c r="S1035" s="14">
        <f>(((J1035/60)/60)/24) + DATE(1970,1,1)</f>
        <v>42688.732407407413</v>
      </c>
      <c r="T1035" s="14">
        <f>(((I1035/60)/60)/24) + 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8333</v>
      </c>
      <c r="O1036" s="10">
        <f>(E1036/D1036)*100</f>
        <v>130.0018</v>
      </c>
      <c r="P1036" s="5">
        <f>IFERROR((E1036/L1036),"0")</f>
        <v>39.157168674698795</v>
      </c>
      <c r="Q1036" t="str">
        <f>LEFT(N1036,FIND("/",N1036)-1)</f>
        <v>music</v>
      </c>
      <c r="R1036" t="str">
        <f>RIGHT(N1036,LEN(N1036)-SEARCH("/",N1036))</f>
        <v>electronic music</v>
      </c>
      <c r="S1036" s="14">
        <f>(((J1036/60)/60)/24) + DATE(1970,1,1)</f>
        <v>42555.166712962964</v>
      </c>
      <c r="T1036" s="14">
        <f>(((I1036/60)/60)/24) + DATE(1970,1,1)</f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8333</v>
      </c>
      <c r="O1037" s="10">
        <f>(E1037/D1037)*100</f>
        <v>107.65217391304347</v>
      </c>
      <c r="P1037" s="5">
        <f>IFERROR((E1037/L1037),"0")</f>
        <v>65.15789473684211</v>
      </c>
      <c r="Q1037" t="str">
        <f>LEFT(N1037,FIND("/",N1037)-1)</f>
        <v>music</v>
      </c>
      <c r="R1037" t="str">
        <f>RIGHT(N1037,LEN(N1037)-SEARCH("/",N1037))</f>
        <v>electronic music</v>
      </c>
      <c r="S1037" s="14">
        <f>(((J1037/60)/60)/24) + DATE(1970,1,1)</f>
        <v>42016.641435185185</v>
      </c>
      <c r="T1037" s="14">
        <f>(((I1037/60)/60)/24) + 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8333</v>
      </c>
      <c r="O1038" s="10">
        <f>(E1038/D1038)*100</f>
        <v>112.36044444444444</v>
      </c>
      <c r="P1038" s="5">
        <f>IFERROR((E1038/L1038),"0")</f>
        <v>23.963127962085309</v>
      </c>
      <c r="Q1038" t="str">
        <f>LEFT(N1038,FIND("/",N1038)-1)</f>
        <v>music</v>
      </c>
      <c r="R1038" t="str">
        <f>RIGHT(N1038,LEN(N1038)-SEARCH("/",N1038))</f>
        <v>electronic music</v>
      </c>
      <c r="S1038" s="14">
        <f>(((J1038/60)/60)/24) + DATE(1970,1,1)</f>
        <v>41249.448958333334</v>
      </c>
      <c r="T1038" s="14">
        <f>(((I1038/60)/60)/24) + DATE(1970,1,1)</f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8333</v>
      </c>
      <c r="O1039" s="10">
        <f>(E1039/D1039)*100</f>
        <v>102.1</v>
      </c>
      <c r="P1039" s="5">
        <f>IFERROR((E1039/L1039),"0")</f>
        <v>48.61904761904762</v>
      </c>
      <c r="Q1039" t="str">
        <f>LEFT(N1039,FIND("/",N1039)-1)</f>
        <v>music</v>
      </c>
      <c r="R1039" t="str">
        <f>RIGHT(N1039,LEN(N1039)-SEARCH("/",N1039))</f>
        <v>electronic music</v>
      </c>
      <c r="S1039" s="14">
        <f>(((J1039/60)/60)/24) + DATE(1970,1,1)</f>
        <v>42119.822476851856</v>
      </c>
      <c r="T1039" s="14">
        <f>(((I1039/60)/60)/24) + 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8333</v>
      </c>
      <c r="O1040" s="10">
        <f>(E1040/D1040)*100</f>
        <v>145.33333333333334</v>
      </c>
      <c r="P1040" s="5">
        <f>IFERROR((E1040/L1040),"0")</f>
        <v>35.73770491803279</v>
      </c>
      <c r="Q1040" t="str">
        <f>LEFT(N1040,FIND("/",N1040)-1)</f>
        <v>music</v>
      </c>
      <c r="R1040" t="str">
        <f>RIGHT(N1040,LEN(N1040)-SEARCH("/",N1040))</f>
        <v>electronic music</v>
      </c>
      <c r="S1040" s="14">
        <f>(((J1040/60)/60)/24) + DATE(1970,1,1)</f>
        <v>42418.231747685189</v>
      </c>
      <c r="T1040" s="14">
        <f>(((I1040/60)/60)/24) + DATE(1970,1,1)</f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8333</v>
      </c>
      <c r="O1041" s="10">
        <f>(E1041/D1041)*100</f>
        <v>128.19999999999999</v>
      </c>
      <c r="P1041" s="5">
        <f>IFERROR((E1041/L1041),"0")</f>
        <v>21.366666666666667</v>
      </c>
      <c r="Q1041" t="str">
        <f>LEFT(N1041,FIND("/",N1041)-1)</f>
        <v>music</v>
      </c>
      <c r="R1041" t="str">
        <f>RIGHT(N1041,LEN(N1041)-SEARCH("/",N1041))</f>
        <v>electronic music</v>
      </c>
      <c r="S1041" s="14">
        <f>(((J1041/60)/60)/24) + DATE(1970,1,1)</f>
        <v>42692.109328703707</v>
      </c>
      <c r="T1041" s="14">
        <f>(((I1041/60)/60)/24) + DATE(1970,1,1)</f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8334</v>
      </c>
      <c r="O1042" s="10">
        <f>(E1042/D1042)*100</f>
        <v>0.29411764705882354</v>
      </c>
      <c r="P1042" s="5">
        <f>IFERROR((E1042/L1042),"0")</f>
        <v>250</v>
      </c>
      <c r="Q1042" t="str">
        <f>LEFT(N1042,FIND("/",N1042)-1)</f>
        <v>journalism</v>
      </c>
      <c r="R1042" t="str">
        <f>RIGHT(N1042,LEN(N1042)-SEARCH("/",N1042))</f>
        <v>audio</v>
      </c>
      <c r="S1042" s="14">
        <f>(((J1042/60)/60)/24) + DATE(1970,1,1)</f>
        <v>42579.708437499998</v>
      </c>
      <c r="T1042" s="14">
        <f>(((I1042/60)/60)/24) + 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8334</v>
      </c>
      <c r="O1043" s="10">
        <f>(E1043/D1043)*100</f>
        <v>0</v>
      </c>
      <c r="P1043" s="5" t="str">
        <f>IFERROR((E1043/L1043),"0")</f>
        <v>0</v>
      </c>
      <c r="Q1043" t="str">
        <f>LEFT(N1043,FIND("/",N1043)-1)</f>
        <v>journalism</v>
      </c>
      <c r="R1043" t="str">
        <f>RIGHT(N1043,LEN(N1043)-SEARCH("/",N1043))</f>
        <v>audio</v>
      </c>
      <c r="S1043" s="14">
        <f>(((J1043/60)/60)/24) + DATE(1970,1,1)</f>
        <v>41831.060092592597</v>
      </c>
      <c r="T1043" s="14">
        <f>(((I1043/60)/60)/24) + DATE(1970,1,1)</f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8334</v>
      </c>
      <c r="O1044" s="10">
        <f>(E1044/D1044)*100</f>
        <v>1.5384615384615385</v>
      </c>
      <c r="P1044" s="5">
        <f>IFERROR((E1044/L1044),"0")</f>
        <v>10</v>
      </c>
      <c r="Q1044" t="str">
        <f>LEFT(N1044,FIND("/",N1044)-1)</f>
        <v>journalism</v>
      </c>
      <c r="R1044" t="str">
        <f>RIGHT(N1044,LEN(N1044)-SEARCH("/",N1044))</f>
        <v>audio</v>
      </c>
      <c r="S1044" s="14">
        <f>(((J1044/60)/60)/24) + DATE(1970,1,1)</f>
        <v>41851.696157407408</v>
      </c>
      <c r="T1044" s="14">
        <f>(((I1044/60)/60)/24) + 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8334</v>
      </c>
      <c r="O1045" s="10">
        <f>(E1045/D1045)*100</f>
        <v>8.5370000000000008</v>
      </c>
      <c r="P1045" s="5">
        <f>IFERROR((E1045/L1045),"0")</f>
        <v>29.236301369863014</v>
      </c>
      <c r="Q1045" t="str">
        <f>LEFT(N1045,FIND("/",N1045)-1)</f>
        <v>journalism</v>
      </c>
      <c r="R1045" t="str">
        <f>RIGHT(N1045,LEN(N1045)-SEARCH("/",N1045))</f>
        <v>audio</v>
      </c>
      <c r="S1045" s="14">
        <f>(((J1045/60)/60)/24) + DATE(1970,1,1)</f>
        <v>42114.252951388888</v>
      </c>
      <c r="T1045" s="14">
        <f>(((I1045/60)/60)/24) + DATE(1970,1,1)</f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8334</v>
      </c>
      <c r="O1046" s="10">
        <f>(E1046/D1046)*100</f>
        <v>8.5714285714285715E-2</v>
      </c>
      <c r="P1046" s="5">
        <f>IFERROR((E1046/L1046),"0")</f>
        <v>3</v>
      </c>
      <c r="Q1046" t="str">
        <f>LEFT(N1046,FIND("/",N1046)-1)</f>
        <v>journalism</v>
      </c>
      <c r="R1046" t="str">
        <f>RIGHT(N1046,LEN(N1046)-SEARCH("/",N1046))</f>
        <v>audio</v>
      </c>
      <c r="S1046" s="14">
        <f>(((J1046/60)/60)/24) + DATE(1970,1,1)</f>
        <v>42011.925937499997</v>
      </c>
      <c r="T1046" s="14">
        <f>(((I1046/60)/60)/24) + 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8334</v>
      </c>
      <c r="O1047" s="10">
        <f>(E1047/D1047)*100</f>
        <v>2.6599999999999997</v>
      </c>
      <c r="P1047" s="5">
        <f>IFERROR((E1047/L1047),"0")</f>
        <v>33.25</v>
      </c>
      <c r="Q1047" t="str">
        <f>LEFT(N1047,FIND("/",N1047)-1)</f>
        <v>journalism</v>
      </c>
      <c r="R1047" t="str">
        <f>RIGHT(N1047,LEN(N1047)-SEARCH("/",N1047))</f>
        <v>audio</v>
      </c>
      <c r="S1047" s="14">
        <f>(((J1047/60)/60)/24) + DATE(1970,1,1)</f>
        <v>41844.874421296299</v>
      </c>
      <c r="T1047" s="14">
        <f>(((I1047/60)/60)/24) + DATE(1970,1,1)</f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8334</v>
      </c>
      <c r="O1048" s="10">
        <f>(E1048/D1048)*100</f>
        <v>0</v>
      </c>
      <c r="P1048" s="5" t="str">
        <f>IFERROR((E1048/L1048),"0")</f>
        <v>0</v>
      </c>
      <c r="Q1048" t="str">
        <f>LEFT(N1048,FIND("/",N1048)-1)</f>
        <v>journalism</v>
      </c>
      <c r="R1048" t="str">
        <f>RIGHT(N1048,LEN(N1048)-SEARCH("/",N1048))</f>
        <v>audio</v>
      </c>
      <c r="S1048" s="14">
        <f>(((J1048/60)/60)/24) + DATE(1970,1,1)</f>
        <v>42319.851388888885</v>
      </c>
      <c r="T1048" s="14">
        <f>(((I1048/60)/60)/24) + 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8334</v>
      </c>
      <c r="O1049" s="10">
        <f>(E1049/D1049)*100</f>
        <v>0.05</v>
      </c>
      <c r="P1049" s="5">
        <f>IFERROR((E1049/L1049),"0")</f>
        <v>1</v>
      </c>
      <c r="Q1049" t="str">
        <f>LEFT(N1049,FIND("/",N1049)-1)</f>
        <v>journalism</v>
      </c>
      <c r="R1049" t="str">
        <f>RIGHT(N1049,LEN(N1049)-SEARCH("/",N1049))</f>
        <v>audio</v>
      </c>
      <c r="S1049" s="14">
        <f>(((J1049/60)/60)/24) + DATE(1970,1,1)</f>
        <v>41918.818460648145</v>
      </c>
      <c r="T1049" s="14">
        <f>(((I1049/60)/60)/24) + DATE(1970,1,1)</f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8334</v>
      </c>
      <c r="O1050" s="10">
        <f>(E1050/D1050)*100</f>
        <v>1.4133333333333333</v>
      </c>
      <c r="P1050" s="5">
        <f>IFERROR((E1050/L1050),"0")</f>
        <v>53</v>
      </c>
      <c r="Q1050" t="str">
        <f>LEFT(N1050,FIND("/",N1050)-1)</f>
        <v>journalism</v>
      </c>
      <c r="R1050" t="str">
        <f>RIGHT(N1050,LEN(N1050)-SEARCH("/",N1050))</f>
        <v>audio</v>
      </c>
      <c r="S1050" s="14">
        <f>(((J1050/60)/60)/24) + DATE(1970,1,1)</f>
        <v>42598.053113425922</v>
      </c>
      <c r="T1050" s="14">
        <f>(((I1050/60)/60)/24) + 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8334</v>
      </c>
      <c r="O1051" s="10">
        <f>(E1051/D1051)*100</f>
        <v>0</v>
      </c>
      <c r="P1051" s="5" t="str">
        <f>IFERROR((E1051/L1051),"0")</f>
        <v>0</v>
      </c>
      <c r="Q1051" t="str">
        <f>LEFT(N1051,FIND("/",N1051)-1)</f>
        <v>journalism</v>
      </c>
      <c r="R1051" t="str">
        <f>RIGHT(N1051,LEN(N1051)-SEARCH("/",N1051))</f>
        <v>audio</v>
      </c>
      <c r="S1051" s="14">
        <f>(((J1051/60)/60)/24) + DATE(1970,1,1)</f>
        <v>42382.431076388893</v>
      </c>
      <c r="T1051" s="14">
        <f>(((I1051/60)/60)/24) + 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8334</v>
      </c>
      <c r="O1052" s="10">
        <f>(E1052/D1052)*100</f>
        <v>0</v>
      </c>
      <c r="P1052" s="5" t="str">
        <f>IFERROR((E1052/L1052),"0")</f>
        <v>0</v>
      </c>
      <c r="Q1052" t="str">
        <f>LEFT(N1052,FIND("/",N1052)-1)</f>
        <v>journalism</v>
      </c>
      <c r="R1052" t="str">
        <f>RIGHT(N1052,LEN(N1052)-SEARCH("/",N1052))</f>
        <v>audio</v>
      </c>
      <c r="S1052" s="14">
        <f>(((J1052/60)/60)/24) + DATE(1970,1,1)</f>
        <v>42231.7971875</v>
      </c>
      <c r="T1052" s="14">
        <f>(((I1052/60)/60)/24) + DATE(1970,1,1)</f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8334</v>
      </c>
      <c r="O1053" s="10">
        <f>(E1053/D1053)*100</f>
        <v>0</v>
      </c>
      <c r="P1053" s="5" t="str">
        <f>IFERROR((E1053/L1053),"0")</f>
        <v>0</v>
      </c>
      <c r="Q1053" t="str">
        <f>LEFT(N1053,FIND("/",N1053)-1)</f>
        <v>journalism</v>
      </c>
      <c r="R1053" t="str">
        <f>RIGHT(N1053,LEN(N1053)-SEARCH("/",N1053))</f>
        <v>audio</v>
      </c>
      <c r="S1053" s="14">
        <f>(((J1053/60)/60)/24) + DATE(1970,1,1)</f>
        <v>41850.014178240745</v>
      </c>
      <c r="T1053" s="14">
        <f>(((I1053/60)/60)/24) + DATE(1970,1,1)</f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8334</v>
      </c>
      <c r="O1054" s="10">
        <f>(E1054/D1054)*100</f>
        <v>0</v>
      </c>
      <c r="P1054" s="5" t="str">
        <f>IFERROR((E1054/L1054),"0")</f>
        <v>0</v>
      </c>
      <c r="Q1054" t="str">
        <f>LEFT(N1054,FIND("/",N1054)-1)</f>
        <v>journalism</v>
      </c>
      <c r="R1054" t="str">
        <f>RIGHT(N1054,LEN(N1054)-SEARCH("/",N1054))</f>
        <v>audio</v>
      </c>
      <c r="S1054" s="14">
        <f>(((J1054/60)/60)/24) + DATE(1970,1,1)</f>
        <v>42483.797395833331</v>
      </c>
      <c r="T1054" s="14">
        <f>(((I1054/60)/60)/24) + DATE(1970,1,1)</f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8334</v>
      </c>
      <c r="O1055" s="10">
        <f>(E1055/D1055)*100</f>
        <v>1</v>
      </c>
      <c r="P1055" s="5">
        <f>IFERROR((E1055/L1055),"0")</f>
        <v>15</v>
      </c>
      <c r="Q1055" t="str">
        <f>LEFT(N1055,FIND("/",N1055)-1)</f>
        <v>journalism</v>
      </c>
      <c r="R1055" t="str">
        <f>RIGHT(N1055,LEN(N1055)-SEARCH("/",N1055))</f>
        <v>audio</v>
      </c>
      <c r="S1055" s="14">
        <f>(((J1055/60)/60)/24) + DATE(1970,1,1)</f>
        <v>42775.172824074078</v>
      </c>
      <c r="T1055" s="14">
        <f>(((I1055/60)/60)/24) + DATE(1970,1,1)</f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8334</v>
      </c>
      <c r="O1056" s="10">
        <f>(E1056/D1056)*100</f>
        <v>0</v>
      </c>
      <c r="P1056" s="5" t="str">
        <f>IFERROR((E1056/L1056),"0")</f>
        <v>0</v>
      </c>
      <c r="Q1056" t="str">
        <f>LEFT(N1056,FIND("/",N1056)-1)</f>
        <v>journalism</v>
      </c>
      <c r="R1056" t="str">
        <f>RIGHT(N1056,LEN(N1056)-SEARCH("/",N1056))</f>
        <v>audio</v>
      </c>
      <c r="S1056" s="14">
        <f>(((J1056/60)/60)/24) + DATE(1970,1,1)</f>
        <v>41831.851840277777</v>
      </c>
      <c r="T1056" s="14">
        <f>(((I1056/60)/60)/24) + DATE(1970,1,1)</f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8334</v>
      </c>
      <c r="O1057" s="10">
        <f>(E1057/D1057)*100</f>
        <v>0</v>
      </c>
      <c r="P1057" s="5" t="str">
        <f>IFERROR((E1057/L1057),"0")</f>
        <v>0</v>
      </c>
      <c r="Q1057" t="str">
        <f>LEFT(N1057,FIND("/",N1057)-1)</f>
        <v>journalism</v>
      </c>
      <c r="R1057" t="str">
        <f>RIGHT(N1057,LEN(N1057)-SEARCH("/",N1057))</f>
        <v>audio</v>
      </c>
      <c r="S1057" s="14">
        <f>(((J1057/60)/60)/24) + DATE(1970,1,1)</f>
        <v>42406.992418981477</v>
      </c>
      <c r="T1057" s="14">
        <f>(((I1057/60)/60)/24) + DATE(1970,1,1)</f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8334</v>
      </c>
      <c r="O1058" s="10">
        <f>(E1058/D1058)*100</f>
        <v>0</v>
      </c>
      <c r="P1058" s="5" t="str">
        <f>IFERROR((E1058/L1058),"0")</f>
        <v>0</v>
      </c>
      <c r="Q1058" t="str">
        <f>LEFT(N1058,FIND("/",N1058)-1)</f>
        <v>journalism</v>
      </c>
      <c r="R1058" t="str">
        <f>RIGHT(N1058,LEN(N1058)-SEARCH("/",N1058))</f>
        <v>audio</v>
      </c>
      <c r="S1058" s="14">
        <f>(((J1058/60)/60)/24) + DATE(1970,1,1)</f>
        <v>42058.719641203701</v>
      </c>
      <c r="T1058" s="14">
        <f>(((I1058/60)/60)/24) + DATE(1970,1,1)</f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8334</v>
      </c>
      <c r="O1059" s="10">
        <f>(E1059/D1059)*100</f>
        <v>0</v>
      </c>
      <c r="P1059" s="5" t="str">
        <f>IFERROR((E1059/L1059),"0")</f>
        <v>0</v>
      </c>
      <c r="Q1059" t="str">
        <f>LEFT(N1059,FIND("/",N1059)-1)</f>
        <v>journalism</v>
      </c>
      <c r="R1059" t="str">
        <f>RIGHT(N1059,LEN(N1059)-SEARCH("/",N1059))</f>
        <v>audio</v>
      </c>
      <c r="S1059" s="14">
        <f>(((J1059/60)/60)/24) + DATE(1970,1,1)</f>
        <v>42678.871331018512</v>
      </c>
      <c r="T1059" s="14">
        <f>(((I1059/60)/60)/24) + DATE(1970,1,1)</f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8334</v>
      </c>
      <c r="O1060" s="10">
        <f>(E1060/D1060)*100</f>
        <v>0</v>
      </c>
      <c r="P1060" s="5" t="str">
        <f>IFERROR((E1060/L1060),"0")</f>
        <v>0</v>
      </c>
      <c r="Q1060" t="str">
        <f>LEFT(N1060,FIND("/",N1060)-1)</f>
        <v>journalism</v>
      </c>
      <c r="R1060" t="str">
        <f>RIGHT(N1060,LEN(N1060)-SEARCH("/",N1060))</f>
        <v>audio</v>
      </c>
      <c r="S1060" s="14">
        <f>(((J1060/60)/60)/24) + DATE(1970,1,1)</f>
        <v>42047.900960648149</v>
      </c>
      <c r="T1060" s="14">
        <f>(((I1060/60)/60)/24) + 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8334</v>
      </c>
      <c r="O1061" s="10">
        <f>(E1061/D1061)*100</f>
        <v>0</v>
      </c>
      <c r="P1061" s="5" t="str">
        <f>IFERROR((E1061/L1061),"0")</f>
        <v>0</v>
      </c>
      <c r="Q1061" t="str">
        <f>LEFT(N1061,FIND("/",N1061)-1)</f>
        <v>journalism</v>
      </c>
      <c r="R1061" t="str">
        <f>RIGHT(N1061,LEN(N1061)-SEARCH("/",N1061))</f>
        <v>audio</v>
      </c>
      <c r="S1061" s="14">
        <f>(((J1061/60)/60)/24) + DATE(1970,1,1)</f>
        <v>42046.79</v>
      </c>
      <c r="T1061" s="14">
        <f>(((I1061/60)/60)/24) + DATE(1970,1,1)</f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8334</v>
      </c>
      <c r="O1062" s="10">
        <f>(E1062/D1062)*100</f>
        <v>1</v>
      </c>
      <c r="P1062" s="5">
        <f>IFERROR((E1062/L1062),"0")</f>
        <v>50</v>
      </c>
      <c r="Q1062" t="str">
        <f>LEFT(N1062,FIND("/",N1062)-1)</f>
        <v>journalism</v>
      </c>
      <c r="R1062" t="str">
        <f>RIGHT(N1062,LEN(N1062)-SEARCH("/",N1062))</f>
        <v>audio</v>
      </c>
      <c r="S1062" s="14">
        <f>(((J1062/60)/60)/24) + DATE(1970,1,1)</f>
        <v>42079.913113425922</v>
      </c>
      <c r="T1062" s="14">
        <f>(((I1062/60)/60)/24) + DATE(1970,1,1)</f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8334</v>
      </c>
      <c r="O1063" s="10">
        <f>(E1063/D1063)*100</f>
        <v>0</v>
      </c>
      <c r="P1063" s="5" t="str">
        <f>IFERROR((E1063/L1063),"0")</f>
        <v>0</v>
      </c>
      <c r="Q1063" t="str">
        <f>LEFT(N1063,FIND("/",N1063)-1)</f>
        <v>journalism</v>
      </c>
      <c r="R1063" t="str">
        <f>RIGHT(N1063,LEN(N1063)-SEARCH("/",N1063))</f>
        <v>audio</v>
      </c>
      <c r="S1063" s="14">
        <f>(((J1063/60)/60)/24) + DATE(1970,1,1)</f>
        <v>42432.276712962965</v>
      </c>
      <c r="T1063" s="14">
        <f>(((I1063/60)/60)/24) + DATE(1970,1,1)</f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8334</v>
      </c>
      <c r="O1064" s="10">
        <f>(E1064/D1064)*100</f>
        <v>95.477386934673376</v>
      </c>
      <c r="P1064" s="5">
        <f>IFERROR((E1064/L1064),"0")</f>
        <v>47.5</v>
      </c>
      <c r="Q1064" t="str">
        <f>LEFT(N1064,FIND("/",N1064)-1)</f>
        <v>journalism</v>
      </c>
      <c r="R1064" t="str">
        <f>RIGHT(N1064,LEN(N1064)-SEARCH("/",N1064))</f>
        <v>audio</v>
      </c>
      <c r="S1064" s="14">
        <f>(((J1064/60)/60)/24) + DATE(1970,1,1)</f>
        <v>42556.807187500002</v>
      </c>
      <c r="T1064" s="14">
        <f>(((I1064/60)/60)/24) + DATE(1970,1,1)</f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8334</v>
      </c>
      <c r="O1065" s="10">
        <f>(E1065/D1065)*100</f>
        <v>0</v>
      </c>
      <c r="P1065" s="5" t="str">
        <f>IFERROR((E1065/L1065),"0")</f>
        <v>0</v>
      </c>
      <c r="Q1065" t="str">
        <f>LEFT(N1065,FIND("/",N1065)-1)</f>
        <v>journalism</v>
      </c>
      <c r="R1065" t="str">
        <f>RIGHT(N1065,LEN(N1065)-SEARCH("/",N1065))</f>
        <v>audio</v>
      </c>
      <c r="S1065" s="14">
        <f>(((J1065/60)/60)/24) + DATE(1970,1,1)</f>
        <v>42583.030810185184</v>
      </c>
      <c r="T1065" s="14">
        <f>(((I1065/60)/60)/24) + DATE(1970,1,1)</f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8335</v>
      </c>
      <c r="O1066" s="10">
        <f>(E1066/D1066)*100</f>
        <v>8.974444444444444</v>
      </c>
      <c r="P1066" s="5">
        <f>IFERROR((E1066/L1066),"0")</f>
        <v>65.666666666666671</v>
      </c>
      <c r="Q1066" t="str">
        <f>LEFT(N1066,FIND("/",N1066)-1)</f>
        <v>games</v>
      </c>
      <c r="R1066" t="str">
        <f>RIGHT(N1066,LEN(N1066)-SEARCH("/",N1066))</f>
        <v>video games</v>
      </c>
      <c r="S1066" s="14">
        <f>(((J1066/60)/60)/24) + DATE(1970,1,1)</f>
        <v>41417.228043981479</v>
      </c>
      <c r="T1066" s="14">
        <f>(((I1066/60)/60)/24) + DATE(1970,1,1)</f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8335</v>
      </c>
      <c r="O1067" s="10">
        <f>(E1067/D1067)*100</f>
        <v>2.7</v>
      </c>
      <c r="P1067" s="5">
        <f>IFERROR((E1067/L1067),"0")</f>
        <v>16.2</v>
      </c>
      <c r="Q1067" t="str">
        <f>LEFT(N1067,FIND("/",N1067)-1)</f>
        <v>games</v>
      </c>
      <c r="R1067" t="str">
        <f>RIGHT(N1067,LEN(N1067)-SEARCH("/",N1067))</f>
        <v>video games</v>
      </c>
      <c r="S1067" s="14">
        <f>(((J1067/60)/60)/24) + DATE(1970,1,1)</f>
        <v>41661.381041666667</v>
      </c>
      <c r="T1067" s="14">
        <f>(((I1067/60)/60)/24) + 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8335</v>
      </c>
      <c r="O1068" s="10">
        <f>(E1068/D1068)*100</f>
        <v>3.3673333333333333</v>
      </c>
      <c r="P1068" s="5">
        <f>IFERROR((E1068/L1068),"0")</f>
        <v>34.128378378378379</v>
      </c>
      <c r="Q1068" t="str">
        <f>LEFT(N1068,FIND("/",N1068)-1)</f>
        <v>games</v>
      </c>
      <c r="R1068" t="str">
        <f>RIGHT(N1068,LEN(N1068)-SEARCH("/",N1068))</f>
        <v>video games</v>
      </c>
      <c r="S1068" s="14">
        <f>(((J1068/60)/60)/24) + DATE(1970,1,1)</f>
        <v>41445.962754629632</v>
      </c>
      <c r="T1068" s="14">
        <f>(((I1068/60)/60)/24) + DATE(1970,1,1)</f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8335</v>
      </c>
      <c r="O1069" s="10">
        <f>(E1069/D1069)*100</f>
        <v>26</v>
      </c>
      <c r="P1069" s="5">
        <f>IFERROR((E1069/L1069),"0")</f>
        <v>13</v>
      </c>
      <c r="Q1069" t="str">
        <f>LEFT(N1069,FIND("/",N1069)-1)</f>
        <v>games</v>
      </c>
      <c r="R1069" t="str">
        <f>RIGHT(N1069,LEN(N1069)-SEARCH("/",N1069))</f>
        <v>video games</v>
      </c>
      <c r="S1069" s="14">
        <f>(((J1069/60)/60)/24) + DATE(1970,1,1)</f>
        <v>41599.855682870373</v>
      </c>
      <c r="T1069" s="14">
        <f>(((I1069/60)/60)/24) + DATE(1970,1,1)</f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8335</v>
      </c>
      <c r="O1070" s="10">
        <f>(E1070/D1070)*100</f>
        <v>0.15</v>
      </c>
      <c r="P1070" s="5">
        <f>IFERROR((E1070/L1070),"0")</f>
        <v>11.25</v>
      </c>
      <c r="Q1070" t="str">
        <f>LEFT(N1070,FIND("/",N1070)-1)</f>
        <v>games</v>
      </c>
      <c r="R1070" t="str">
        <f>RIGHT(N1070,LEN(N1070)-SEARCH("/",N1070))</f>
        <v>video games</v>
      </c>
      <c r="S1070" s="14">
        <f>(((J1070/60)/60)/24) + DATE(1970,1,1)</f>
        <v>42440.371111111104</v>
      </c>
      <c r="T1070" s="14">
        <f>(((I1070/60)/60)/24) + 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8335</v>
      </c>
      <c r="O1071" s="10">
        <f>(E1071/D1071)*100</f>
        <v>38.636363636363633</v>
      </c>
      <c r="P1071" s="5">
        <f>IFERROR((E1071/L1071),"0")</f>
        <v>40.476190476190474</v>
      </c>
      <c r="Q1071" t="str">
        <f>LEFT(N1071,FIND("/",N1071)-1)</f>
        <v>games</v>
      </c>
      <c r="R1071" t="str">
        <f>RIGHT(N1071,LEN(N1071)-SEARCH("/",N1071))</f>
        <v>video games</v>
      </c>
      <c r="S1071" s="14">
        <f>(((J1071/60)/60)/24) + DATE(1970,1,1)</f>
        <v>41572.229849537034</v>
      </c>
      <c r="T1071" s="14">
        <f>(((I1071/60)/60)/24) + 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8335</v>
      </c>
      <c r="O1072" s="10">
        <f>(E1072/D1072)*100</f>
        <v>0.70000000000000007</v>
      </c>
      <c r="P1072" s="5">
        <f>IFERROR((E1072/L1072),"0")</f>
        <v>35</v>
      </c>
      <c r="Q1072" t="str">
        <f>LEFT(N1072,FIND("/",N1072)-1)</f>
        <v>games</v>
      </c>
      <c r="R1072" t="str">
        <f>RIGHT(N1072,LEN(N1072)-SEARCH("/",N1072))</f>
        <v>video games</v>
      </c>
      <c r="S1072" s="14">
        <f>(((J1072/60)/60)/24) + DATE(1970,1,1)</f>
        <v>41163.011828703704</v>
      </c>
      <c r="T1072" s="14">
        <f>(((I1072/60)/60)/24) + DATE(1970,1,1)</f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8335</v>
      </c>
      <c r="O1073" s="10">
        <f>(E1073/D1073)*100</f>
        <v>0</v>
      </c>
      <c r="P1073" s="5" t="str">
        <f>IFERROR((E1073/L1073),"0")</f>
        <v>0</v>
      </c>
      <c r="Q1073" t="str">
        <f>LEFT(N1073,FIND("/",N1073)-1)</f>
        <v>games</v>
      </c>
      <c r="R1073" t="str">
        <f>RIGHT(N1073,LEN(N1073)-SEARCH("/",N1073))</f>
        <v>video games</v>
      </c>
      <c r="S1073" s="14">
        <f>(((J1073/60)/60)/24) + DATE(1970,1,1)</f>
        <v>42295.753391203703</v>
      </c>
      <c r="T1073" s="14">
        <f>(((I1073/60)/60)/24) + DATE(1970,1,1)</f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8335</v>
      </c>
      <c r="O1074" s="10">
        <f>(E1074/D1074)*100</f>
        <v>6.8000000000000005E-2</v>
      </c>
      <c r="P1074" s="5">
        <f>IFERROR((E1074/L1074),"0")</f>
        <v>12.75</v>
      </c>
      <c r="Q1074" t="str">
        <f>LEFT(N1074,FIND("/",N1074)-1)</f>
        <v>games</v>
      </c>
      <c r="R1074" t="str">
        <f>RIGHT(N1074,LEN(N1074)-SEARCH("/",N1074))</f>
        <v>video games</v>
      </c>
      <c r="S1074" s="14">
        <f>(((J1074/60)/60)/24) + DATE(1970,1,1)</f>
        <v>41645.832141203704</v>
      </c>
      <c r="T1074" s="14">
        <f>(((I1074/60)/60)/24) + DATE(1970,1,1)</f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8335</v>
      </c>
      <c r="O1075" s="10">
        <f>(E1075/D1075)*100</f>
        <v>1.3333333333333335</v>
      </c>
      <c r="P1075" s="5">
        <f>IFERROR((E1075/L1075),"0")</f>
        <v>10</v>
      </c>
      <c r="Q1075" t="str">
        <f>LEFT(N1075,FIND("/",N1075)-1)</f>
        <v>games</v>
      </c>
      <c r="R1075" t="str">
        <f>RIGHT(N1075,LEN(N1075)-SEARCH("/",N1075))</f>
        <v>video games</v>
      </c>
      <c r="S1075" s="14">
        <f>(((J1075/60)/60)/24) + DATE(1970,1,1)</f>
        <v>40802.964594907404</v>
      </c>
      <c r="T1075" s="14">
        <f>(((I1075/60)/60)/24) + DATE(1970,1,1)</f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8335</v>
      </c>
      <c r="O1076" s="10">
        <f>(E1076/D1076)*100</f>
        <v>6.3092592592592585</v>
      </c>
      <c r="P1076" s="5">
        <f>IFERROR((E1076/L1076),"0")</f>
        <v>113.56666666666666</v>
      </c>
      <c r="Q1076" t="str">
        <f>LEFT(N1076,FIND("/",N1076)-1)</f>
        <v>games</v>
      </c>
      <c r="R1076" t="str">
        <f>RIGHT(N1076,LEN(N1076)-SEARCH("/",N1076))</f>
        <v>video games</v>
      </c>
      <c r="S1076" s="14">
        <f>(((J1076/60)/60)/24) + DATE(1970,1,1)</f>
        <v>41613.172974537039</v>
      </c>
      <c r="T1076" s="14">
        <f>(((I1076/60)/60)/24) + DATE(1970,1,1)</f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8335</v>
      </c>
      <c r="O1077" s="10">
        <f>(E1077/D1077)*100</f>
        <v>4.5</v>
      </c>
      <c r="P1077" s="5">
        <f>IFERROR((E1077/L1077),"0")</f>
        <v>15</v>
      </c>
      <c r="Q1077" t="str">
        <f>LEFT(N1077,FIND("/",N1077)-1)</f>
        <v>games</v>
      </c>
      <c r="R1077" t="str">
        <f>RIGHT(N1077,LEN(N1077)-SEARCH("/",N1077))</f>
        <v>video games</v>
      </c>
      <c r="S1077" s="14">
        <f>(((J1077/60)/60)/24) + DATE(1970,1,1)</f>
        <v>41005.904120370367</v>
      </c>
      <c r="T1077" s="14">
        <f>(((I1077/60)/60)/24) + 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8335</v>
      </c>
      <c r="O1078" s="10">
        <f>(E1078/D1078)*100</f>
        <v>62.765333333333331</v>
      </c>
      <c r="P1078" s="5">
        <f>IFERROR((E1078/L1078),"0")</f>
        <v>48.281025641025643</v>
      </c>
      <c r="Q1078" t="str">
        <f>LEFT(N1078,FIND("/",N1078)-1)</f>
        <v>games</v>
      </c>
      <c r="R1078" t="str">
        <f>RIGHT(N1078,LEN(N1078)-SEARCH("/",N1078))</f>
        <v>video games</v>
      </c>
      <c r="S1078" s="14">
        <f>(((J1078/60)/60)/24) + DATE(1970,1,1)</f>
        <v>41838.377893518518</v>
      </c>
      <c r="T1078" s="14">
        <f>(((I1078/60)/60)/24) + 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8335</v>
      </c>
      <c r="O1079" s="10">
        <f>(E1079/D1079)*100</f>
        <v>29.376000000000001</v>
      </c>
      <c r="P1079" s="5">
        <f>IFERROR((E1079/L1079),"0")</f>
        <v>43.976047904191617</v>
      </c>
      <c r="Q1079" t="str">
        <f>LEFT(N1079,FIND("/",N1079)-1)</f>
        <v>games</v>
      </c>
      <c r="R1079" t="str">
        <f>RIGHT(N1079,LEN(N1079)-SEARCH("/",N1079))</f>
        <v>video games</v>
      </c>
      <c r="S1079" s="14">
        <f>(((J1079/60)/60)/24) + DATE(1970,1,1)</f>
        <v>42353.16679398148</v>
      </c>
      <c r="T1079" s="14">
        <f>(((I1079/60)/60)/24) + DATE(1970,1,1)</f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8335</v>
      </c>
      <c r="O1080" s="10">
        <f>(E1080/D1080)*100</f>
        <v>7.5</v>
      </c>
      <c r="P1080" s="5">
        <f>IFERROR((E1080/L1080),"0")</f>
        <v>9</v>
      </c>
      <c r="Q1080" t="str">
        <f>LEFT(N1080,FIND("/",N1080)-1)</f>
        <v>games</v>
      </c>
      <c r="R1080" t="str">
        <f>RIGHT(N1080,LEN(N1080)-SEARCH("/",N1080))</f>
        <v>video games</v>
      </c>
      <c r="S1080" s="14">
        <f>(((J1080/60)/60)/24) + DATE(1970,1,1)</f>
        <v>40701.195844907408</v>
      </c>
      <c r="T1080" s="14">
        <f>(((I1080/60)/60)/24) + DATE(1970,1,1)</f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8335</v>
      </c>
      <c r="O1081" s="10">
        <f>(E1081/D1081)*100</f>
        <v>2.6076923076923078</v>
      </c>
      <c r="P1081" s="5">
        <f>IFERROR((E1081/L1081),"0")</f>
        <v>37.666666666666664</v>
      </c>
      <c r="Q1081" t="str">
        <f>LEFT(N1081,FIND("/",N1081)-1)</f>
        <v>games</v>
      </c>
      <c r="R1081" t="str">
        <f>RIGHT(N1081,LEN(N1081)-SEARCH("/",N1081))</f>
        <v>video games</v>
      </c>
      <c r="S1081" s="14">
        <f>(((J1081/60)/60)/24) + DATE(1970,1,1)</f>
        <v>42479.566388888896</v>
      </c>
      <c r="T1081" s="14">
        <f>(((I1081/60)/60)/24) + 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8335</v>
      </c>
      <c r="O1082" s="10">
        <f>(E1082/D1082)*100</f>
        <v>9.1050000000000004</v>
      </c>
      <c r="P1082" s="5">
        <f>IFERROR((E1082/L1082),"0")</f>
        <v>18.581632653061224</v>
      </c>
      <c r="Q1082" t="str">
        <f>LEFT(N1082,FIND("/",N1082)-1)</f>
        <v>games</v>
      </c>
      <c r="R1082" t="str">
        <f>RIGHT(N1082,LEN(N1082)-SEARCH("/",N1082))</f>
        <v>video games</v>
      </c>
      <c r="S1082" s="14">
        <f>(((J1082/60)/60)/24) + DATE(1970,1,1)</f>
        <v>41740.138113425928</v>
      </c>
      <c r="T1082" s="14">
        <f>(((I1082/60)/60)/24) + 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8335</v>
      </c>
      <c r="O1083" s="10">
        <f>(E1083/D1083)*100</f>
        <v>1.7647058823529412E-2</v>
      </c>
      <c r="P1083" s="5">
        <f>IFERROR((E1083/L1083),"0")</f>
        <v>3</v>
      </c>
      <c r="Q1083" t="str">
        <f>LEFT(N1083,FIND("/",N1083)-1)</f>
        <v>games</v>
      </c>
      <c r="R1083" t="str">
        <f>RIGHT(N1083,LEN(N1083)-SEARCH("/",N1083))</f>
        <v>video games</v>
      </c>
      <c r="S1083" s="14">
        <f>(((J1083/60)/60)/24) + DATE(1970,1,1)</f>
        <v>42002.926990740743</v>
      </c>
      <c r="T1083" s="14">
        <f>(((I1083/60)/60)/24) + DATE(1970,1,1)</f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8335</v>
      </c>
      <c r="O1084" s="10">
        <f>(E1084/D1084)*100</f>
        <v>0.55999999999999994</v>
      </c>
      <c r="P1084" s="5">
        <f>IFERROR((E1084/L1084),"0")</f>
        <v>18.666666666666668</v>
      </c>
      <c r="Q1084" t="str">
        <f>LEFT(N1084,FIND("/",N1084)-1)</f>
        <v>games</v>
      </c>
      <c r="R1084" t="str">
        <f>RIGHT(N1084,LEN(N1084)-SEARCH("/",N1084))</f>
        <v>video games</v>
      </c>
      <c r="S1084" s="14">
        <f>(((J1084/60)/60)/24) + DATE(1970,1,1)</f>
        <v>41101.906111111115</v>
      </c>
      <c r="T1084" s="14">
        <f>(((I1084/60)/60)/24) + DATE(1970,1,1)</f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8335</v>
      </c>
      <c r="O1085" s="10">
        <f>(E1085/D1085)*100</f>
        <v>0.82000000000000006</v>
      </c>
      <c r="P1085" s="5">
        <f>IFERROR((E1085/L1085),"0")</f>
        <v>410</v>
      </c>
      <c r="Q1085" t="str">
        <f>LEFT(N1085,FIND("/",N1085)-1)</f>
        <v>games</v>
      </c>
      <c r="R1085" t="str">
        <f>RIGHT(N1085,LEN(N1085)-SEARCH("/",N1085))</f>
        <v>video games</v>
      </c>
      <c r="S1085" s="14">
        <f>(((J1085/60)/60)/24) + DATE(1970,1,1)</f>
        <v>41793.659525462965</v>
      </c>
      <c r="T1085" s="14">
        <f>(((I1085/60)/60)/24) + 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8335</v>
      </c>
      <c r="O1086" s="10">
        <f>(E1086/D1086)*100</f>
        <v>0</v>
      </c>
      <c r="P1086" s="5" t="str">
        <f>IFERROR((E1086/L1086),"0")</f>
        <v>0</v>
      </c>
      <c r="Q1086" t="str">
        <f>LEFT(N1086,FIND("/",N1086)-1)</f>
        <v>games</v>
      </c>
      <c r="R1086" t="str">
        <f>RIGHT(N1086,LEN(N1086)-SEARCH("/",N1086))</f>
        <v>video games</v>
      </c>
      <c r="S1086" s="14">
        <f>(((J1086/60)/60)/24) + DATE(1970,1,1)</f>
        <v>41829.912083333329</v>
      </c>
      <c r="T1086" s="14">
        <f>(((I1086/60)/60)/24) + DATE(1970,1,1)</f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8335</v>
      </c>
      <c r="O1087" s="10">
        <f>(E1087/D1087)*100</f>
        <v>3.42</v>
      </c>
      <c r="P1087" s="5">
        <f>IFERROR((E1087/L1087),"0")</f>
        <v>114</v>
      </c>
      <c r="Q1087" t="str">
        <f>LEFT(N1087,FIND("/",N1087)-1)</f>
        <v>games</v>
      </c>
      <c r="R1087" t="str">
        <f>RIGHT(N1087,LEN(N1087)-SEARCH("/",N1087))</f>
        <v>video games</v>
      </c>
      <c r="S1087" s="14">
        <f>(((J1087/60)/60)/24) + DATE(1970,1,1)</f>
        <v>42413.671006944445</v>
      </c>
      <c r="T1087" s="14">
        <f>(((I1087/60)/60)/24) + 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8335</v>
      </c>
      <c r="O1088" s="10">
        <f>(E1088/D1088)*100</f>
        <v>8.3333333333333343E-2</v>
      </c>
      <c r="P1088" s="5">
        <f>IFERROR((E1088/L1088),"0")</f>
        <v>7.5</v>
      </c>
      <c r="Q1088" t="str">
        <f>LEFT(N1088,FIND("/",N1088)-1)</f>
        <v>games</v>
      </c>
      <c r="R1088" t="str">
        <f>RIGHT(N1088,LEN(N1088)-SEARCH("/",N1088))</f>
        <v>video games</v>
      </c>
      <c r="S1088" s="14">
        <f>(((J1088/60)/60)/24) + DATE(1970,1,1)</f>
        <v>41845.866793981484</v>
      </c>
      <c r="T1088" s="14">
        <f>(((I1088/60)/60)/24) + DATE(1970,1,1)</f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8335</v>
      </c>
      <c r="O1089" s="10">
        <f>(E1089/D1089)*100</f>
        <v>0</v>
      </c>
      <c r="P1089" s="5" t="str">
        <f>IFERROR((E1089/L1089),"0")</f>
        <v>0</v>
      </c>
      <c r="Q1089" t="str">
        <f>LEFT(N1089,FIND("/",N1089)-1)</f>
        <v>games</v>
      </c>
      <c r="R1089" t="str">
        <f>RIGHT(N1089,LEN(N1089)-SEARCH("/",N1089))</f>
        <v>video games</v>
      </c>
      <c r="S1089" s="14">
        <f>(((J1089/60)/60)/24) + DATE(1970,1,1)</f>
        <v>41775.713969907411</v>
      </c>
      <c r="T1089" s="14">
        <f>(((I1089/60)/60)/24) + DATE(1970,1,1)</f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8335</v>
      </c>
      <c r="O1090" s="10">
        <f>(E1090/D1090)*100</f>
        <v>14.182977777777777</v>
      </c>
      <c r="P1090" s="5">
        <f>IFERROR((E1090/L1090),"0")</f>
        <v>43.41727891156463</v>
      </c>
      <c r="Q1090" t="str">
        <f>LEFT(N1090,FIND("/",N1090)-1)</f>
        <v>games</v>
      </c>
      <c r="R1090" t="str">
        <f>RIGHT(N1090,LEN(N1090)-SEARCH("/",N1090))</f>
        <v>video games</v>
      </c>
      <c r="S1090" s="14">
        <f>(((J1090/60)/60)/24) + DATE(1970,1,1)</f>
        <v>41723.799386574072</v>
      </c>
      <c r="T1090" s="14">
        <f>(((I1090/60)/60)/24) + 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8335</v>
      </c>
      <c r="O1091" s="10">
        <f>(E1091/D1091)*100</f>
        <v>7.8266666666666662</v>
      </c>
      <c r="P1091" s="5">
        <f>IFERROR((E1091/L1091),"0")</f>
        <v>23.959183673469386</v>
      </c>
      <c r="Q1091" t="str">
        <f>LEFT(N1091,FIND("/",N1091)-1)</f>
        <v>games</v>
      </c>
      <c r="R1091" t="str">
        <f>RIGHT(N1091,LEN(N1091)-SEARCH("/",N1091))</f>
        <v>video games</v>
      </c>
      <c r="S1091" s="14">
        <f>(((J1091/60)/60)/24) + DATE(1970,1,1)</f>
        <v>42151.189525462964</v>
      </c>
      <c r="T1091" s="14">
        <f>(((I1091/60)/60)/24) + 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8335</v>
      </c>
      <c r="O1092" s="10">
        <f>(E1092/D1092)*100</f>
        <v>3.8464497269020695E-2</v>
      </c>
      <c r="P1092" s="5">
        <f>IFERROR((E1092/L1092),"0")</f>
        <v>5</v>
      </c>
      <c r="Q1092" t="str">
        <f>LEFT(N1092,FIND("/",N1092)-1)</f>
        <v>games</v>
      </c>
      <c r="R1092" t="str">
        <f>RIGHT(N1092,LEN(N1092)-SEARCH("/",N1092))</f>
        <v>video games</v>
      </c>
      <c r="S1092" s="14">
        <f>(((J1092/60)/60)/24) + DATE(1970,1,1)</f>
        <v>42123.185798611114</v>
      </c>
      <c r="T1092" s="14">
        <f>(((I1092/60)/60)/24) + DATE(1970,1,1)</f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8335</v>
      </c>
      <c r="O1093" s="10">
        <f>(E1093/D1093)*100</f>
        <v>12.5</v>
      </c>
      <c r="P1093" s="5">
        <f>IFERROR((E1093/L1093),"0")</f>
        <v>12.5</v>
      </c>
      <c r="Q1093" t="str">
        <f>LEFT(N1093,FIND("/",N1093)-1)</f>
        <v>games</v>
      </c>
      <c r="R1093" t="str">
        <f>RIGHT(N1093,LEN(N1093)-SEARCH("/",N1093))</f>
        <v>video games</v>
      </c>
      <c r="S1093" s="14">
        <f>(((J1093/60)/60)/24) + DATE(1970,1,1)</f>
        <v>42440.820277777777</v>
      </c>
      <c r="T1093" s="14">
        <f>(((I1093/60)/60)/24) + 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8335</v>
      </c>
      <c r="O1094" s="10">
        <f>(E1094/D1094)*100</f>
        <v>1.05</v>
      </c>
      <c r="P1094" s="5">
        <f>IFERROR((E1094/L1094),"0")</f>
        <v>3</v>
      </c>
      <c r="Q1094" t="str">
        <f>LEFT(N1094,FIND("/",N1094)-1)</f>
        <v>games</v>
      </c>
      <c r="R1094" t="str">
        <f>RIGHT(N1094,LEN(N1094)-SEARCH("/",N1094))</f>
        <v>video games</v>
      </c>
      <c r="S1094" s="14">
        <f>(((J1094/60)/60)/24) + DATE(1970,1,1)</f>
        <v>41250.025902777779</v>
      </c>
      <c r="T1094" s="14">
        <f>(((I1094/60)/60)/24) + 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8335</v>
      </c>
      <c r="O1095" s="10">
        <f>(E1095/D1095)*100</f>
        <v>14.083333333333334</v>
      </c>
      <c r="P1095" s="5">
        <f>IFERROR((E1095/L1095),"0")</f>
        <v>10.5625</v>
      </c>
      <c r="Q1095" t="str">
        <f>LEFT(N1095,FIND("/",N1095)-1)</f>
        <v>games</v>
      </c>
      <c r="R1095" t="str">
        <f>RIGHT(N1095,LEN(N1095)-SEARCH("/",N1095))</f>
        <v>video games</v>
      </c>
      <c r="S1095" s="14">
        <f>(((J1095/60)/60)/24) + DATE(1970,1,1)</f>
        <v>42396.973807870367</v>
      </c>
      <c r="T1095" s="14">
        <f>(((I1095/60)/60)/24) + DATE(1970,1,1)</f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8335</v>
      </c>
      <c r="O1096" s="10">
        <f>(E1096/D1096)*100</f>
        <v>18.300055555555556</v>
      </c>
      <c r="P1096" s="5">
        <f>IFERROR((E1096/L1096),"0")</f>
        <v>122.00037037037038</v>
      </c>
      <c r="Q1096" t="str">
        <f>LEFT(N1096,FIND("/",N1096)-1)</f>
        <v>games</v>
      </c>
      <c r="R1096" t="str">
        <f>RIGHT(N1096,LEN(N1096)-SEARCH("/",N1096))</f>
        <v>video games</v>
      </c>
      <c r="S1096" s="14">
        <f>(((J1096/60)/60)/24) + DATE(1970,1,1)</f>
        <v>40795.713344907403</v>
      </c>
      <c r="T1096" s="14">
        <f>(((I1096/60)/60)/24) + DATE(1970,1,1)</f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8335</v>
      </c>
      <c r="O1097" s="10">
        <f>(E1097/D1097)*100</f>
        <v>5.0347999999999997</v>
      </c>
      <c r="P1097" s="5">
        <f>IFERROR((E1097/L1097),"0")</f>
        <v>267.80851063829789</v>
      </c>
      <c r="Q1097" t="str">
        <f>LEFT(N1097,FIND("/",N1097)-1)</f>
        <v>games</v>
      </c>
      <c r="R1097" t="str">
        <f>RIGHT(N1097,LEN(N1097)-SEARCH("/",N1097))</f>
        <v>video games</v>
      </c>
      <c r="S1097" s="14">
        <f>(((J1097/60)/60)/24) + DATE(1970,1,1)</f>
        <v>41486.537268518521</v>
      </c>
      <c r="T1097" s="14">
        <f>(((I1097/60)/60)/24) + DATE(1970,1,1)</f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8335</v>
      </c>
      <c r="O1098" s="10">
        <f>(E1098/D1098)*100</f>
        <v>17.933333333333334</v>
      </c>
      <c r="P1098" s="5">
        <f>IFERROR((E1098/L1098),"0")</f>
        <v>74.206896551724142</v>
      </c>
      <c r="Q1098" t="str">
        <f>LEFT(N1098,FIND("/",N1098)-1)</f>
        <v>games</v>
      </c>
      <c r="R1098" t="str">
        <f>RIGHT(N1098,LEN(N1098)-SEARCH("/",N1098))</f>
        <v>video games</v>
      </c>
      <c r="S1098" s="14">
        <f>(((J1098/60)/60)/24) + DATE(1970,1,1)</f>
        <v>41885.51798611111</v>
      </c>
      <c r="T1098" s="14">
        <f>(((I1098/60)/60)/24) + 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8335</v>
      </c>
      <c r="O1099" s="10">
        <f>(E1099/D1099)*100</f>
        <v>4.7E-2</v>
      </c>
      <c r="P1099" s="5">
        <f>IFERROR((E1099/L1099),"0")</f>
        <v>6.7142857142857144</v>
      </c>
      <c r="Q1099" t="str">
        <f>LEFT(N1099,FIND("/",N1099)-1)</f>
        <v>games</v>
      </c>
      <c r="R1099" t="str">
        <f>RIGHT(N1099,LEN(N1099)-SEARCH("/",N1099))</f>
        <v>video games</v>
      </c>
      <c r="S1099" s="14">
        <f>(((J1099/60)/60)/24) + DATE(1970,1,1)</f>
        <v>41660.792557870373</v>
      </c>
      <c r="T1099" s="14">
        <f>(((I1099/60)/60)/24) + 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8335</v>
      </c>
      <c r="O1100" s="10">
        <f>(E1100/D1100)*100</f>
        <v>7.2120000000000006</v>
      </c>
      <c r="P1100" s="5">
        <f>IFERROR((E1100/L1100),"0")</f>
        <v>81.954545454545453</v>
      </c>
      <c r="Q1100" t="str">
        <f>LEFT(N1100,FIND("/",N1100)-1)</f>
        <v>games</v>
      </c>
      <c r="R1100" t="str">
        <f>RIGHT(N1100,LEN(N1100)-SEARCH("/",N1100))</f>
        <v>video games</v>
      </c>
      <c r="S1100" s="14">
        <f>(((J1100/60)/60)/24) + DATE(1970,1,1)</f>
        <v>41712.762673611112</v>
      </c>
      <c r="T1100" s="14">
        <f>(((I1100/60)/60)/24) + DATE(1970,1,1)</f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8335</v>
      </c>
      <c r="O1101" s="10">
        <f>(E1101/D1101)*100</f>
        <v>0.5</v>
      </c>
      <c r="P1101" s="5">
        <f>IFERROR((E1101/L1101),"0")</f>
        <v>25</v>
      </c>
      <c r="Q1101" t="str">
        <f>LEFT(N1101,FIND("/",N1101)-1)</f>
        <v>games</v>
      </c>
      <c r="R1101" t="str">
        <f>RIGHT(N1101,LEN(N1101)-SEARCH("/",N1101))</f>
        <v>video games</v>
      </c>
      <c r="S1101" s="14">
        <f>(((J1101/60)/60)/24) + DATE(1970,1,1)</f>
        <v>42107.836435185185</v>
      </c>
      <c r="T1101" s="14">
        <f>(((I1101/60)/60)/24) + 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8335</v>
      </c>
      <c r="O1102" s="10">
        <f>(E1102/D1102)*100</f>
        <v>2.5</v>
      </c>
      <c r="P1102" s="5">
        <f>IFERROR((E1102/L1102),"0")</f>
        <v>10</v>
      </c>
      <c r="Q1102" t="str">
        <f>LEFT(N1102,FIND("/",N1102)-1)</f>
        <v>games</v>
      </c>
      <c r="R1102" t="str">
        <f>RIGHT(N1102,LEN(N1102)-SEARCH("/",N1102))</f>
        <v>video games</v>
      </c>
      <c r="S1102" s="14">
        <f>(((J1102/60)/60)/24) + DATE(1970,1,1)</f>
        <v>42384.110775462963</v>
      </c>
      <c r="T1102" s="14">
        <f>(((I1102/60)/60)/24) + DATE(1970,1,1)</f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8335</v>
      </c>
      <c r="O1103" s="10">
        <f>(E1103/D1103)*100</f>
        <v>4.1000000000000002E-2</v>
      </c>
      <c r="P1103" s="5">
        <f>IFERROR((E1103/L1103),"0")</f>
        <v>6.833333333333333</v>
      </c>
      <c r="Q1103" t="str">
        <f>LEFT(N1103,FIND("/",N1103)-1)</f>
        <v>games</v>
      </c>
      <c r="R1103" t="str">
        <f>RIGHT(N1103,LEN(N1103)-SEARCH("/",N1103))</f>
        <v>video games</v>
      </c>
      <c r="S1103" s="14">
        <f>(((J1103/60)/60)/24) + DATE(1970,1,1)</f>
        <v>42538.77243055556</v>
      </c>
      <c r="T1103" s="14">
        <f>(((I1103/60)/60)/24) + DATE(1970,1,1)</f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8335</v>
      </c>
      <c r="O1104" s="10">
        <f>(E1104/D1104)*100</f>
        <v>5.3125</v>
      </c>
      <c r="P1104" s="5">
        <f>IFERROR((E1104/L1104),"0")</f>
        <v>17.708333333333332</v>
      </c>
      <c r="Q1104" t="str">
        <f>LEFT(N1104,FIND("/",N1104)-1)</f>
        <v>games</v>
      </c>
      <c r="R1104" t="str">
        <f>RIGHT(N1104,LEN(N1104)-SEARCH("/",N1104))</f>
        <v>video games</v>
      </c>
      <c r="S1104" s="14">
        <f>(((J1104/60)/60)/24) + DATE(1970,1,1)</f>
        <v>41577.045428240745</v>
      </c>
      <c r="T1104" s="14">
        <f>(((I1104/60)/60)/24) + 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8335</v>
      </c>
      <c r="O1105" s="10">
        <f>(E1105/D1105)*100</f>
        <v>1.6199999999999999</v>
      </c>
      <c r="P1105" s="5">
        <f>IFERROR((E1105/L1105),"0")</f>
        <v>16.2</v>
      </c>
      <c r="Q1105" t="str">
        <f>LEFT(N1105,FIND("/",N1105)-1)</f>
        <v>games</v>
      </c>
      <c r="R1105" t="str">
        <f>RIGHT(N1105,LEN(N1105)-SEARCH("/",N1105))</f>
        <v>video games</v>
      </c>
      <c r="S1105" s="14">
        <f>(((J1105/60)/60)/24) + DATE(1970,1,1)</f>
        <v>42479.22210648148</v>
      </c>
      <c r="T1105" s="14">
        <f>(((I1105/60)/60)/24) + DATE(1970,1,1)</f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8335</v>
      </c>
      <c r="O1106" s="10">
        <f>(E1106/D1106)*100</f>
        <v>4.9516666666666671</v>
      </c>
      <c r="P1106" s="5">
        <f>IFERROR((E1106/L1106),"0")</f>
        <v>80.297297297297291</v>
      </c>
      <c r="Q1106" t="str">
        <f>LEFT(N1106,FIND("/",N1106)-1)</f>
        <v>games</v>
      </c>
      <c r="R1106" t="str">
        <f>RIGHT(N1106,LEN(N1106)-SEARCH("/",N1106))</f>
        <v>video games</v>
      </c>
      <c r="S1106" s="14">
        <f>(((J1106/60)/60)/24) + DATE(1970,1,1)</f>
        <v>41771.40996527778</v>
      </c>
      <c r="T1106" s="14">
        <f>(((I1106/60)/60)/24) + DATE(1970,1,1)</f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8335</v>
      </c>
      <c r="O1107" s="10">
        <f>(E1107/D1107)*100</f>
        <v>0.159</v>
      </c>
      <c r="P1107" s="5">
        <f>IFERROR((E1107/L1107),"0")</f>
        <v>71.55</v>
      </c>
      <c r="Q1107" t="str">
        <f>LEFT(N1107,FIND("/",N1107)-1)</f>
        <v>games</v>
      </c>
      <c r="R1107" t="str">
        <f>RIGHT(N1107,LEN(N1107)-SEARCH("/",N1107))</f>
        <v>video games</v>
      </c>
      <c r="S1107" s="14">
        <f>(((J1107/60)/60)/24) + DATE(1970,1,1)</f>
        <v>41692.135729166665</v>
      </c>
      <c r="T1107" s="14">
        <f>(((I1107/60)/60)/24) + 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8335</v>
      </c>
      <c r="O1108" s="10">
        <f>(E1108/D1108)*100</f>
        <v>41.25</v>
      </c>
      <c r="P1108" s="5">
        <f>IFERROR((E1108/L1108),"0")</f>
        <v>23.571428571428573</v>
      </c>
      <c r="Q1108" t="str">
        <f>LEFT(N1108,FIND("/",N1108)-1)</f>
        <v>games</v>
      </c>
      <c r="R1108" t="str">
        <f>RIGHT(N1108,LEN(N1108)-SEARCH("/",N1108))</f>
        <v>video games</v>
      </c>
      <c r="S1108" s="14">
        <f>(((J1108/60)/60)/24) + DATE(1970,1,1)</f>
        <v>40973.740451388891</v>
      </c>
      <c r="T1108" s="14">
        <f>(((I1108/60)/60)/24) + 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8335</v>
      </c>
      <c r="O1109" s="10">
        <f>(E1109/D1109)*100</f>
        <v>0</v>
      </c>
      <c r="P1109" s="5" t="str">
        <f>IFERROR((E1109/L1109),"0")</f>
        <v>0</v>
      </c>
      <c r="Q1109" t="str">
        <f>LEFT(N1109,FIND("/",N1109)-1)</f>
        <v>games</v>
      </c>
      <c r="R1109" t="str">
        <f>RIGHT(N1109,LEN(N1109)-SEARCH("/",N1109))</f>
        <v>video games</v>
      </c>
      <c r="S1109" s="14">
        <f>(((J1109/60)/60)/24) + DATE(1970,1,1)</f>
        <v>41813.861388888887</v>
      </c>
      <c r="T1109" s="14">
        <f>(((I1109/60)/60)/24) + DATE(1970,1,1)</f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8335</v>
      </c>
      <c r="O1110" s="10">
        <f>(E1110/D1110)*100</f>
        <v>2.93</v>
      </c>
      <c r="P1110" s="5">
        <f>IFERROR((E1110/L1110),"0")</f>
        <v>34.88095238095238</v>
      </c>
      <c r="Q1110" t="str">
        <f>LEFT(N1110,FIND("/",N1110)-1)</f>
        <v>games</v>
      </c>
      <c r="R1110" t="str">
        <f>RIGHT(N1110,LEN(N1110)-SEARCH("/",N1110))</f>
        <v>video games</v>
      </c>
      <c r="S1110" s="14">
        <f>(((J1110/60)/60)/24) + DATE(1970,1,1)</f>
        <v>40952.636979166666</v>
      </c>
      <c r="T1110" s="14">
        <f>(((I1110/60)/60)/24) + DATE(1970,1,1)</f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8335</v>
      </c>
      <c r="O1111" s="10">
        <f>(E1111/D1111)*100</f>
        <v>0.44999999999999996</v>
      </c>
      <c r="P1111" s="5">
        <f>IFERROR((E1111/L1111),"0")</f>
        <v>15</v>
      </c>
      <c r="Q1111" t="str">
        <f>LEFT(N1111,FIND("/",N1111)-1)</f>
        <v>games</v>
      </c>
      <c r="R1111" t="str">
        <f>RIGHT(N1111,LEN(N1111)-SEARCH("/",N1111))</f>
        <v>video games</v>
      </c>
      <c r="S1111" s="14">
        <f>(((J1111/60)/60)/24) + DATE(1970,1,1)</f>
        <v>42662.752199074079</v>
      </c>
      <c r="T1111" s="14">
        <f>(((I1111/60)/60)/24) + DATE(1970,1,1)</f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8335</v>
      </c>
      <c r="O1112" s="10">
        <f>(E1112/D1112)*100</f>
        <v>0.51</v>
      </c>
      <c r="P1112" s="5">
        <f>IFERROR((E1112/L1112),"0")</f>
        <v>23.181818181818183</v>
      </c>
      <c r="Q1112" t="str">
        <f>LEFT(N1112,FIND("/",N1112)-1)</f>
        <v>games</v>
      </c>
      <c r="R1112" t="str">
        <f>RIGHT(N1112,LEN(N1112)-SEARCH("/",N1112))</f>
        <v>video games</v>
      </c>
      <c r="S1112" s="14">
        <f>(((J1112/60)/60)/24) + DATE(1970,1,1)</f>
        <v>41220.933124999996</v>
      </c>
      <c r="T1112" s="14">
        <f>(((I1112/60)/60)/24) + DATE(1970,1,1)</f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8335</v>
      </c>
      <c r="O1113" s="10">
        <f>(E1113/D1113)*100</f>
        <v>0.04</v>
      </c>
      <c r="P1113" s="5">
        <f>IFERROR((E1113/L1113),"0")</f>
        <v>1</v>
      </c>
      <c r="Q1113" t="str">
        <f>LEFT(N1113,FIND("/",N1113)-1)</f>
        <v>games</v>
      </c>
      <c r="R1113" t="str">
        <f>RIGHT(N1113,LEN(N1113)-SEARCH("/",N1113))</f>
        <v>video games</v>
      </c>
      <c r="S1113" s="14">
        <f>(((J1113/60)/60)/24) + DATE(1970,1,1)</f>
        <v>42347.203587962969</v>
      </c>
      <c r="T1113" s="14">
        <f>(((I1113/60)/60)/24) + 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8335</v>
      </c>
      <c r="O1114" s="10">
        <f>(E1114/D1114)*100</f>
        <v>35.537409090909087</v>
      </c>
      <c r="P1114" s="5">
        <f>IFERROR((E1114/L1114),"0")</f>
        <v>100.23371794871794</v>
      </c>
      <c r="Q1114" t="str">
        <f>LEFT(N1114,FIND("/",N1114)-1)</f>
        <v>games</v>
      </c>
      <c r="R1114" t="str">
        <f>RIGHT(N1114,LEN(N1114)-SEARCH("/",N1114))</f>
        <v>video games</v>
      </c>
      <c r="S1114" s="14">
        <f>(((J1114/60)/60)/24) + DATE(1970,1,1)</f>
        <v>41963.759386574078</v>
      </c>
      <c r="T1114" s="14">
        <f>(((I1114/60)/60)/24) + DATE(1970,1,1)</f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8335</v>
      </c>
      <c r="O1115" s="10">
        <f>(E1115/D1115)*100</f>
        <v>0.5</v>
      </c>
      <c r="P1115" s="5">
        <f>IFERROR((E1115/L1115),"0")</f>
        <v>5</v>
      </c>
      <c r="Q1115" t="str">
        <f>LEFT(N1115,FIND("/",N1115)-1)</f>
        <v>games</v>
      </c>
      <c r="R1115" t="str">
        <f>RIGHT(N1115,LEN(N1115)-SEARCH("/",N1115))</f>
        <v>video games</v>
      </c>
      <c r="S1115" s="14">
        <f>(((J1115/60)/60)/24) + DATE(1970,1,1)</f>
        <v>41835.977083333331</v>
      </c>
      <c r="T1115" s="14">
        <f>(((I1115/60)/60)/24) + DATE(1970,1,1)</f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8335</v>
      </c>
      <c r="O1116" s="10">
        <f>(E1116/D1116)*100</f>
        <v>0.16666666666666669</v>
      </c>
      <c r="P1116" s="5">
        <f>IFERROR((E1116/L1116),"0")</f>
        <v>3.3333333333333335</v>
      </c>
      <c r="Q1116" t="str">
        <f>LEFT(N1116,FIND("/",N1116)-1)</f>
        <v>games</v>
      </c>
      <c r="R1116" t="str">
        <f>RIGHT(N1116,LEN(N1116)-SEARCH("/",N1116))</f>
        <v>video games</v>
      </c>
      <c r="S1116" s="14">
        <f>(((J1116/60)/60)/24) + DATE(1970,1,1)</f>
        <v>41526.345914351856</v>
      </c>
      <c r="T1116" s="14">
        <f>(((I1116/60)/60)/24) + DATE(1970,1,1)</f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8335</v>
      </c>
      <c r="O1117" s="10">
        <f>(E1117/D1117)*100</f>
        <v>0.13250000000000001</v>
      </c>
      <c r="P1117" s="5">
        <f>IFERROR((E1117/L1117),"0")</f>
        <v>13.25</v>
      </c>
      <c r="Q1117" t="str">
        <f>LEFT(N1117,FIND("/",N1117)-1)</f>
        <v>games</v>
      </c>
      <c r="R1117" t="str">
        <f>RIGHT(N1117,LEN(N1117)-SEARCH("/",N1117))</f>
        <v>video games</v>
      </c>
      <c r="S1117" s="14">
        <f>(((J1117/60)/60)/24) + DATE(1970,1,1)</f>
        <v>42429.695543981477</v>
      </c>
      <c r="T1117" s="14">
        <f>(((I1117/60)/60)/24) + DATE(1970,1,1)</f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8335</v>
      </c>
      <c r="O1118" s="10">
        <f>(E1118/D1118)*100</f>
        <v>3.5704000000000007E-2</v>
      </c>
      <c r="P1118" s="5">
        <f>IFERROR((E1118/L1118),"0")</f>
        <v>17.852</v>
      </c>
      <c r="Q1118" t="str">
        <f>LEFT(N1118,FIND("/",N1118)-1)</f>
        <v>games</v>
      </c>
      <c r="R1118" t="str">
        <f>RIGHT(N1118,LEN(N1118)-SEARCH("/",N1118))</f>
        <v>video games</v>
      </c>
      <c r="S1118" s="14">
        <f>(((J1118/60)/60)/24) + DATE(1970,1,1)</f>
        <v>41009.847314814811</v>
      </c>
      <c r="T1118" s="14">
        <f>(((I1118/60)/60)/24) + 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8335</v>
      </c>
      <c r="O1119" s="10">
        <f>(E1119/D1119)*100</f>
        <v>8.3000000000000007</v>
      </c>
      <c r="P1119" s="5">
        <f>IFERROR((E1119/L1119),"0")</f>
        <v>10.375</v>
      </c>
      <c r="Q1119" t="str">
        <f>LEFT(N1119,FIND("/",N1119)-1)</f>
        <v>games</v>
      </c>
      <c r="R1119" t="str">
        <f>RIGHT(N1119,LEN(N1119)-SEARCH("/",N1119))</f>
        <v>video games</v>
      </c>
      <c r="S1119" s="14">
        <f>(((J1119/60)/60)/24) + DATE(1970,1,1)</f>
        <v>42333.598530092597</v>
      </c>
      <c r="T1119" s="14">
        <f>(((I1119/60)/60)/24) + DATE(1970,1,1)</f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8335</v>
      </c>
      <c r="O1120" s="10">
        <f>(E1120/D1120)*100</f>
        <v>2.4222222222222221</v>
      </c>
      <c r="P1120" s="5">
        <f>IFERROR((E1120/L1120),"0")</f>
        <v>36.333333333333336</v>
      </c>
      <c r="Q1120" t="str">
        <f>LEFT(N1120,FIND("/",N1120)-1)</f>
        <v>games</v>
      </c>
      <c r="R1120" t="str">
        <f>RIGHT(N1120,LEN(N1120)-SEARCH("/",N1120))</f>
        <v>video games</v>
      </c>
      <c r="S1120" s="14">
        <f>(((J1120/60)/60)/24) + DATE(1970,1,1)</f>
        <v>41704.16642361111</v>
      </c>
      <c r="T1120" s="14">
        <f>(((I1120/60)/60)/24) + DATE(1970,1,1)</f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8335</v>
      </c>
      <c r="O1121" s="10">
        <f>(E1121/D1121)*100</f>
        <v>0.23809523809523811</v>
      </c>
      <c r="P1121" s="5">
        <f>IFERROR((E1121/L1121),"0")</f>
        <v>5</v>
      </c>
      <c r="Q1121" t="str">
        <f>LEFT(N1121,FIND("/",N1121)-1)</f>
        <v>games</v>
      </c>
      <c r="R1121" t="str">
        <f>RIGHT(N1121,LEN(N1121)-SEARCH("/",N1121))</f>
        <v>video games</v>
      </c>
      <c r="S1121" s="14">
        <f>(((J1121/60)/60)/24) + DATE(1970,1,1)</f>
        <v>41722.792407407411</v>
      </c>
      <c r="T1121" s="14">
        <f>(((I1121/60)/60)/24) + DATE(1970,1,1)</f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8335</v>
      </c>
      <c r="O1122" s="10">
        <f>(E1122/D1122)*100</f>
        <v>0</v>
      </c>
      <c r="P1122" s="5" t="str">
        <f>IFERROR((E1122/L1122),"0")</f>
        <v>0</v>
      </c>
      <c r="Q1122" t="str">
        <f>LEFT(N1122,FIND("/",N1122)-1)</f>
        <v>games</v>
      </c>
      <c r="R1122" t="str">
        <f>RIGHT(N1122,LEN(N1122)-SEARCH("/",N1122))</f>
        <v>video games</v>
      </c>
      <c r="S1122" s="14">
        <f>(((J1122/60)/60)/24) + DATE(1970,1,1)</f>
        <v>40799.872685185182</v>
      </c>
      <c r="T1122" s="14">
        <f>(((I1122/60)/60)/24) + 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8335</v>
      </c>
      <c r="O1123" s="10">
        <f>(E1123/D1123)*100</f>
        <v>1.1599999999999999E-2</v>
      </c>
      <c r="P1123" s="5">
        <f>IFERROR((E1123/L1123),"0")</f>
        <v>5.8</v>
      </c>
      <c r="Q1123" t="str">
        <f>LEFT(N1123,FIND("/",N1123)-1)</f>
        <v>games</v>
      </c>
      <c r="R1123" t="str">
        <f>RIGHT(N1123,LEN(N1123)-SEARCH("/",N1123))</f>
        <v>video games</v>
      </c>
      <c r="S1123" s="14">
        <f>(((J1123/60)/60)/24) + DATE(1970,1,1)</f>
        <v>42412.934212962966</v>
      </c>
      <c r="T1123" s="14">
        <f>(((I1123/60)/60)/24) + DATE(1970,1,1)</f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8335</v>
      </c>
      <c r="O1124" s="10">
        <f>(E1124/D1124)*100</f>
        <v>0</v>
      </c>
      <c r="P1124" s="5" t="str">
        <f>IFERROR((E1124/L1124),"0")</f>
        <v>0</v>
      </c>
      <c r="Q1124" t="str">
        <f>LEFT(N1124,FIND("/",N1124)-1)</f>
        <v>games</v>
      </c>
      <c r="R1124" t="str">
        <f>RIGHT(N1124,LEN(N1124)-SEARCH("/",N1124))</f>
        <v>video games</v>
      </c>
      <c r="S1124" s="14">
        <f>(((J1124/60)/60)/24) + DATE(1970,1,1)</f>
        <v>41410.703993055555</v>
      </c>
      <c r="T1124" s="14">
        <f>(((I1124/60)/60)/24) + DATE(1970,1,1)</f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8335</v>
      </c>
      <c r="O1125" s="10">
        <f>(E1125/D1125)*100</f>
        <v>0.22</v>
      </c>
      <c r="P1125" s="5">
        <f>IFERROR((E1125/L1125),"0")</f>
        <v>3.6666666666666665</v>
      </c>
      <c r="Q1125" t="str">
        <f>LEFT(N1125,FIND("/",N1125)-1)</f>
        <v>games</v>
      </c>
      <c r="R1125" t="str">
        <f>RIGHT(N1125,LEN(N1125)-SEARCH("/",N1125))</f>
        <v>video games</v>
      </c>
      <c r="S1125" s="14">
        <f>(((J1125/60)/60)/24) + DATE(1970,1,1)</f>
        <v>41718.5237037037</v>
      </c>
      <c r="T1125" s="14">
        <f>(((I1125/60)/60)/24) + DATE(1970,1,1)</f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8336</v>
      </c>
      <c r="O1126" s="10">
        <f>(E1126/D1126)*100</f>
        <v>0.47222222222222221</v>
      </c>
      <c r="P1126" s="5">
        <f>IFERROR((E1126/L1126),"0")</f>
        <v>60.714285714285715</v>
      </c>
      <c r="Q1126" t="str">
        <f>LEFT(N1126,FIND("/",N1126)-1)</f>
        <v>games</v>
      </c>
      <c r="R1126" t="str">
        <f>RIGHT(N1126,LEN(N1126)-SEARCH("/",N1126))</f>
        <v>mobile games</v>
      </c>
      <c r="S1126" s="14">
        <f>(((J1126/60)/60)/24) + DATE(1970,1,1)</f>
        <v>42094.667256944449</v>
      </c>
      <c r="T1126" s="14">
        <f>(((I1126/60)/60)/24) + DATE(1970,1,1)</f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8336</v>
      </c>
      <c r="O1127" s="10">
        <f>(E1127/D1127)*100</f>
        <v>0</v>
      </c>
      <c r="P1127" s="5" t="str">
        <f>IFERROR((E1127/L1127),"0")</f>
        <v>0</v>
      </c>
      <c r="Q1127" t="str">
        <f>LEFT(N1127,FIND("/",N1127)-1)</f>
        <v>games</v>
      </c>
      <c r="R1127" t="str">
        <f>RIGHT(N1127,LEN(N1127)-SEARCH("/",N1127))</f>
        <v>mobile games</v>
      </c>
      <c r="S1127" s="14">
        <f>(((J1127/60)/60)/24) + DATE(1970,1,1)</f>
        <v>42212.624189814815</v>
      </c>
      <c r="T1127" s="14">
        <f>(((I1127/60)/60)/24) + DATE(1970,1,1)</f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8336</v>
      </c>
      <c r="O1128" s="10">
        <f>(E1128/D1128)*100</f>
        <v>0.5</v>
      </c>
      <c r="P1128" s="5">
        <f>IFERROR((E1128/L1128),"0")</f>
        <v>5</v>
      </c>
      <c r="Q1128" t="str">
        <f>LEFT(N1128,FIND("/",N1128)-1)</f>
        <v>games</v>
      </c>
      <c r="R1128" t="str">
        <f>RIGHT(N1128,LEN(N1128)-SEARCH("/",N1128))</f>
        <v>mobile games</v>
      </c>
      <c r="S1128" s="14">
        <f>(((J1128/60)/60)/24) + DATE(1970,1,1)</f>
        <v>42535.327476851846</v>
      </c>
      <c r="T1128" s="14">
        <f>(((I1128/60)/60)/24) + 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8336</v>
      </c>
      <c r="O1129" s="10">
        <f>(E1129/D1129)*100</f>
        <v>1.6714285714285713</v>
      </c>
      <c r="P1129" s="5">
        <f>IFERROR((E1129/L1129),"0")</f>
        <v>25.434782608695652</v>
      </c>
      <c r="Q1129" t="str">
        <f>LEFT(N1129,FIND("/",N1129)-1)</f>
        <v>games</v>
      </c>
      <c r="R1129" t="str">
        <f>RIGHT(N1129,LEN(N1129)-SEARCH("/",N1129))</f>
        <v>mobile games</v>
      </c>
      <c r="S1129" s="14">
        <f>(((J1129/60)/60)/24) + DATE(1970,1,1)</f>
        <v>41926.854166666664</v>
      </c>
      <c r="T1129" s="14">
        <f>(((I1129/60)/60)/24) + 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8336</v>
      </c>
      <c r="O1130" s="10">
        <f>(E1130/D1130)*100</f>
        <v>0.1</v>
      </c>
      <c r="P1130" s="5">
        <f>IFERROR((E1130/L1130),"0")</f>
        <v>1</v>
      </c>
      <c r="Q1130" t="str">
        <f>LEFT(N1130,FIND("/",N1130)-1)</f>
        <v>games</v>
      </c>
      <c r="R1130" t="str">
        <f>RIGHT(N1130,LEN(N1130)-SEARCH("/",N1130))</f>
        <v>mobile games</v>
      </c>
      <c r="S1130" s="14">
        <f>(((J1130/60)/60)/24) + DATE(1970,1,1)</f>
        <v>41828.649502314816</v>
      </c>
      <c r="T1130" s="14">
        <f>(((I1130/60)/60)/24) + 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8336</v>
      </c>
      <c r="O1131" s="10">
        <f>(E1131/D1131)*100</f>
        <v>0.105</v>
      </c>
      <c r="P1131" s="5">
        <f>IFERROR((E1131/L1131),"0")</f>
        <v>10.5</v>
      </c>
      <c r="Q1131" t="str">
        <f>LEFT(N1131,FIND("/",N1131)-1)</f>
        <v>games</v>
      </c>
      <c r="R1131" t="str">
        <f>RIGHT(N1131,LEN(N1131)-SEARCH("/",N1131))</f>
        <v>mobile games</v>
      </c>
      <c r="S1131" s="14">
        <f>(((J1131/60)/60)/24) + DATE(1970,1,1)</f>
        <v>42496.264965277776</v>
      </c>
      <c r="T1131" s="14">
        <f>(((I1131/60)/60)/24) + DATE(1970,1,1)</f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8336</v>
      </c>
      <c r="O1132" s="10">
        <f>(E1132/D1132)*100</f>
        <v>0.22</v>
      </c>
      <c r="P1132" s="5">
        <f>IFERROR((E1132/L1132),"0")</f>
        <v>3.6666666666666665</v>
      </c>
      <c r="Q1132" t="str">
        <f>LEFT(N1132,FIND("/",N1132)-1)</f>
        <v>games</v>
      </c>
      <c r="R1132" t="str">
        <f>RIGHT(N1132,LEN(N1132)-SEARCH("/",N1132))</f>
        <v>mobile games</v>
      </c>
      <c r="S1132" s="14">
        <f>(((J1132/60)/60)/24) + DATE(1970,1,1)</f>
        <v>41908.996527777781</v>
      </c>
      <c r="T1132" s="14">
        <f>(((I1132/60)/60)/24) + DATE(1970,1,1)</f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8336</v>
      </c>
      <c r="O1133" s="10">
        <f>(E1133/D1133)*100</f>
        <v>0</v>
      </c>
      <c r="P1133" s="5" t="str">
        <f>IFERROR((E1133/L1133),"0")</f>
        <v>0</v>
      </c>
      <c r="Q1133" t="str">
        <f>LEFT(N1133,FIND("/",N1133)-1)</f>
        <v>games</v>
      </c>
      <c r="R1133" t="str">
        <f>RIGHT(N1133,LEN(N1133)-SEARCH("/",N1133))</f>
        <v>mobile games</v>
      </c>
      <c r="S1133" s="14">
        <f>(((J1133/60)/60)/24) + DATE(1970,1,1)</f>
        <v>42332.908194444448</v>
      </c>
      <c r="T1133" s="14">
        <f>(((I1133/60)/60)/24) + 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8336</v>
      </c>
      <c r="O1134" s="10">
        <f>(E1134/D1134)*100</f>
        <v>14.38</v>
      </c>
      <c r="P1134" s="5">
        <f>IFERROR((E1134/L1134),"0")</f>
        <v>110.61538461538461</v>
      </c>
      <c r="Q1134" t="str">
        <f>LEFT(N1134,FIND("/",N1134)-1)</f>
        <v>games</v>
      </c>
      <c r="R1134" t="str">
        <f>RIGHT(N1134,LEN(N1134)-SEARCH("/",N1134))</f>
        <v>mobile games</v>
      </c>
      <c r="S1134" s="14">
        <f>(((J1134/60)/60)/24) + DATE(1970,1,1)</f>
        <v>42706.115405092598</v>
      </c>
      <c r="T1134" s="14">
        <f>(((I1134/60)/60)/24) + DATE(1970,1,1)</f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8336</v>
      </c>
      <c r="O1135" s="10">
        <f>(E1135/D1135)*100</f>
        <v>0.66666666666666674</v>
      </c>
      <c r="P1135" s="5">
        <f>IFERROR((E1135/L1135),"0")</f>
        <v>20</v>
      </c>
      <c r="Q1135" t="str">
        <f>LEFT(N1135,FIND("/",N1135)-1)</f>
        <v>games</v>
      </c>
      <c r="R1135" t="str">
        <f>RIGHT(N1135,LEN(N1135)-SEARCH("/",N1135))</f>
        <v>mobile games</v>
      </c>
      <c r="S1135" s="14">
        <f>(((J1135/60)/60)/24) + DATE(1970,1,1)</f>
        <v>41821.407187500001</v>
      </c>
      <c r="T1135" s="14">
        <f>(((I1135/60)/60)/24) + 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8336</v>
      </c>
      <c r="O1136" s="10">
        <f>(E1136/D1136)*100</f>
        <v>4.0000000000000001E-3</v>
      </c>
      <c r="P1136" s="5">
        <f>IFERROR((E1136/L1136),"0")</f>
        <v>1</v>
      </c>
      <c r="Q1136" t="str">
        <f>LEFT(N1136,FIND("/",N1136)-1)</f>
        <v>games</v>
      </c>
      <c r="R1136" t="str">
        <f>RIGHT(N1136,LEN(N1136)-SEARCH("/",N1136))</f>
        <v>mobile games</v>
      </c>
      <c r="S1136" s="14">
        <f>(((J1136/60)/60)/24) + DATE(1970,1,1)</f>
        <v>41958.285046296296</v>
      </c>
      <c r="T1136" s="14">
        <f>(((I1136/60)/60)/24) + 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8336</v>
      </c>
      <c r="O1137" s="10">
        <f>(E1137/D1137)*100</f>
        <v>5</v>
      </c>
      <c r="P1137" s="5">
        <f>IFERROR((E1137/L1137),"0")</f>
        <v>50</v>
      </c>
      <c r="Q1137" t="str">
        <f>LEFT(N1137,FIND("/",N1137)-1)</f>
        <v>games</v>
      </c>
      <c r="R1137" t="str">
        <f>RIGHT(N1137,LEN(N1137)-SEARCH("/",N1137))</f>
        <v>mobile games</v>
      </c>
      <c r="S1137" s="14">
        <f>(((J1137/60)/60)/24) + DATE(1970,1,1)</f>
        <v>42558.989513888882</v>
      </c>
      <c r="T1137" s="14">
        <f>(((I1137/60)/60)/24) + 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8336</v>
      </c>
      <c r="O1138" s="10">
        <f>(E1138/D1138)*100</f>
        <v>6.4439140811455857</v>
      </c>
      <c r="P1138" s="5">
        <f>IFERROR((E1138/L1138),"0")</f>
        <v>45</v>
      </c>
      <c r="Q1138" t="str">
        <f>LEFT(N1138,FIND("/",N1138)-1)</f>
        <v>games</v>
      </c>
      <c r="R1138" t="str">
        <f>RIGHT(N1138,LEN(N1138)-SEARCH("/",N1138))</f>
        <v>mobile games</v>
      </c>
      <c r="S1138" s="14">
        <f>(((J1138/60)/60)/24) + DATE(1970,1,1)</f>
        <v>42327.671631944439</v>
      </c>
      <c r="T1138" s="14">
        <f>(((I1138/60)/60)/24) + DATE(1970,1,1)</f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8336</v>
      </c>
      <c r="O1139" s="10">
        <f>(E1139/D1139)*100</f>
        <v>39.5</v>
      </c>
      <c r="P1139" s="5">
        <f>IFERROR((E1139/L1139),"0")</f>
        <v>253.2051282051282</v>
      </c>
      <c r="Q1139" t="str">
        <f>LEFT(N1139,FIND("/",N1139)-1)</f>
        <v>games</v>
      </c>
      <c r="R1139" t="str">
        <f>RIGHT(N1139,LEN(N1139)-SEARCH("/",N1139))</f>
        <v>mobile games</v>
      </c>
      <c r="S1139" s="14">
        <f>(((J1139/60)/60)/24) + DATE(1970,1,1)</f>
        <v>42453.819687499999</v>
      </c>
      <c r="T1139" s="14">
        <f>(((I1139/60)/60)/24) + DATE(1970,1,1)</f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8336</v>
      </c>
      <c r="O1140" s="10">
        <f>(E1140/D1140)*100</f>
        <v>0.35714285714285715</v>
      </c>
      <c r="P1140" s="5">
        <f>IFERROR((E1140/L1140),"0")</f>
        <v>31.25</v>
      </c>
      <c r="Q1140" t="str">
        <f>LEFT(N1140,FIND("/",N1140)-1)</f>
        <v>games</v>
      </c>
      <c r="R1140" t="str">
        <f>RIGHT(N1140,LEN(N1140)-SEARCH("/",N1140))</f>
        <v>mobile games</v>
      </c>
      <c r="S1140" s="14">
        <f>(((J1140/60)/60)/24) + DATE(1970,1,1)</f>
        <v>42736.9066087963</v>
      </c>
      <c r="T1140" s="14">
        <f>(((I1140/60)/60)/24) + DATE(1970,1,1)</f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8336</v>
      </c>
      <c r="O1141" s="10">
        <f>(E1141/D1141)*100</f>
        <v>6.25E-2</v>
      </c>
      <c r="P1141" s="5">
        <f>IFERROR((E1141/L1141),"0")</f>
        <v>5</v>
      </c>
      <c r="Q1141" t="str">
        <f>LEFT(N1141,FIND("/",N1141)-1)</f>
        <v>games</v>
      </c>
      <c r="R1141" t="str">
        <f>RIGHT(N1141,LEN(N1141)-SEARCH("/",N1141))</f>
        <v>mobile games</v>
      </c>
      <c r="S1141" s="14">
        <f>(((J1141/60)/60)/24) + DATE(1970,1,1)</f>
        <v>41975.347523148142</v>
      </c>
      <c r="T1141" s="14">
        <f>(((I1141/60)/60)/24) + 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8336</v>
      </c>
      <c r="O1142" s="10">
        <f>(E1142/D1142)*100</f>
        <v>0</v>
      </c>
      <c r="P1142" s="5" t="str">
        <f>IFERROR((E1142/L1142),"0")</f>
        <v>0</v>
      </c>
      <c r="Q1142" t="str">
        <f>LEFT(N1142,FIND("/",N1142)-1)</f>
        <v>games</v>
      </c>
      <c r="R1142" t="str">
        <f>RIGHT(N1142,LEN(N1142)-SEARCH("/",N1142))</f>
        <v>mobile games</v>
      </c>
      <c r="S1142" s="14">
        <f>(((J1142/60)/60)/24) + DATE(1970,1,1)</f>
        <v>42192.462048611109</v>
      </c>
      <c r="T1142" s="14">
        <f>(((I1142/60)/60)/24) + 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8336</v>
      </c>
      <c r="O1143" s="10">
        <f>(E1143/D1143)*100</f>
        <v>0</v>
      </c>
      <c r="P1143" s="5" t="str">
        <f>IFERROR((E1143/L1143),"0")</f>
        <v>0</v>
      </c>
      <c r="Q1143" t="str">
        <f>LEFT(N1143,FIND("/",N1143)-1)</f>
        <v>games</v>
      </c>
      <c r="R1143" t="str">
        <f>RIGHT(N1143,LEN(N1143)-SEARCH("/",N1143))</f>
        <v>mobile games</v>
      </c>
      <c r="S1143" s="14">
        <f>(((J1143/60)/60)/24) + DATE(1970,1,1)</f>
        <v>42164.699652777781</v>
      </c>
      <c r="T1143" s="14">
        <f>(((I1143/60)/60)/24) + 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8336</v>
      </c>
      <c r="O1144" s="10">
        <f>(E1144/D1144)*100</f>
        <v>0</v>
      </c>
      <c r="P1144" s="5" t="str">
        <f>IFERROR((E1144/L1144),"0")</f>
        <v>0</v>
      </c>
      <c r="Q1144" t="str">
        <f>LEFT(N1144,FIND("/",N1144)-1)</f>
        <v>games</v>
      </c>
      <c r="R1144" t="str">
        <f>RIGHT(N1144,LEN(N1144)-SEARCH("/",N1144))</f>
        <v>mobile games</v>
      </c>
      <c r="S1144" s="14">
        <f>(((J1144/60)/60)/24) + DATE(1970,1,1)</f>
        <v>42022.006099537044</v>
      </c>
      <c r="T1144" s="14">
        <f>(((I1144/60)/60)/24) + DATE(1970,1,1)</f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8336</v>
      </c>
      <c r="O1145" s="10">
        <f>(E1145/D1145)*100</f>
        <v>0.41333333333333333</v>
      </c>
      <c r="P1145" s="5">
        <f>IFERROR((E1145/L1145),"0")</f>
        <v>23.25</v>
      </c>
      <c r="Q1145" t="str">
        <f>LEFT(N1145,FIND("/",N1145)-1)</f>
        <v>games</v>
      </c>
      <c r="R1145" t="str">
        <f>RIGHT(N1145,LEN(N1145)-SEARCH("/",N1145))</f>
        <v>mobile games</v>
      </c>
      <c r="S1145" s="14">
        <f>(((J1145/60)/60)/24) + DATE(1970,1,1)</f>
        <v>42325.19358796296</v>
      </c>
      <c r="T1145" s="14">
        <f>(((I1145/60)/60)/24) + 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8337</v>
      </c>
      <c r="O1146" s="10">
        <f>(E1146/D1146)*100</f>
        <v>0</v>
      </c>
      <c r="P1146" s="5" t="str">
        <f>IFERROR((E1146/L1146),"0")</f>
        <v>0</v>
      </c>
      <c r="Q1146" t="str">
        <f>LEFT(N1146,FIND("/",N1146)-1)</f>
        <v>food</v>
      </c>
      <c r="R1146" t="str">
        <f>RIGHT(N1146,LEN(N1146)-SEARCH("/",N1146))</f>
        <v>food trucks</v>
      </c>
      <c r="S1146" s="14">
        <f>(((J1146/60)/60)/24) + DATE(1970,1,1)</f>
        <v>42093.181944444441</v>
      </c>
      <c r="T1146" s="14">
        <f>(((I1146/60)/60)/24) + 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8337</v>
      </c>
      <c r="O1147" s="10">
        <f>(E1147/D1147)*100</f>
        <v>0.125</v>
      </c>
      <c r="P1147" s="5">
        <f>IFERROR((E1147/L1147),"0")</f>
        <v>100</v>
      </c>
      <c r="Q1147" t="str">
        <f>LEFT(N1147,FIND("/",N1147)-1)</f>
        <v>food</v>
      </c>
      <c r="R1147" t="str">
        <f>RIGHT(N1147,LEN(N1147)-SEARCH("/",N1147))</f>
        <v>food trucks</v>
      </c>
      <c r="S1147" s="14">
        <f>(((J1147/60)/60)/24) + DATE(1970,1,1)</f>
        <v>41854.747592592597</v>
      </c>
      <c r="T1147" s="14">
        <f>(((I1147/60)/60)/24) + DATE(1970,1,1)</f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8337</v>
      </c>
      <c r="O1148" s="10">
        <f>(E1148/D1148)*100</f>
        <v>8.8333333333333339</v>
      </c>
      <c r="P1148" s="5">
        <f>IFERROR((E1148/L1148),"0")</f>
        <v>44.166666666666664</v>
      </c>
      <c r="Q1148" t="str">
        <f>LEFT(N1148,FIND("/",N1148)-1)</f>
        <v>food</v>
      </c>
      <c r="R1148" t="str">
        <f>RIGHT(N1148,LEN(N1148)-SEARCH("/",N1148))</f>
        <v>food trucks</v>
      </c>
      <c r="S1148" s="14">
        <f>(((J1148/60)/60)/24) + DATE(1970,1,1)</f>
        <v>41723.9533912037</v>
      </c>
      <c r="T1148" s="14">
        <f>(((I1148/60)/60)/24) + DATE(1970,1,1)</f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8337</v>
      </c>
      <c r="O1149" s="10">
        <f>(E1149/D1149)*100</f>
        <v>0</v>
      </c>
      <c r="P1149" s="5" t="str">
        <f>IFERROR((E1149/L1149),"0")</f>
        <v>0</v>
      </c>
      <c r="Q1149" t="str">
        <f>LEFT(N1149,FIND("/",N1149)-1)</f>
        <v>food</v>
      </c>
      <c r="R1149" t="str">
        <f>RIGHT(N1149,LEN(N1149)-SEARCH("/",N1149))</f>
        <v>food trucks</v>
      </c>
      <c r="S1149" s="14">
        <f>(((J1149/60)/60)/24) + DATE(1970,1,1)</f>
        <v>41871.972025462965</v>
      </c>
      <c r="T1149" s="14">
        <f>(((I1149/60)/60)/24) + 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8337</v>
      </c>
      <c r="O1150" s="10">
        <f>(E1150/D1150)*100</f>
        <v>0.48666666666666669</v>
      </c>
      <c r="P1150" s="5">
        <f>IFERROR((E1150/L1150),"0")</f>
        <v>24.333333333333332</v>
      </c>
      <c r="Q1150" t="str">
        <f>LEFT(N1150,FIND("/",N1150)-1)</f>
        <v>food</v>
      </c>
      <c r="R1150" t="str">
        <f>RIGHT(N1150,LEN(N1150)-SEARCH("/",N1150))</f>
        <v>food trucks</v>
      </c>
      <c r="S1150" s="14">
        <f>(((J1150/60)/60)/24) + DATE(1970,1,1)</f>
        <v>42675.171076388884</v>
      </c>
      <c r="T1150" s="14">
        <f>(((I1150/60)/60)/24) + 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8337</v>
      </c>
      <c r="O1151" s="10">
        <f>(E1151/D1151)*100</f>
        <v>0.15</v>
      </c>
      <c r="P1151" s="5">
        <f>IFERROR((E1151/L1151),"0")</f>
        <v>37.5</v>
      </c>
      <c r="Q1151" t="str">
        <f>LEFT(N1151,FIND("/",N1151)-1)</f>
        <v>food</v>
      </c>
      <c r="R1151" t="str">
        <f>RIGHT(N1151,LEN(N1151)-SEARCH("/",N1151))</f>
        <v>food trucks</v>
      </c>
      <c r="S1151" s="14">
        <f>(((J1151/60)/60)/24) + DATE(1970,1,1)</f>
        <v>42507.71025462963</v>
      </c>
      <c r="T1151" s="14">
        <f>(((I1151/60)/60)/24) + 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8337</v>
      </c>
      <c r="O1152" s="10">
        <f>(E1152/D1152)*100</f>
        <v>10.08</v>
      </c>
      <c r="P1152" s="5">
        <f>IFERROR((E1152/L1152),"0")</f>
        <v>42</v>
      </c>
      <c r="Q1152" t="str">
        <f>LEFT(N1152,FIND("/",N1152)-1)</f>
        <v>food</v>
      </c>
      <c r="R1152" t="str">
        <f>RIGHT(N1152,LEN(N1152)-SEARCH("/",N1152))</f>
        <v>food trucks</v>
      </c>
      <c r="S1152" s="14">
        <f>(((J1152/60)/60)/24) + DATE(1970,1,1)</f>
        <v>42317.954571759255</v>
      </c>
      <c r="T1152" s="14">
        <f>(((I1152/60)/60)/24) + DATE(1970,1,1)</f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8337</v>
      </c>
      <c r="O1153" s="10">
        <f>(E1153/D1153)*100</f>
        <v>0</v>
      </c>
      <c r="P1153" s="5" t="str">
        <f>IFERROR((E1153/L1153),"0")</f>
        <v>0</v>
      </c>
      <c r="Q1153" t="str">
        <f>LEFT(N1153,FIND("/",N1153)-1)</f>
        <v>food</v>
      </c>
      <c r="R1153" t="str">
        <f>RIGHT(N1153,LEN(N1153)-SEARCH("/",N1153))</f>
        <v>food trucks</v>
      </c>
      <c r="S1153" s="14">
        <f>(((J1153/60)/60)/24) + DATE(1970,1,1)</f>
        <v>42224.102581018517</v>
      </c>
      <c r="T1153" s="14">
        <f>(((I1153/60)/60)/24) + 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8337</v>
      </c>
      <c r="O1154" s="10">
        <f>(E1154/D1154)*100</f>
        <v>5.6937500000000005</v>
      </c>
      <c r="P1154" s="5">
        <f>IFERROR((E1154/L1154),"0")</f>
        <v>60.733333333333334</v>
      </c>
      <c r="Q1154" t="str">
        <f>LEFT(N1154,FIND("/",N1154)-1)</f>
        <v>food</v>
      </c>
      <c r="R1154" t="str">
        <f>RIGHT(N1154,LEN(N1154)-SEARCH("/",N1154))</f>
        <v>food trucks</v>
      </c>
      <c r="S1154" s="14">
        <f>(((J1154/60)/60)/24) + DATE(1970,1,1)</f>
        <v>42109.709629629629</v>
      </c>
      <c r="T1154" s="14">
        <f>(((I1154/60)/60)/24) + 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8337</v>
      </c>
      <c r="O1155" s="10">
        <f>(E1155/D1155)*100</f>
        <v>0.625</v>
      </c>
      <c r="P1155" s="5">
        <f>IFERROR((E1155/L1155),"0")</f>
        <v>50</v>
      </c>
      <c r="Q1155" t="str">
        <f>LEFT(N1155,FIND("/",N1155)-1)</f>
        <v>food</v>
      </c>
      <c r="R1155" t="str">
        <f>RIGHT(N1155,LEN(N1155)-SEARCH("/",N1155))</f>
        <v>food trucks</v>
      </c>
      <c r="S1155" s="14">
        <f>(((J1155/60)/60)/24) + DATE(1970,1,1)</f>
        <v>42143.714178240742</v>
      </c>
      <c r="T1155" s="14">
        <f>(((I1155/60)/60)/24) + 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8337</v>
      </c>
      <c r="O1156" s="10">
        <f>(E1156/D1156)*100</f>
        <v>6.5</v>
      </c>
      <c r="P1156" s="5">
        <f>IFERROR((E1156/L1156),"0")</f>
        <v>108.33333333333333</v>
      </c>
      <c r="Q1156" t="str">
        <f>LEFT(N1156,FIND("/",N1156)-1)</f>
        <v>food</v>
      </c>
      <c r="R1156" t="str">
        <f>RIGHT(N1156,LEN(N1156)-SEARCH("/",N1156))</f>
        <v>food trucks</v>
      </c>
      <c r="S1156" s="14">
        <f>(((J1156/60)/60)/24) + DATE(1970,1,1)</f>
        <v>42223.108865740738</v>
      </c>
      <c r="T1156" s="14">
        <f>(((I1156/60)/60)/24) + DATE(1970,1,1)</f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8337</v>
      </c>
      <c r="O1157" s="10">
        <f>(E1157/D1157)*100</f>
        <v>0.752</v>
      </c>
      <c r="P1157" s="5">
        <f>IFERROR((E1157/L1157),"0")</f>
        <v>23.5</v>
      </c>
      <c r="Q1157" t="str">
        <f>LEFT(N1157,FIND("/",N1157)-1)</f>
        <v>food</v>
      </c>
      <c r="R1157" t="str">
        <f>RIGHT(N1157,LEN(N1157)-SEARCH("/",N1157))</f>
        <v>food trucks</v>
      </c>
      <c r="S1157" s="14">
        <f>(((J1157/60)/60)/24) + DATE(1970,1,1)</f>
        <v>41835.763981481483</v>
      </c>
      <c r="T1157" s="14">
        <f>(((I1157/60)/60)/24) + 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8337</v>
      </c>
      <c r="O1158" s="10">
        <f>(E1158/D1158)*100</f>
        <v>0</v>
      </c>
      <c r="P1158" s="5" t="str">
        <f>IFERROR((E1158/L1158),"0")</f>
        <v>0</v>
      </c>
      <c r="Q1158" t="str">
        <f>LEFT(N1158,FIND("/",N1158)-1)</f>
        <v>food</v>
      </c>
      <c r="R1158" t="str">
        <f>RIGHT(N1158,LEN(N1158)-SEARCH("/",N1158))</f>
        <v>food trucks</v>
      </c>
      <c r="S1158" s="14">
        <f>(((J1158/60)/60)/24) + DATE(1970,1,1)</f>
        <v>42029.07131944444</v>
      </c>
      <c r="T1158" s="14">
        <f>(((I1158/60)/60)/24) + DATE(1970,1,1)</f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8337</v>
      </c>
      <c r="O1159" s="10">
        <f>(E1159/D1159)*100</f>
        <v>1.51</v>
      </c>
      <c r="P1159" s="5">
        <f>IFERROR((E1159/L1159),"0")</f>
        <v>50.333333333333336</v>
      </c>
      <c r="Q1159" t="str">
        <f>LEFT(N1159,FIND("/",N1159)-1)</f>
        <v>food</v>
      </c>
      <c r="R1159" t="str">
        <f>RIGHT(N1159,LEN(N1159)-SEARCH("/",N1159))</f>
        <v>food trucks</v>
      </c>
      <c r="S1159" s="14">
        <f>(((J1159/60)/60)/24) + DATE(1970,1,1)</f>
        <v>41918.628240740742</v>
      </c>
      <c r="T1159" s="14">
        <f>(((I1159/60)/60)/24) + DATE(1970,1,1)</f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8337</v>
      </c>
      <c r="O1160" s="10">
        <f>(E1160/D1160)*100</f>
        <v>0.46666666666666673</v>
      </c>
      <c r="P1160" s="5">
        <f>IFERROR((E1160/L1160),"0")</f>
        <v>11.666666666666666</v>
      </c>
      <c r="Q1160" t="str">
        <f>LEFT(N1160,FIND("/",N1160)-1)</f>
        <v>food</v>
      </c>
      <c r="R1160" t="str">
        <f>RIGHT(N1160,LEN(N1160)-SEARCH("/",N1160))</f>
        <v>food trucks</v>
      </c>
      <c r="S1160" s="14">
        <f>(((J1160/60)/60)/24) + DATE(1970,1,1)</f>
        <v>41952.09175925926</v>
      </c>
      <c r="T1160" s="14">
        <f>(((I1160/60)/60)/24) + DATE(1970,1,1)</f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8337</v>
      </c>
      <c r="O1161" s="10">
        <f>(E1161/D1161)*100</f>
        <v>0</v>
      </c>
      <c r="P1161" s="5" t="str">
        <f>IFERROR((E1161/L1161),"0")</f>
        <v>0</v>
      </c>
      <c r="Q1161" t="str">
        <f>LEFT(N1161,FIND("/",N1161)-1)</f>
        <v>food</v>
      </c>
      <c r="R1161" t="str">
        <f>RIGHT(N1161,LEN(N1161)-SEARCH("/",N1161))</f>
        <v>food trucks</v>
      </c>
      <c r="S1161" s="14">
        <f>(((J1161/60)/60)/24) + DATE(1970,1,1)</f>
        <v>42154.726446759261</v>
      </c>
      <c r="T1161" s="14">
        <f>(((I1161/60)/60)/24) + 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8337</v>
      </c>
      <c r="O1162" s="10">
        <f>(E1162/D1162)*100</f>
        <v>3.85</v>
      </c>
      <c r="P1162" s="5">
        <f>IFERROR((E1162/L1162),"0")</f>
        <v>60.789473684210527</v>
      </c>
      <c r="Q1162" t="str">
        <f>LEFT(N1162,FIND("/",N1162)-1)</f>
        <v>food</v>
      </c>
      <c r="R1162" t="str">
        <f>RIGHT(N1162,LEN(N1162)-SEARCH("/",N1162))</f>
        <v>food trucks</v>
      </c>
      <c r="S1162" s="14">
        <f>(((J1162/60)/60)/24) + DATE(1970,1,1)</f>
        <v>42061.154930555553</v>
      </c>
      <c r="T1162" s="14">
        <f>(((I1162/60)/60)/24) + DATE(1970,1,1)</f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8337</v>
      </c>
      <c r="O1163" s="10">
        <f>(E1163/D1163)*100</f>
        <v>0</v>
      </c>
      <c r="P1163" s="5" t="str">
        <f>IFERROR((E1163/L1163),"0")</f>
        <v>0</v>
      </c>
      <c r="Q1163" t="str">
        <f>LEFT(N1163,FIND("/",N1163)-1)</f>
        <v>food</v>
      </c>
      <c r="R1163" t="str">
        <f>RIGHT(N1163,LEN(N1163)-SEARCH("/",N1163))</f>
        <v>food trucks</v>
      </c>
      <c r="S1163" s="14">
        <f>(((J1163/60)/60)/24) + DATE(1970,1,1)</f>
        <v>42122.629502314812</v>
      </c>
      <c r="T1163" s="14">
        <f>(((I1163/60)/60)/24) + DATE(1970,1,1)</f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8337</v>
      </c>
      <c r="O1164" s="10">
        <f>(E1164/D1164)*100</f>
        <v>5.8333333333333341E-2</v>
      </c>
      <c r="P1164" s="5">
        <f>IFERROR((E1164/L1164),"0")</f>
        <v>17.5</v>
      </c>
      <c r="Q1164" t="str">
        <f>LEFT(N1164,FIND("/",N1164)-1)</f>
        <v>food</v>
      </c>
      <c r="R1164" t="str">
        <f>RIGHT(N1164,LEN(N1164)-SEARCH("/",N1164))</f>
        <v>food trucks</v>
      </c>
      <c r="S1164" s="14">
        <f>(((J1164/60)/60)/24) + DATE(1970,1,1)</f>
        <v>41876.683611111112</v>
      </c>
      <c r="T1164" s="14">
        <f>(((I1164/60)/60)/24) + DATE(1970,1,1)</f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8337</v>
      </c>
      <c r="O1165" s="10">
        <f>(E1165/D1165)*100</f>
        <v>0</v>
      </c>
      <c r="P1165" s="5" t="str">
        <f>IFERROR((E1165/L1165),"0")</f>
        <v>0</v>
      </c>
      <c r="Q1165" t="str">
        <f>LEFT(N1165,FIND("/",N1165)-1)</f>
        <v>food</v>
      </c>
      <c r="R1165" t="str">
        <f>RIGHT(N1165,LEN(N1165)-SEARCH("/",N1165))</f>
        <v>food trucks</v>
      </c>
      <c r="S1165" s="14">
        <f>(((J1165/60)/60)/24) + DATE(1970,1,1)</f>
        <v>41830.723611111112</v>
      </c>
      <c r="T1165" s="14">
        <f>(((I1165/60)/60)/24) + 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8337</v>
      </c>
      <c r="O1166" s="10">
        <f>(E1166/D1166)*100</f>
        <v>0</v>
      </c>
      <c r="P1166" s="5" t="str">
        <f>IFERROR((E1166/L1166),"0")</f>
        <v>0</v>
      </c>
      <c r="Q1166" t="str">
        <f>LEFT(N1166,FIND("/",N1166)-1)</f>
        <v>food</v>
      </c>
      <c r="R1166" t="str">
        <f>RIGHT(N1166,LEN(N1166)-SEARCH("/",N1166))</f>
        <v>food trucks</v>
      </c>
      <c r="S1166" s="14">
        <f>(((J1166/60)/60)/24) + DATE(1970,1,1)</f>
        <v>42509.724328703705</v>
      </c>
      <c r="T1166" s="14">
        <f>(((I1166/60)/60)/24) + DATE(1970,1,1)</f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8337</v>
      </c>
      <c r="O1167" s="10">
        <f>(E1167/D1167)*100</f>
        <v>20.705000000000002</v>
      </c>
      <c r="P1167" s="5">
        <f>IFERROR((E1167/L1167),"0")</f>
        <v>82.82</v>
      </c>
      <c r="Q1167" t="str">
        <f>LEFT(N1167,FIND("/",N1167)-1)</f>
        <v>food</v>
      </c>
      <c r="R1167" t="str">
        <f>RIGHT(N1167,LEN(N1167)-SEARCH("/",N1167))</f>
        <v>food trucks</v>
      </c>
      <c r="S1167" s="14">
        <f>(((J1167/60)/60)/24) + DATE(1970,1,1)</f>
        <v>41792.214467592588</v>
      </c>
      <c r="T1167" s="14">
        <f>(((I1167/60)/60)/24) + DATE(1970,1,1)</f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8337</v>
      </c>
      <c r="O1168" s="10">
        <f>(E1168/D1168)*100</f>
        <v>19.139999999999997</v>
      </c>
      <c r="P1168" s="5">
        <f>IFERROR((E1168/L1168),"0")</f>
        <v>358.875</v>
      </c>
      <c r="Q1168" t="str">
        <f>LEFT(N1168,FIND("/",N1168)-1)</f>
        <v>food</v>
      </c>
      <c r="R1168" t="str">
        <f>RIGHT(N1168,LEN(N1168)-SEARCH("/",N1168))</f>
        <v>food trucks</v>
      </c>
      <c r="S1168" s="14">
        <f>(((J1168/60)/60)/24) + DATE(1970,1,1)</f>
        <v>42150.485439814816</v>
      </c>
      <c r="T1168" s="14">
        <f>(((I1168/60)/60)/24) + 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8337</v>
      </c>
      <c r="O1169" s="10">
        <f>(E1169/D1169)*100</f>
        <v>1.6316666666666666</v>
      </c>
      <c r="P1169" s="5">
        <f>IFERROR((E1169/L1169),"0")</f>
        <v>61.1875</v>
      </c>
      <c r="Q1169" t="str">
        <f>LEFT(N1169,FIND("/",N1169)-1)</f>
        <v>food</v>
      </c>
      <c r="R1169" t="str">
        <f>RIGHT(N1169,LEN(N1169)-SEARCH("/",N1169))</f>
        <v>food trucks</v>
      </c>
      <c r="S1169" s="14">
        <f>(((J1169/60)/60)/24) + DATE(1970,1,1)</f>
        <v>41863.734895833331</v>
      </c>
      <c r="T1169" s="14">
        <f>(((I1169/60)/60)/24) + 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8337</v>
      </c>
      <c r="O1170" s="10">
        <f>(E1170/D1170)*100</f>
        <v>5.6666666666666661</v>
      </c>
      <c r="P1170" s="5">
        <f>IFERROR((E1170/L1170),"0")</f>
        <v>340</v>
      </c>
      <c r="Q1170" t="str">
        <f>LEFT(N1170,FIND("/",N1170)-1)</f>
        <v>food</v>
      </c>
      <c r="R1170" t="str">
        <f>RIGHT(N1170,LEN(N1170)-SEARCH("/",N1170))</f>
        <v>food trucks</v>
      </c>
      <c r="S1170" s="14">
        <f>(((J1170/60)/60)/24) + DATE(1970,1,1)</f>
        <v>42605.053993055553</v>
      </c>
      <c r="T1170" s="14">
        <f>(((I1170/60)/60)/24) + 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8337</v>
      </c>
      <c r="O1171" s="10">
        <f>(E1171/D1171)*100</f>
        <v>0.16999999999999998</v>
      </c>
      <c r="P1171" s="5">
        <f>IFERROR((E1171/L1171),"0")</f>
        <v>5.666666666666667</v>
      </c>
      <c r="Q1171" t="str">
        <f>LEFT(N1171,FIND("/",N1171)-1)</f>
        <v>food</v>
      </c>
      <c r="R1171" t="str">
        <f>RIGHT(N1171,LEN(N1171)-SEARCH("/",N1171))</f>
        <v>food trucks</v>
      </c>
      <c r="S1171" s="14">
        <f>(((J1171/60)/60)/24) + DATE(1970,1,1)</f>
        <v>42027.353738425925</v>
      </c>
      <c r="T1171" s="14">
        <f>(((I1171/60)/60)/24) + 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8337</v>
      </c>
      <c r="O1172" s="10">
        <f>(E1172/D1172)*100</f>
        <v>0.4</v>
      </c>
      <c r="P1172" s="5">
        <f>IFERROR((E1172/L1172),"0")</f>
        <v>50</v>
      </c>
      <c r="Q1172" t="str">
        <f>LEFT(N1172,FIND("/",N1172)-1)</f>
        <v>food</v>
      </c>
      <c r="R1172" t="str">
        <f>RIGHT(N1172,LEN(N1172)-SEARCH("/",N1172))</f>
        <v>food trucks</v>
      </c>
      <c r="S1172" s="14">
        <f>(((J1172/60)/60)/24) + DATE(1970,1,1)</f>
        <v>42124.893182870372</v>
      </c>
      <c r="T1172" s="14">
        <f>(((I1172/60)/60)/24) + DATE(1970,1,1)</f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8337</v>
      </c>
      <c r="O1173" s="10">
        <f>(E1173/D1173)*100</f>
        <v>0.1</v>
      </c>
      <c r="P1173" s="5">
        <f>IFERROR((E1173/L1173),"0")</f>
        <v>25</v>
      </c>
      <c r="Q1173" t="str">
        <f>LEFT(N1173,FIND("/",N1173)-1)</f>
        <v>food</v>
      </c>
      <c r="R1173" t="str">
        <f>RIGHT(N1173,LEN(N1173)-SEARCH("/",N1173))</f>
        <v>food trucks</v>
      </c>
      <c r="S1173" s="14">
        <f>(((J1173/60)/60)/24) + DATE(1970,1,1)</f>
        <v>41938.804710648146</v>
      </c>
      <c r="T1173" s="14">
        <f>(((I1173/60)/60)/24) + DATE(1970,1,1)</f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8337</v>
      </c>
      <c r="O1174" s="10">
        <f>(E1174/D1174)*100</f>
        <v>0</v>
      </c>
      <c r="P1174" s="5" t="str">
        <f>IFERROR((E1174/L1174),"0")</f>
        <v>0</v>
      </c>
      <c r="Q1174" t="str">
        <f>LEFT(N1174,FIND("/",N1174)-1)</f>
        <v>food</v>
      </c>
      <c r="R1174" t="str">
        <f>RIGHT(N1174,LEN(N1174)-SEARCH("/",N1174))</f>
        <v>food trucks</v>
      </c>
      <c r="S1174" s="14">
        <f>(((J1174/60)/60)/24) + DATE(1970,1,1)</f>
        <v>41841.682314814818</v>
      </c>
      <c r="T1174" s="14">
        <f>(((I1174/60)/60)/24) + DATE(1970,1,1)</f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8337</v>
      </c>
      <c r="O1175" s="10">
        <f>(E1175/D1175)*100</f>
        <v>2.4E-2</v>
      </c>
      <c r="P1175" s="5">
        <f>IFERROR((E1175/L1175),"0")</f>
        <v>30</v>
      </c>
      <c r="Q1175" t="str">
        <f>LEFT(N1175,FIND("/",N1175)-1)</f>
        <v>food</v>
      </c>
      <c r="R1175" t="str">
        <f>RIGHT(N1175,LEN(N1175)-SEARCH("/",N1175))</f>
        <v>food trucks</v>
      </c>
      <c r="S1175" s="14">
        <f>(((J1175/60)/60)/24) + DATE(1970,1,1)</f>
        <v>42184.185844907406</v>
      </c>
      <c r="T1175" s="14">
        <f>(((I1175/60)/60)/24) + 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8337</v>
      </c>
      <c r="O1176" s="10">
        <f>(E1176/D1176)*100</f>
        <v>5.9066666666666672</v>
      </c>
      <c r="P1176" s="5">
        <f>IFERROR((E1176/L1176),"0")</f>
        <v>46.631578947368418</v>
      </c>
      <c r="Q1176" t="str">
        <f>LEFT(N1176,FIND("/",N1176)-1)</f>
        <v>food</v>
      </c>
      <c r="R1176" t="str">
        <f>RIGHT(N1176,LEN(N1176)-SEARCH("/",N1176))</f>
        <v>food trucks</v>
      </c>
      <c r="S1176" s="14">
        <f>(((J1176/60)/60)/24) + DATE(1970,1,1)</f>
        <v>42468.84174768519</v>
      </c>
      <c r="T1176" s="14">
        <f>(((I1176/60)/60)/24) + 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8337</v>
      </c>
      <c r="O1177" s="10">
        <f>(E1177/D1177)*100</f>
        <v>2.9250000000000003</v>
      </c>
      <c r="P1177" s="5">
        <f>IFERROR((E1177/L1177),"0")</f>
        <v>65</v>
      </c>
      <c r="Q1177" t="str">
        <f>LEFT(N1177,FIND("/",N1177)-1)</f>
        <v>food</v>
      </c>
      <c r="R1177" t="str">
        <f>RIGHT(N1177,LEN(N1177)-SEARCH("/",N1177))</f>
        <v>food trucks</v>
      </c>
      <c r="S1177" s="14">
        <f>(((J1177/60)/60)/24) + DATE(1970,1,1)</f>
        <v>42170.728460648148</v>
      </c>
      <c r="T1177" s="14">
        <f>(((I1177/60)/60)/24) + 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8337</v>
      </c>
      <c r="O1178" s="10">
        <f>(E1178/D1178)*100</f>
        <v>5.7142857142857143E-3</v>
      </c>
      <c r="P1178" s="5">
        <f>IFERROR((E1178/L1178),"0")</f>
        <v>10</v>
      </c>
      <c r="Q1178" t="str">
        <f>LEFT(N1178,FIND("/",N1178)-1)</f>
        <v>food</v>
      </c>
      <c r="R1178" t="str">
        <f>RIGHT(N1178,LEN(N1178)-SEARCH("/",N1178))</f>
        <v>food trucks</v>
      </c>
      <c r="S1178" s="14">
        <f>(((J1178/60)/60)/24) + DATE(1970,1,1)</f>
        <v>42746.019652777773</v>
      </c>
      <c r="T1178" s="14">
        <f>(((I1178/60)/60)/24) + DATE(1970,1,1)</f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8337</v>
      </c>
      <c r="O1179" s="10">
        <f>(E1179/D1179)*100</f>
        <v>0</v>
      </c>
      <c r="P1179" s="5" t="str">
        <f>IFERROR((E1179/L1179),"0")</f>
        <v>0</v>
      </c>
      <c r="Q1179" t="str">
        <f>LEFT(N1179,FIND("/",N1179)-1)</f>
        <v>food</v>
      </c>
      <c r="R1179" t="str">
        <f>RIGHT(N1179,LEN(N1179)-SEARCH("/",N1179))</f>
        <v>food trucks</v>
      </c>
      <c r="S1179" s="14">
        <f>(((J1179/60)/60)/24) + DATE(1970,1,1)</f>
        <v>41897.660833333335</v>
      </c>
      <c r="T1179" s="14">
        <f>(((I1179/60)/60)/24) + DATE(1970,1,1)</f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8337</v>
      </c>
      <c r="O1180" s="10">
        <f>(E1180/D1180)*100</f>
        <v>6.6666666666666671E-3</v>
      </c>
      <c r="P1180" s="5">
        <f>IFERROR((E1180/L1180),"0")</f>
        <v>5</v>
      </c>
      <c r="Q1180" t="str">
        <f>LEFT(N1180,FIND("/",N1180)-1)</f>
        <v>food</v>
      </c>
      <c r="R1180" t="str">
        <f>RIGHT(N1180,LEN(N1180)-SEARCH("/",N1180))</f>
        <v>food trucks</v>
      </c>
      <c r="S1180" s="14">
        <f>(((J1180/60)/60)/24) + DATE(1970,1,1)</f>
        <v>41837.905694444446</v>
      </c>
      <c r="T1180" s="14">
        <f>(((I1180/60)/60)/24) + 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8337</v>
      </c>
      <c r="O1181" s="10">
        <f>(E1181/D1181)*100</f>
        <v>5.3333333333333339</v>
      </c>
      <c r="P1181" s="5">
        <f>IFERROR((E1181/L1181),"0")</f>
        <v>640</v>
      </c>
      <c r="Q1181" t="str">
        <f>LEFT(N1181,FIND("/",N1181)-1)</f>
        <v>food</v>
      </c>
      <c r="R1181" t="str">
        <f>RIGHT(N1181,LEN(N1181)-SEARCH("/",N1181))</f>
        <v>food trucks</v>
      </c>
      <c r="S1181" s="14">
        <f>(((J1181/60)/60)/24) + DATE(1970,1,1)</f>
        <v>42275.720219907409</v>
      </c>
      <c r="T1181" s="14">
        <f>(((I1181/60)/60)/24) + DATE(1970,1,1)</f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8337</v>
      </c>
      <c r="O1182" s="10">
        <f>(E1182/D1182)*100</f>
        <v>11.75</v>
      </c>
      <c r="P1182" s="5">
        <f>IFERROR((E1182/L1182),"0")</f>
        <v>69.117647058823536</v>
      </c>
      <c r="Q1182" t="str">
        <f>LEFT(N1182,FIND("/",N1182)-1)</f>
        <v>food</v>
      </c>
      <c r="R1182" t="str">
        <f>RIGHT(N1182,LEN(N1182)-SEARCH("/",N1182))</f>
        <v>food trucks</v>
      </c>
      <c r="S1182" s="14">
        <f>(((J1182/60)/60)/24) + DATE(1970,1,1)</f>
        <v>41781.806875000002</v>
      </c>
      <c r="T1182" s="14">
        <f>(((I1182/60)/60)/24) + DATE(1970,1,1)</f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8337</v>
      </c>
      <c r="O1183" s="10">
        <f>(E1183/D1183)*100</f>
        <v>8.0000000000000002E-3</v>
      </c>
      <c r="P1183" s="5">
        <f>IFERROR((E1183/L1183),"0")</f>
        <v>1.3333333333333333</v>
      </c>
      <c r="Q1183" t="str">
        <f>LEFT(N1183,FIND("/",N1183)-1)</f>
        <v>food</v>
      </c>
      <c r="R1183" t="str">
        <f>RIGHT(N1183,LEN(N1183)-SEARCH("/",N1183))</f>
        <v>food trucks</v>
      </c>
      <c r="S1183" s="14">
        <f>(((J1183/60)/60)/24) + DATE(1970,1,1)</f>
        <v>42034.339363425926</v>
      </c>
      <c r="T1183" s="14">
        <f>(((I1183/60)/60)/24) + DATE(1970,1,1)</f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8337</v>
      </c>
      <c r="O1184" s="10">
        <f>(E1184/D1184)*100</f>
        <v>4.2</v>
      </c>
      <c r="P1184" s="5">
        <f>IFERROR((E1184/L1184),"0")</f>
        <v>10.5</v>
      </c>
      <c r="Q1184" t="str">
        <f>LEFT(N1184,FIND("/",N1184)-1)</f>
        <v>food</v>
      </c>
      <c r="R1184" t="str">
        <f>RIGHT(N1184,LEN(N1184)-SEARCH("/",N1184))</f>
        <v>food trucks</v>
      </c>
      <c r="S1184" s="14">
        <f>(((J1184/60)/60)/24) + DATE(1970,1,1)</f>
        <v>42728.827407407407</v>
      </c>
      <c r="T1184" s="14">
        <f>(((I1184/60)/60)/24) + DATE(1970,1,1)</f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8337</v>
      </c>
      <c r="O1185" s="10">
        <f>(E1185/D1185)*100</f>
        <v>4</v>
      </c>
      <c r="P1185" s="5">
        <f>IFERROR((E1185/L1185),"0")</f>
        <v>33.333333333333336</v>
      </c>
      <c r="Q1185" t="str">
        <f>LEFT(N1185,FIND("/",N1185)-1)</f>
        <v>food</v>
      </c>
      <c r="R1185" t="str">
        <f>RIGHT(N1185,LEN(N1185)-SEARCH("/",N1185))</f>
        <v>food trucks</v>
      </c>
      <c r="S1185" s="14">
        <f>(((J1185/60)/60)/24) + DATE(1970,1,1)</f>
        <v>42656.86137731481</v>
      </c>
      <c r="T1185" s="14">
        <f>(((I1185/60)/60)/24) + DATE(1970,1,1)</f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8338</v>
      </c>
      <c r="O1186" s="10">
        <f>(E1186/D1186)*100</f>
        <v>104.93636363636362</v>
      </c>
      <c r="P1186" s="5">
        <f>IFERROR((E1186/L1186),"0")</f>
        <v>61.562666666666665</v>
      </c>
      <c r="Q1186" t="str">
        <f>LEFT(N1186,FIND("/",N1186)-1)</f>
        <v>photography</v>
      </c>
      <c r="R1186" t="str">
        <f>RIGHT(N1186,LEN(N1186)-SEARCH("/",N1186))</f>
        <v>photobooks</v>
      </c>
      <c r="S1186" s="14">
        <f>(((J1186/60)/60)/24) + DATE(1970,1,1)</f>
        <v>42741.599664351852</v>
      </c>
      <c r="T1186" s="14">
        <f>(((I1186/60)/60)/24) + DATE(1970,1,1)</f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8338</v>
      </c>
      <c r="O1187" s="10">
        <f>(E1187/D1187)*100</f>
        <v>105.44</v>
      </c>
      <c r="P1187" s="5">
        <f>IFERROR((E1187/L1187),"0")</f>
        <v>118.73873873873873</v>
      </c>
      <c r="Q1187" t="str">
        <f>LEFT(N1187,FIND("/",N1187)-1)</f>
        <v>photography</v>
      </c>
      <c r="R1187" t="str">
        <f>RIGHT(N1187,LEN(N1187)-SEARCH("/",N1187))</f>
        <v>photobooks</v>
      </c>
      <c r="S1187" s="14">
        <f>(((J1187/60)/60)/24) + DATE(1970,1,1)</f>
        <v>42130.865150462967</v>
      </c>
      <c r="T1187" s="14">
        <f>(((I1187/60)/60)/24) + DATE(1970,1,1)</f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8338</v>
      </c>
      <c r="O1188" s="10">
        <f>(E1188/D1188)*100</f>
        <v>106.73333333333332</v>
      </c>
      <c r="P1188" s="5">
        <f>IFERROR((E1188/L1188),"0")</f>
        <v>65.081300813008127</v>
      </c>
      <c r="Q1188" t="str">
        <f>LEFT(N1188,FIND("/",N1188)-1)</f>
        <v>photography</v>
      </c>
      <c r="R1188" t="str">
        <f>RIGHT(N1188,LEN(N1188)-SEARCH("/",N1188))</f>
        <v>photobooks</v>
      </c>
      <c r="S1188" s="14">
        <f>(((J1188/60)/60)/24) + DATE(1970,1,1)</f>
        <v>42123.86336805555</v>
      </c>
      <c r="T1188" s="14">
        <f>(((I1188/60)/60)/24) + DATE(1970,1,1)</f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8338</v>
      </c>
      <c r="O1189" s="10">
        <f>(E1189/D1189)*100</f>
        <v>104.12571428571428</v>
      </c>
      <c r="P1189" s="5">
        <f>IFERROR((E1189/L1189),"0")</f>
        <v>130.15714285714284</v>
      </c>
      <c r="Q1189" t="str">
        <f>LEFT(N1189,FIND("/",N1189)-1)</f>
        <v>photography</v>
      </c>
      <c r="R1189" t="str">
        <f>RIGHT(N1189,LEN(N1189)-SEARCH("/",N1189))</f>
        <v>photobooks</v>
      </c>
      <c r="S1189" s="14">
        <f>(((J1189/60)/60)/24) + DATE(1970,1,1)</f>
        <v>42109.894942129627</v>
      </c>
      <c r="T1189" s="14">
        <f>(((I1189/60)/60)/24) + 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8338</v>
      </c>
      <c r="O1190" s="10">
        <f>(E1190/D1190)*100</f>
        <v>160.54999999999998</v>
      </c>
      <c r="P1190" s="5">
        <f>IFERROR((E1190/L1190),"0")</f>
        <v>37.776470588235291</v>
      </c>
      <c r="Q1190" t="str">
        <f>LEFT(N1190,FIND("/",N1190)-1)</f>
        <v>photography</v>
      </c>
      <c r="R1190" t="str">
        <f>RIGHT(N1190,LEN(N1190)-SEARCH("/",N1190))</f>
        <v>photobooks</v>
      </c>
      <c r="S1190" s="14">
        <f>(((J1190/60)/60)/24) + DATE(1970,1,1)</f>
        <v>42711.700694444444</v>
      </c>
      <c r="T1190" s="14">
        <f>(((I1190/60)/60)/24) + DATE(1970,1,1)</f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8338</v>
      </c>
      <c r="O1191" s="10">
        <f>(E1191/D1191)*100</f>
        <v>107.77777777777777</v>
      </c>
      <c r="P1191" s="5">
        <f>IFERROR((E1191/L1191),"0")</f>
        <v>112.79069767441861</v>
      </c>
      <c r="Q1191" t="str">
        <f>LEFT(N1191,FIND("/",N1191)-1)</f>
        <v>photography</v>
      </c>
      <c r="R1191" t="str">
        <f>RIGHT(N1191,LEN(N1191)-SEARCH("/",N1191))</f>
        <v>photobooks</v>
      </c>
      <c r="S1191" s="14">
        <f>(((J1191/60)/60)/24) + DATE(1970,1,1)</f>
        <v>42529.979108796295</v>
      </c>
      <c r="T1191" s="14">
        <f>(((I1191/60)/60)/24) + DATE(1970,1,1)</f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8338</v>
      </c>
      <c r="O1192" s="10">
        <f>(E1192/D1192)*100</f>
        <v>135</v>
      </c>
      <c r="P1192" s="5">
        <f>IFERROR((E1192/L1192),"0")</f>
        <v>51.92307692307692</v>
      </c>
      <c r="Q1192" t="str">
        <f>LEFT(N1192,FIND("/",N1192)-1)</f>
        <v>photography</v>
      </c>
      <c r="R1192" t="str">
        <f>RIGHT(N1192,LEN(N1192)-SEARCH("/",N1192))</f>
        <v>photobooks</v>
      </c>
      <c r="S1192" s="14">
        <f>(((J1192/60)/60)/24) + DATE(1970,1,1)</f>
        <v>41852.665798611109</v>
      </c>
      <c r="T1192" s="14">
        <f>(((I1192/60)/60)/24) + DATE(1970,1,1)</f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8338</v>
      </c>
      <c r="O1193" s="10">
        <f>(E1193/D1193)*100</f>
        <v>109.07407407407408</v>
      </c>
      <c r="P1193" s="5">
        <f>IFERROR((E1193/L1193),"0")</f>
        <v>89.242424242424249</v>
      </c>
      <c r="Q1193" t="str">
        <f>LEFT(N1193,FIND("/",N1193)-1)</f>
        <v>photography</v>
      </c>
      <c r="R1193" t="str">
        <f>RIGHT(N1193,LEN(N1193)-SEARCH("/",N1193))</f>
        <v>photobooks</v>
      </c>
      <c r="S1193" s="14">
        <f>(((J1193/60)/60)/24) + DATE(1970,1,1)</f>
        <v>42419.603703703702</v>
      </c>
      <c r="T1193" s="14">
        <f>(((I1193/60)/60)/24) + 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8338</v>
      </c>
      <c r="O1194" s="10">
        <f>(E1194/D1194)*100</f>
        <v>290</v>
      </c>
      <c r="P1194" s="5">
        <f>IFERROR((E1194/L1194),"0")</f>
        <v>19.333333333333332</v>
      </c>
      <c r="Q1194" t="str">
        <f>LEFT(N1194,FIND("/",N1194)-1)</f>
        <v>photography</v>
      </c>
      <c r="R1194" t="str">
        <f>RIGHT(N1194,LEN(N1194)-SEARCH("/",N1194))</f>
        <v>photobooks</v>
      </c>
      <c r="S1194" s="14">
        <f>(((J1194/60)/60)/24) + DATE(1970,1,1)</f>
        <v>42747.506689814814</v>
      </c>
      <c r="T1194" s="14">
        <f>(((I1194/60)/60)/24) + DATE(1970,1,1)</f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8338</v>
      </c>
      <c r="O1195" s="10">
        <f>(E1195/D1195)*100</f>
        <v>103.95714285714286</v>
      </c>
      <c r="P1195" s="5">
        <f>IFERROR((E1195/L1195),"0")</f>
        <v>79.967032967032964</v>
      </c>
      <c r="Q1195" t="str">
        <f>LEFT(N1195,FIND("/",N1195)-1)</f>
        <v>photography</v>
      </c>
      <c r="R1195" t="str">
        <f>RIGHT(N1195,LEN(N1195)-SEARCH("/",N1195))</f>
        <v>photobooks</v>
      </c>
      <c r="S1195" s="14">
        <f>(((J1195/60)/60)/24) + DATE(1970,1,1)</f>
        <v>42409.776076388895</v>
      </c>
      <c r="T1195" s="14">
        <f>(((I1195/60)/60)/24) + DATE(1970,1,1)</f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8338</v>
      </c>
      <c r="O1196" s="10">
        <f>(E1196/D1196)*100</f>
        <v>322.24</v>
      </c>
      <c r="P1196" s="5">
        <f>IFERROR((E1196/L1196),"0")</f>
        <v>56.414565826330531</v>
      </c>
      <c r="Q1196" t="str">
        <f>LEFT(N1196,FIND("/",N1196)-1)</f>
        <v>photography</v>
      </c>
      <c r="R1196" t="str">
        <f>RIGHT(N1196,LEN(N1196)-SEARCH("/",N1196))</f>
        <v>photobooks</v>
      </c>
      <c r="S1196" s="14">
        <f>(((J1196/60)/60)/24) + DATE(1970,1,1)</f>
        <v>42072.488182870366</v>
      </c>
      <c r="T1196" s="14">
        <f>(((I1196/60)/60)/24) + 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8338</v>
      </c>
      <c r="O1197" s="10">
        <f>(E1197/D1197)*100</f>
        <v>135</v>
      </c>
      <c r="P1197" s="5">
        <f>IFERROR((E1197/L1197),"0")</f>
        <v>79.411764705882348</v>
      </c>
      <c r="Q1197" t="str">
        <f>LEFT(N1197,FIND("/",N1197)-1)</f>
        <v>photography</v>
      </c>
      <c r="R1197" t="str">
        <f>RIGHT(N1197,LEN(N1197)-SEARCH("/",N1197))</f>
        <v>photobooks</v>
      </c>
      <c r="S1197" s="14">
        <f>(((J1197/60)/60)/24) + DATE(1970,1,1)</f>
        <v>42298.34783564815</v>
      </c>
      <c r="T1197" s="14">
        <f>(((I1197/60)/60)/24) + 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8338</v>
      </c>
      <c r="O1198" s="10">
        <f>(E1198/D1198)*100</f>
        <v>269.91034482758624</v>
      </c>
      <c r="P1198" s="5">
        <f>IFERROR((E1198/L1198),"0")</f>
        <v>76.439453125</v>
      </c>
      <c r="Q1198" t="str">
        <f>LEFT(N1198,FIND("/",N1198)-1)</f>
        <v>photography</v>
      </c>
      <c r="R1198" t="str">
        <f>RIGHT(N1198,LEN(N1198)-SEARCH("/",N1198))</f>
        <v>photobooks</v>
      </c>
      <c r="S1198" s="14">
        <f>(((J1198/60)/60)/24) + DATE(1970,1,1)</f>
        <v>42326.818738425922</v>
      </c>
      <c r="T1198" s="14">
        <f>(((I1198/60)/60)/24) + DATE(1970,1,1)</f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8338</v>
      </c>
      <c r="O1199" s="10">
        <f>(E1199/D1199)*100</f>
        <v>253.29333333333332</v>
      </c>
      <c r="P1199" s="5">
        <f>IFERROR((E1199/L1199),"0")</f>
        <v>121</v>
      </c>
      <c r="Q1199" t="str">
        <f>LEFT(N1199,FIND("/",N1199)-1)</f>
        <v>photography</v>
      </c>
      <c r="R1199" t="str">
        <f>RIGHT(N1199,LEN(N1199)-SEARCH("/",N1199))</f>
        <v>photobooks</v>
      </c>
      <c r="S1199" s="14">
        <f>(((J1199/60)/60)/24) + DATE(1970,1,1)</f>
        <v>42503.66474537037</v>
      </c>
      <c r="T1199" s="14">
        <f>(((I1199/60)/60)/24) + DATE(1970,1,1)</f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8338</v>
      </c>
      <c r="O1200" s="10">
        <f>(E1200/D1200)*100</f>
        <v>260.59999999999997</v>
      </c>
      <c r="P1200" s="5">
        <f>IFERROR((E1200/L1200),"0")</f>
        <v>54.616766467065865</v>
      </c>
      <c r="Q1200" t="str">
        <f>LEFT(N1200,FIND("/",N1200)-1)</f>
        <v>photography</v>
      </c>
      <c r="R1200" t="str">
        <f>RIGHT(N1200,LEN(N1200)-SEARCH("/",N1200))</f>
        <v>photobooks</v>
      </c>
      <c r="S1200" s="14">
        <f>(((J1200/60)/60)/24) + DATE(1970,1,1)</f>
        <v>42333.619050925925</v>
      </c>
      <c r="T1200" s="14">
        <f>(((I1200/60)/60)/24) + DATE(1970,1,1)</f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8338</v>
      </c>
      <c r="O1201" s="10">
        <f>(E1201/D1201)*100</f>
        <v>101.31677953348381</v>
      </c>
      <c r="P1201" s="5">
        <f>IFERROR((E1201/L1201),"0")</f>
        <v>299.22222222222223</v>
      </c>
      <c r="Q1201" t="str">
        <f>LEFT(N1201,FIND("/",N1201)-1)</f>
        <v>photography</v>
      </c>
      <c r="R1201" t="str">
        <f>RIGHT(N1201,LEN(N1201)-SEARCH("/",N1201))</f>
        <v>photobooks</v>
      </c>
      <c r="S1201" s="14">
        <f>(((J1201/60)/60)/24) + DATE(1970,1,1)</f>
        <v>42161.770833333328</v>
      </c>
      <c r="T1201" s="14">
        <f>(((I1201/60)/60)/24) + DATE(1970,1,1)</f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8338</v>
      </c>
      <c r="O1202" s="10">
        <f>(E1202/D1202)*100</f>
        <v>125.60416666666667</v>
      </c>
      <c r="P1202" s="5">
        <f>IFERROR((E1202/L1202),"0")</f>
        <v>58.533980582524272</v>
      </c>
      <c r="Q1202" t="str">
        <f>LEFT(N1202,FIND("/",N1202)-1)</f>
        <v>photography</v>
      </c>
      <c r="R1202" t="str">
        <f>RIGHT(N1202,LEN(N1202)-SEARCH("/",N1202))</f>
        <v>photobooks</v>
      </c>
      <c r="S1202" s="14">
        <f>(((J1202/60)/60)/24) + DATE(1970,1,1)</f>
        <v>42089.477500000001</v>
      </c>
      <c r="T1202" s="14">
        <f>(((I1202/60)/60)/24) + DATE(1970,1,1)</f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8338</v>
      </c>
      <c r="O1203" s="10">
        <f>(E1203/D1203)*100</f>
        <v>102.43783333333334</v>
      </c>
      <c r="P1203" s="5">
        <f>IFERROR((E1203/L1203),"0")</f>
        <v>55.371801801801809</v>
      </c>
      <c r="Q1203" t="str">
        <f>LEFT(N1203,FIND("/",N1203)-1)</f>
        <v>photography</v>
      </c>
      <c r="R1203" t="str">
        <f>RIGHT(N1203,LEN(N1203)-SEARCH("/",N1203))</f>
        <v>photobooks</v>
      </c>
      <c r="S1203" s="14">
        <f>(((J1203/60)/60)/24) + DATE(1970,1,1)</f>
        <v>42536.60701388889</v>
      </c>
      <c r="T1203" s="14">
        <f>(((I1203/60)/60)/24) + DATE(1970,1,1)</f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8338</v>
      </c>
      <c r="O1204" s="10">
        <f>(E1204/D1204)*100</f>
        <v>199.244</v>
      </c>
      <c r="P1204" s="5">
        <f>IFERROR((E1204/L1204),"0")</f>
        <v>183.80442804428046</v>
      </c>
      <c r="Q1204" t="str">
        <f>LEFT(N1204,FIND("/",N1204)-1)</f>
        <v>photography</v>
      </c>
      <c r="R1204" t="str">
        <f>RIGHT(N1204,LEN(N1204)-SEARCH("/",N1204))</f>
        <v>photobooks</v>
      </c>
      <c r="S1204" s="14">
        <f>(((J1204/60)/60)/24) + DATE(1970,1,1)</f>
        <v>42152.288819444439</v>
      </c>
      <c r="T1204" s="14">
        <f>(((I1204/60)/60)/24) + 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8338</v>
      </c>
      <c r="O1205" s="10">
        <f>(E1205/D1205)*100</f>
        <v>102.45398773006136</v>
      </c>
      <c r="P1205" s="5">
        <f>IFERROR((E1205/L1205),"0")</f>
        <v>165.34653465346534</v>
      </c>
      <c r="Q1205" t="str">
        <f>LEFT(N1205,FIND("/",N1205)-1)</f>
        <v>photography</v>
      </c>
      <c r="R1205" t="str">
        <f>RIGHT(N1205,LEN(N1205)-SEARCH("/",N1205))</f>
        <v>photobooks</v>
      </c>
      <c r="S1205" s="14">
        <f>(((J1205/60)/60)/24) + DATE(1970,1,1)</f>
        <v>42125.614895833336</v>
      </c>
      <c r="T1205" s="14">
        <f>(((I1205/60)/60)/24) + 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8338</v>
      </c>
      <c r="O1206" s="10">
        <f>(E1206/D1206)*100</f>
        <v>102.94615384615385</v>
      </c>
      <c r="P1206" s="5">
        <f>IFERROR((E1206/L1206),"0")</f>
        <v>234.78947368421052</v>
      </c>
      <c r="Q1206" t="str">
        <f>LEFT(N1206,FIND("/",N1206)-1)</f>
        <v>photography</v>
      </c>
      <c r="R1206" t="str">
        <f>RIGHT(N1206,LEN(N1206)-SEARCH("/",N1206))</f>
        <v>photobooks</v>
      </c>
      <c r="S1206" s="14">
        <f>(((J1206/60)/60)/24) + DATE(1970,1,1)</f>
        <v>42297.748067129629</v>
      </c>
      <c r="T1206" s="14">
        <f>(((I1206/60)/60)/24) + DATE(1970,1,1)</f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8338</v>
      </c>
      <c r="O1207" s="10">
        <f>(E1207/D1207)*100</f>
        <v>100.86153846153847</v>
      </c>
      <c r="P1207" s="5">
        <f>IFERROR((E1207/L1207),"0")</f>
        <v>211.48387096774192</v>
      </c>
      <c r="Q1207" t="str">
        <f>LEFT(N1207,FIND("/",N1207)-1)</f>
        <v>photography</v>
      </c>
      <c r="R1207" t="str">
        <f>RIGHT(N1207,LEN(N1207)-SEARCH("/",N1207))</f>
        <v>photobooks</v>
      </c>
      <c r="S1207" s="14">
        <f>(((J1207/60)/60)/24) + DATE(1970,1,1)</f>
        <v>42138.506377314814</v>
      </c>
      <c r="T1207" s="14">
        <f>(((I1207/60)/60)/24) + DATE(1970,1,1)</f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8338</v>
      </c>
      <c r="O1208" s="10">
        <f>(E1208/D1208)*100</f>
        <v>114.99999999999999</v>
      </c>
      <c r="P1208" s="5">
        <f>IFERROR((E1208/L1208),"0")</f>
        <v>32.34375</v>
      </c>
      <c r="Q1208" t="str">
        <f>LEFT(N1208,FIND("/",N1208)-1)</f>
        <v>photography</v>
      </c>
      <c r="R1208" t="str">
        <f>RIGHT(N1208,LEN(N1208)-SEARCH("/",N1208))</f>
        <v>photobooks</v>
      </c>
      <c r="S1208" s="14">
        <f>(((J1208/60)/60)/24) + DATE(1970,1,1)</f>
        <v>42772.776076388895</v>
      </c>
      <c r="T1208" s="14">
        <f>(((I1208/60)/60)/24) + 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8338</v>
      </c>
      <c r="O1209" s="10">
        <f>(E1209/D1209)*100</f>
        <v>104.16766467065868</v>
      </c>
      <c r="P1209" s="5">
        <f>IFERROR((E1209/L1209),"0")</f>
        <v>123.37588652482269</v>
      </c>
      <c r="Q1209" t="str">
        <f>LEFT(N1209,FIND("/",N1209)-1)</f>
        <v>photography</v>
      </c>
      <c r="R1209" t="str">
        <f>RIGHT(N1209,LEN(N1209)-SEARCH("/",N1209))</f>
        <v>photobooks</v>
      </c>
      <c r="S1209" s="14">
        <f>(((J1209/60)/60)/24) + DATE(1970,1,1)</f>
        <v>42430.430243055554</v>
      </c>
      <c r="T1209" s="14">
        <f>(((I1209/60)/60)/24) + DATE(1970,1,1)</f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8338</v>
      </c>
      <c r="O1210" s="10">
        <f>(E1210/D1210)*100</f>
        <v>155.29999999999998</v>
      </c>
      <c r="P1210" s="5">
        <f>IFERROR((E1210/L1210),"0")</f>
        <v>207.06666666666666</v>
      </c>
      <c r="Q1210" t="str">
        <f>LEFT(N1210,FIND("/",N1210)-1)</f>
        <v>photography</v>
      </c>
      <c r="R1210" t="str">
        <f>RIGHT(N1210,LEN(N1210)-SEARCH("/",N1210))</f>
        <v>photobooks</v>
      </c>
      <c r="S1210" s="14">
        <f>(((J1210/60)/60)/24) + DATE(1970,1,1)</f>
        <v>42423.709074074075</v>
      </c>
      <c r="T1210" s="14">
        <f>(((I1210/60)/60)/24) + DATE(1970,1,1)</f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8338</v>
      </c>
      <c r="O1211" s="10">
        <f>(E1211/D1211)*100</f>
        <v>106</v>
      </c>
      <c r="P1211" s="5">
        <f>IFERROR((E1211/L1211),"0")</f>
        <v>138.2608695652174</v>
      </c>
      <c r="Q1211" t="str">
        <f>LEFT(N1211,FIND("/",N1211)-1)</f>
        <v>photography</v>
      </c>
      <c r="R1211" t="str">
        <f>RIGHT(N1211,LEN(N1211)-SEARCH("/",N1211))</f>
        <v>photobooks</v>
      </c>
      <c r="S1211" s="14">
        <f>(((J1211/60)/60)/24) + DATE(1970,1,1)</f>
        <v>42761.846122685187</v>
      </c>
      <c r="T1211" s="14">
        <f>(((I1211/60)/60)/24) + 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8338</v>
      </c>
      <c r="O1212" s="10">
        <f>(E1212/D1212)*100</f>
        <v>254.31499999999997</v>
      </c>
      <c r="P1212" s="5">
        <f>IFERROR((E1212/L1212),"0")</f>
        <v>493.81553398058253</v>
      </c>
      <c r="Q1212" t="str">
        <f>LEFT(N1212,FIND("/",N1212)-1)</f>
        <v>photography</v>
      </c>
      <c r="R1212" t="str">
        <f>RIGHT(N1212,LEN(N1212)-SEARCH("/",N1212))</f>
        <v>photobooks</v>
      </c>
      <c r="S1212" s="14">
        <f>(((J1212/60)/60)/24) + DATE(1970,1,1)</f>
        <v>42132.941805555558</v>
      </c>
      <c r="T1212" s="14">
        <f>(((I1212/60)/60)/24) + DATE(1970,1,1)</f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8338</v>
      </c>
      <c r="O1213" s="10">
        <f>(E1213/D1213)*100</f>
        <v>101.1</v>
      </c>
      <c r="P1213" s="5">
        <f>IFERROR((E1213/L1213),"0")</f>
        <v>168.5</v>
      </c>
      <c r="Q1213" t="str">
        <f>LEFT(N1213,FIND("/",N1213)-1)</f>
        <v>photography</v>
      </c>
      <c r="R1213" t="str">
        <f>RIGHT(N1213,LEN(N1213)-SEARCH("/",N1213))</f>
        <v>photobooks</v>
      </c>
      <c r="S1213" s="14">
        <f>(((J1213/60)/60)/24) + DATE(1970,1,1)</f>
        <v>42515.866446759261</v>
      </c>
      <c r="T1213" s="14">
        <f>(((I1213/60)/60)/24) + DATE(1970,1,1)</f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8338</v>
      </c>
      <c r="O1214" s="10">
        <f>(E1214/D1214)*100</f>
        <v>129.04</v>
      </c>
      <c r="P1214" s="5">
        <f>IFERROR((E1214/L1214),"0")</f>
        <v>38.867469879518069</v>
      </c>
      <c r="Q1214" t="str">
        <f>LEFT(N1214,FIND("/",N1214)-1)</f>
        <v>photography</v>
      </c>
      <c r="R1214" t="str">
        <f>RIGHT(N1214,LEN(N1214)-SEARCH("/",N1214))</f>
        <v>photobooks</v>
      </c>
      <c r="S1214" s="14">
        <f>(((J1214/60)/60)/24) + DATE(1970,1,1)</f>
        <v>42318.950173611112</v>
      </c>
      <c r="T1214" s="14">
        <f>(((I1214/60)/60)/24) + DATE(1970,1,1)</f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8338</v>
      </c>
      <c r="O1215" s="10">
        <f>(E1215/D1215)*100</f>
        <v>102.23076923076924</v>
      </c>
      <c r="P1215" s="5">
        <f>IFERROR((E1215/L1215),"0")</f>
        <v>61.527777777777779</v>
      </c>
      <c r="Q1215" t="str">
        <f>LEFT(N1215,FIND("/",N1215)-1)</f>
        <v>photography</v>
      </c>
      <c r="R1215" t="str">
        <f>RIGHT(N1215,LEN(N1215)-SEARCH("/",N1215))</f>
        <v>photobooks</v>
      </c>
      <c r="S1215" s="14">
        <f>(((J1215/60)/60)/24) + DATE(1970,1,1)</f>
        <v>42731.755787037036</v>
      </c>
      <c r="T1215" s="14">
        <f>(((I1215/60)/60)/24) + DATE(1970,1,1)</f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8338</v>
      </c>
      <c r="O1216" s="10">
        <f>(E1216/D1216)*100</f>
        <v>131.80000000000001</v>
      </c>
      <c r="P1216" s="5">
        <f>IFERROR((E1216/L1216),"0")</f>
        <v>105.44</v>
      </c>
      <c r="Q1216" t="str">
        <f>LEFT(N1216,FIND("/",N1216)-1)</f>
        <v>photography</v>
      </c>
      <c r="R1216" t="str">
        <f>RIGHT(N1216,LEN(N1216)-SEARCH("/",N1216))</f>
        <v>photobooks</v>
      </c>
      <c r="S1216" s="14">
        <f>(((J1216/60)/60)/24) + DATE(1970,1,1)</f>
        <v>42104.840335648143</v>
      </c>
      <c r="T1216" s="14">
        <f>(((I1216/60)/60)/24) + DATE(1970,1,1)</f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8338</v>
      </c>
      <c r="O1217" s="10">
        <f>(E1217/D1217)*100</f>
        <v>786.0802000000001</v>
      </c>
      <c r="P1217" s="5">
        <f>IFERROR((E1217/L1217),"0")</f>
        <v>71.592003642987251</v>
      </c>
      <c r="Q1217" t="str">
        <f>LEFT(N1217,FIND("/",N1217)-1)</f>
        <v>photography</v>
      </c>
      <c r="R1217" t="str">
        <f>RIGHT(N1217,LEN(N1217)-SEARCH("/",N1217))</f>
        <v>photobooks</v>
      </c>
      <c r="S1217" s="14">
        <f>(((J1217/60)/60)/24) + DATE(1970,1,1)</f>
        <v>41759.923101851848</v>
      </c>
      <c r="T1217" s="14">
        <f>(((I1217/60)/60)/24) + 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8338</v>
      </c>
      <c r="O1218" s="10">
        <f>(E1218/D1218)*100</f>
        <v>145.70000000000002</v>
      </c>
      <c r="P1218" s="5">
        <f>IFERROR((E1218/L1218),"0")</f>
        <v>91.882882882882882</v>
      </c>
      <c r="Q1218" t="str">
        <f>LEFT(N1218,FIND("/",N1218)-1)</f>
        <v>photography</v>
      </c>
      <c r="R1218" t="str">
        <f>RIGHT(N1218,LEN(N1218)-SEARCH("/",N1218))</f>
        <v>photobooks</v>
      </c>
      <c r="S1218" s="14">
        <f>(((J1218/60)/60)/24) + DATE(1970,1,1)</f>
        <v>42247.616400462968</v>
      </c>
      <c r="T1218" s="14">
        <f>(((I1218/60)/60)/24) + 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8338</v>
      </c>
      <c r="O1219" s="10">
        <f>(E1219/D1219)*100</f>
        <v>102.60000000000001</v>
      </c>
      <c r="P1219" s="5">
        <f>IFERROR((E1219/L1219),"0")</f>
        <v>148.57377049180329</v>
      </c>
      <c r="Q1219" t="str">
        <f>LEFT(N1219,FIND("/",N1219)-1)</f>
        <v>photography</v>
      </c>
      <c r="R1219" t="str">
        <f>RIGHT(N1219,LEN(N1219)-SEARCH("/",N1219))</f>
        <v>photobooks</v>
      </c>
      <c r="S1219" s="14">
        <f>(((J1219/60)/60)/24) + DATE(1970,1,1)</f>
        <v>42535.809490740736</v>
      </c>
      <c r="T1219" s="14">
        <f>(((I1219/60)/60)/24) + 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8338</v>
      </c>
      <c r="O1220" s="10">
        <f>(E1220/D1220)*100</f>
        <v>172.27777777777777</v>
      </c>
      <c r="P1220" s="5">
        <f>IFERROR((E1220/L1220),"0")</f>
        <v>174.2134831460674</v>
      </c>
      <c r="Q1220" t="str">
        <f>LEFT(N1220,FIND("/",N1220)-1)</f>
        <v>photography</v>
      </c>
      <c r="R1220" t="str">
        <f>RIGHT(N1220,LEN(N1220)-SEARCH("/",N1220))</f>
        <v>photobooks</v>
      </c>
      <c r="S1220" s="14">
        <f>(((J1220/60)/60)/24) + DATE(1970,1,1)</f>
        <v>42278.662037037036</v>
      </c>
      <c r="T1220" s="14">
        <f>(((I1220/60)/60)/24) + DATE(1970,1,1)</f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8338</v>
      </c>
      <c r="O1221" s="10">
        <f>(E1221/D1221)*100</f>
        <v>159.16819571865443</v>
      </c>
      <c r="P1221" s="5">
        <f>IFERROR((E1221/L1221),"0")</f>
        <v>102.86166007905139</v>
      </c>
      <c r="Q1221" t="str">
        <f>LEFT(N1221,FIND("/",N1221)-1)</f>
        <v>photography</v>
      </c>
      <c r="R1221" t="str">
        <f>RIGHT(N1221,LEN(N1221)-SEARCH("/",N1221))</f>
        <v>photobooks</v>
      </c>
      <c r="S1221" s="14">
        <f>(((J1221/60)/60)/24) + DATE(1970,1,1)</f>
        <v>42633.461956018517</v>
      </c>
      <c r="T1221" s="14">
        <f>(((I1221/60)/60)/24) + 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8338</v>
      </c>
      <c r="O1222" s="10">
        <f>(E1222/D1222)*100</f>
        <v>103.76666666666668</v>
      </c>
      <c r="P1222" s="5">
        <f>IFERROR((E1222/L1222),"0")</f>
        <v>111.17857142857143</v>
      </c>
      <c r="Q1222" t="str">
        <f>LEFT(N1222,FIND("/",N1222)-1)</f>
        <v>photography</v>
      </c>
      <c r="R1222" t="str">
        <f>RIGHT(N1222,LEN(N1222)-SEARCH("/",N1222))</f>
        <v>photobooks</v>
      </c>
      <c r="S1222" s="14">
        <f>(((J1222/60)/60)/24) + DATE(1970,1,1)</f>
        <v>42211.628611111111</v>
      </c>
      <c r="T1222" s="14">
        <f>(((I1222/60)/60)/24) + DATE(1970,1,1)</f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8338</v>
      </c>
      <c r="O1223" s="10">
        <f>(E1223/D1223)*100</f>
        <v>111.40954545454547</v>
      </c>
      <c r="P1223" s="5">
        <f>IFERROR((E1223/L1223),"0")</f>
        <v>23.796213592233013</v>
      </c>
      <c r="Q1223" t="str">
        <f>LEFT(N1223,FIND("/",N1223)-1)</f>
        <v>photography</v>
      </c>
      <c r="R1223" t="str">
        <f>RIGHT(N1223,LEN(N1223)-SEARCH("/",N1223))</f>
        <v>photobooks</v>
      </c>
      <c r="S1223" s="14">
        <f>(((J1223/60)/60)/24) + DATE(1970,1,1)</f>
        <v>42680.47555555556</v>
      </c>
      <c r="T1223" s="14">
        <f>(((I1223/60)/60)/24) + 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8338</v>
      </c>
      <c r="O1224" s="10">
        <f>(E1224/D1224)*100</f>
        <v>280.375</v>
      </c>
      <c r="P1224" s="5">
        <f>IFERROR((E1224/L1224),"0")</f>
        <v>81.268115942028984</v>
      </c>
      <c r="Q1224" t="str">
        <f>LEFT(N1224,FIND("/",N1224)-1)</f>
        <v>photography</v>
      </c>
      <c r="R1224" t="str">
        <f>RIGHT(N1224,LEN(N1224)-SEARCH("/",N1224))</f>
        <v>photobooks</v>
      </c>
      <c r="S1224" s="14">
        <f>(((J1224/60)/60)/24) + DATE(1970,1,1)</f>
        <v>42430.720451388886</v>
      </c>
      <c r="T1224" s="14">
        <f>(((I1224/60)/60)/24) + DATE(1970,1,1)</f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8338</v>
      </c>
      <c r="O1225" s="10">
        <f>(E1225/D1225)*100</f>
        <v>112.10606060606061</v>
      </c>
      <c r="P1225" s="5">
        <f>IFERROR((E1225/L1225),"0")</f>
        <v>116.21465968586388</v>
      </c>
      <c r="Q1225" t="str">
        <f>LEFT(N1225,FIND("/",N1225)-1)</f>
        <v>photography</v>
      </c>
      <c r="R1225" t="str">
        <f>RIGHT(N1225,LEN(N1225)-SEARCH("/",N1225))</f>
        <v>photobooks</v>
      </c>
      <c r="S1225" s="14">
        <f>(((J1225/60)/60)/24) + DATE(1970,1,1)</f>
        <v>42654.177187499998</v>
      </c>
      <c r="T1225" s="14">
        <f>(((I1225/60)/60)/24) + 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8339</v>
      </c>
      <c r="O1226" s="10">
        <f>(E1226/D1226)*100</f>
        <v>7.0666666666666673</v>
      </c>
      <c r="P1226" s="5">
        <f>IFERROR((E1226/L1226),"0")</f>
        <v>58.888888888888886</v>
      </c>
      <c r="Q1226" t="str">
        <f>LEFT(N1226,FIND("/",N1226)-1)</f>
        <v>music</v>
      </c>
      <c r="R1226" t="str">
        <f>RIGHT(N1226,LEN(N1226)-SEARCH("/",N1226))</f>
        <v>world music</v>
      </c>
      <c r="S1226" s="14">
        <f>(((J1226/60)/60)/24) + DATE(1970,1,1)</f>
        <v>41736.549791666665</v>
      </c>
      <c r="T1226" s="14">
        <f>(((I1226/60)/60)/24) + DATE(1970,1,1)</f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8339</v>
      </c>
      <c r="O1227" s="10">
        <f>(E1227/D1227)*100</f>
        <v>4.3999999999999995</v>
      </c>
      <c r="P1227" s="5">
        <f>IFERROR((E1227/L1227),"0")</f>
        <v>44</v>
      </c>
      <c r="Q1227" t="str">
        <f>LEFT(N1227,FIND("/",N1227)-1)</f>
        <v>music</v>
      </c>
      <c r="R1227" t="str">
        <f>RIGHT(N1227,LEN(N1227)-SEARCH("/",N1227))</f>
        <v>world music</v>
      </c>
      <c r="S1227" s="14">
        <f>(((J1227/60)/60)/24) + DATE(1970,1,1)</f>
        <v>41509.905995370369</v>
      </c>
      <c r="T1227" s="14">
        <f>(((I1227/60)/60)/24) + 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8339</v>
      </c>
      <c r="O1228" s="10">
        <f>(E1228/D1228)*100</f>
        <v>3.8739999999999997</v>
      </c>
      <c r="P1228" s="5">
        <f>IFERROR((E1228/L1228),"0")</f>
        <v>48.424999999999997</v>
      </c>
      <c r="Q1228" t="str">
        <f>LEFT(N1228,FIND("/",N1228)-1)</f>
        <v>music</v>
      </c>
      <c r="R1228" t="str">
        <f>RIGHT(N1228,LEN(N1228)-SEARCH("/",N1228))</f>
        <v>world music</v>
      </c>
      <c r="S1228" s="14">
        <f>(((J1228/60)/60)/24) + DATE(1970,1,1)</f>
        <v>41715.874780092592</v>
      </c>
      <c r="T1228" s="14">
        <f>(((I1228/60)/60)/24) + DATE(1970,1,1)</f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8339</v>
      </c>
      <c r="O1229" s="10">
        <f>(E1229/D1229)*100</f>
        <v>0</v>
      </c>
      <c r="P1229" s="5" t="str">
        <f>IFERROR((E1229/L1229),"0")</f>
        <v>0</v>
      </c>
      <c r="Q1229" t="str">
        <f>LEFT(N1229,FIND("/",N1229)-1)</f>
        <v>music</v>
      </c>
      <c r="R1229" t="str">
        <f>RIGHT(N1229,LEN(N1229)-SEARCH("/",N1229))</f>
        <v>world music</v>
      </c>
      <c r="S1229" s="14">
        <f>(((J1229/60)/60)/24) + DATE(1970,1,1)</f>
        <v>41827.919166666667</v>
      </c>
      <c r="T1229" s="14">
        <f>(((I1229/60)/60)/24) + DATE(1970,1,1)</f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8339</v>
      </c>
      <c r="O1230" s="10">
        <f>(E1230/D1230)*100</f>
        <v>29.299999999999997</v>
      </c>
      <c r="P1230" s="5">
        <f>IFERROR((E1230/L1230),"0")</f>
        <v>61.041666666666664</v>
      </c>
      <c r="Q1230" t="str">
        <f>LEFT(N1230,FIND("/",N1230)-1)</f>
        <v>music</v>
      </c>
      <c r="R1230" t="str">
        <f>RIGHT(N1230,LEN(N1230)-SEARCH("/",N1230))</f>
        <v>world music</v>
      </c>
      <c r="S1230" s="14">
        <f>(((J1230/60)/60)/24) + DATE(1970,1,1)</f>
        <v>40754.729259259257</v>
      </c>
      <c r="T1230" s="14">
        <f>(((I1230/60)/60)/24) + DATE(1970,1,1)</f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8339</v>
      </c>
      <c r="O1231" s="10">
        <f>(E1231/D1231)*100</f>
        <v>0.90909090909090906</v>
      </c>
      <c r="P1231" s="5">
        <f>IFERROR((E1231/L1231),"0")</f>
        <v>25</v>
      </c>
      <c r="Q1231" t="str">
        <f>LEFT(N1231,FIND("/",N1231)-1)</f>
        <v>music</v>
      </c>
      <c r="R1231" t="str">
        <f>RIGHT(N1231,LEN(N1231)-SEARCH("/",N1231))</f>
        <v>world music</v>
      </c>
      <c r="S1231" s="14">
        <f>(((J1231/60)/60)/24) + DATE(1970,1,1)</f>
        <v>40985.459803240738</v>
      </c>
      <c r="T1231" s="14">
        <f>(((I1231/60)/60)/24) + 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8339</v>
      </c>
      <c r="O1232" s="10">
        <f>(E1232/D1232)*100</f>
        <v>0</v>
      </c>
      <c r="P1232" s="5" t="str">
        <f>IFERROR((E1232/L1232),"0")</f>
        <v>0</v>
      </c>
      <c r="Q1232" t="str">
        <f>LEFT(N1232,FIND("/",N1232)-1)</f>
        <v>music</v>
      </c>
      <c r="R1232" t="str">
        <f>RIGHT(N1232,LEN(N1232)-SEARCH("/",N1232))</f>
        <v>world music</v>
      </c>
      <c r="S1232" s="14">
        <f>(((J1232/60)/60)/24) + DATE(1970,1,1)</f>
        <v>40568.972569444442</v>
      </c>
      <c r="T1232" s="14">
        <f>(((I1232/60)/60)/24) + 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8339</v>
      </c>
      <c r="O1233" s="10">
        <f>(E1233/D1233)*100</f>
        <v>0</v>
      </c>
      <c r="P1233" s="5" t="str">
        <f>IFERROR((E1233/L1233),"0")</f>
        <v>0</v>
      </c>
      <c r="Q1233" t="str">
        <f>LEFT(N1233,FIND("/",N1233)-1)</f>
        <v>music</v>
      </c>
      <c r="R1233" t="str">
        <f>RIGHT(N1233,LEN(N1233)-SEARCH("/",N1233))</f>
        <v>world music</v>
      </c>
      <c r="S1233" s="14">
        <f>(((J1233/60)/60)/24) + DATE(1970,1,1)</f>
        <v>42193.941759259258</v>
      </c>
      <c r="T1233" s="14">
        <f>(((I1233/60)/60)/24) + DATE(1970,1,1)</f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8339</v>
      </c>
      <c r="O1234" s="10">
        <f>(E1234/D1234)*100</f>
        <v>0.8</v>
      </c>
      <c r="P1234" s="5">
        <f>IFERROR((E1234/L1234),"0")</f>
        <v>40</v>
      </c>
      <c r="Q1234" t="str">
        <f>LEFT(N1234,FIND("/",N1234)-1)</f>
        <v>music</v>
      </c>
      <c r="R1234" t="str">
        <f>RIGHT(N1234,LEN(N1234)-SEARCH("/",N1234))</f>
        <v>world music</v>
      </c>
      <c r="S1234" s="14">
        <f>(((J1234/60)/60)/24) + DATE(1970,1,1)</f>
        <v>41506.848032407412</v>
      </c>
      <c r="T1234" s="14">
        <f>(((I1234/60)/60)/24) + DATE(1970,1,1)</f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8339</v>
      </c>
      <c r="O1235" s="10">
        <f>(E1235/D1235)*100</f>
        <v>11.600000000000001</v>
      </c>
      <c r="P1235" s="5">
        <f>IFERROR((E1235/L1235),"0")</f>
        <v>19.333333333333332</v>
      </c>
      <c r="Q1235" t="str">
        <f>LEFT(N1235,FIND("/",N1235)-1)</f>
        <v>music</v>
      </c>
      <c r="R1235" t="str">
        <f>RIGHT(N1235,LEN(N1235)-SEARCH("/",N1235))</f>
        <v>world music</v>
      </c>
      <c r="S1235" s="14">
        <f>(((J1235/60)/60)/24) + DATE(1970,1,1)</f>
        <v>40939.948773148149</v>
      </c>
      <c r="T1235" s="14">
        <f>(((I1235/60)/60)/24) + 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8339</v>
      </c>
      <c r="O1236" s="10">
        <f>(E1236/D1236)*100</f>
        <v>0</v>
      </c>
      <c r="P1236" s="5" t="str">
        <f>IFERROR((E1236/L1236),"0")</f>
        <v>0</v>
      </c>
      <c r="Q1236" t="str">
        <f>LEFT(N1236,FIND("/",N1236)-1)</f>
        <v>music</v>
      </c>
      <c r="R1236" t="str">
        <f>RIGHT(N1236,LEN(N1236)-SEARCH("/",N1236))</f>
        <v>world music</v>
      </c>
      <c r="S1236" s="14">
        <f>(((J1236/60)/60)/24) + DATE(1970,1,1)</f>
        <v>42007.788680555561</v>
      </c>
      <c r="T1236" s="14">
        <f>(((I1236/60)/60)/24) + DATE(1970,1,1)</f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8339</v>
      </c>
      <c r="O1237" s="10">
        <f>(E1237/D1237)*100</f>
        <v>2.7873639500929119</v>
      </c>
      <c r="P1237" s="5">
        <f>IFERROR((E1237/L1237),"0")</f>
        <v>35</v>
      </c>
      <c r="Q1237" t="str">
        <f>LEFT(N1237,FIND("/",N1237)-1)</f>
        <v>music</v>
      </c>
      <c r="R1237" t="str">
        <f>RIGHT(N1237,LEN(N1237)-SEARCH("/",N1237))</f>
        <v>world music</v>
      </c>
      <c r="S1237" s="14">
        <f>(((J1237/60)/60)/24) + DATE(1970,1,1)</f>
        <v>41583.135405092595</v>
      </c>
      <c r="T1237" s="14">
        <f>(((I1237/60)/60)/24) + DATE(1970,1,1)</f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8339</v>
      </c>
      <c r="O1238" s="10">
        <f>(E1238/D1238)*100</f>
        <v>0</v>
      </c>
      <c r="P1238" s="5" t="str">
        <f>IFERROR((E1238/L1238),"0")</f>
        <v>0</v>
      </c>
      <c r="Q1238" t="str">
        <f>LEFT(N1238,FIND("/",N1238)-1)</f>
        <v>music</v>
      </c>
      <c r="R1238" t="str">
        <f>RIGHT(N1238,LEN(N1238)-SEARCH("/",N1238))</f>
        <v>world music</v>
      </c>
      <c r="S1238" s="14">
        <f>(((J1238/60)/60)/24) + DATE(1970,1,1)</f>
        <v>41110.680138888885</v>
      </c>
      <c r="T1238" s="14">
        <f>(((I1238/60)/60)/24) + DATE(1970,1,1)</f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8339</v>
      </c>
      <c r="O1239" s="10">
        <f>(E1239/D1239)*100</f>
        <v>0</v>
      </c>
      <c r="P1239" s="5" t="str">
        <f>IFERROR((E1239/L1239),"0")</f>
        <v>0</v>
      </c>
      <c r="Q1239" t="str">
        <f>LEFT(N1239,FIND("/",N1239)-1)</f>
        <v>music</v>
      </c>
      <c r="R1239" t="str">
        <f>RIGHT(N1239,LEN(N1239)-SEARCH("/",N1239))</f>
        <v>world music</v>
      </c>
      <c r="S1239" s="14">
        <f>(((J1239/60)/60)/24) + DATE(1970,1,1)</f>
        <v>41125.283159722225</v>
      </c>
      <c r="T1239" s="14">
        <f>(((I1239/60)/60)/24) + DATE(1970,1,1)</f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8339</v>
      </c>
      <c r="O1240" s="10">
        <f>(E1240/D1240)*100</f>
        <v>17.8</v>
      </c>
      <c r="P1240" s="5">
        <f>IFERROR((E1240/L1240),"0")</f>
        <v>59.333333333333336</v>
      </c>
      <c r="Q1240" t="str">
        <f>LEFT(N1240,FIND("/",N1240)-1)</f>
        <v>music</v>
      </c>
      <c r="R1240" t="str">
        <f>RIGHT(N1240,LEN(N1240)-SEARCH("/",N1240))</f>
        <v>world music</v>
      </c>
      <c r="S1240" s="14">
        <f>(((J1240/60)/60)/24) + DATE(1970,1,1)</f>
        <v>40731.61037037037</v>
      </c>
      <c r="T1240" s="14">
        <f>(((I1240/60)/60)/24) + 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8339</v>
      </c>
      <c r="O1241" s="10">
        <f>(E1241/D1241)*100</f>
        <v>0</v>
      </c>
      <c r="P1241" s="5" t="str">
        <f>IFERROR((E1241/L1241),"0")</f>
        <v>0</v>
      </c>
      <c r="Q1241" t="str">
        <f>LEFT(N1241,FIND("/",N1241)-1)</f>
        <v>music</v>
      </c>
      <c r="R1241" t="str">
        <f>RIGHT(N1241,LEN(N1241)-SEARCH("/",N1241))</f>
        <v>world music</v>
      </c>
      <c r="S1241" s="14">
        <f>(((J1241/60)/60)/24) + DATE(1970,1,1)</f>
        <v>40883.962581018517</v>
      </c>
      <c r="T1241" s="14">
        <f>(((I1241/60)/60)/24) + DATE(1970,1,1)</f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8339</v>
      </c>
      <c r="O1242" s="10">
        <f>(E1242/D1242)*100</f>
        <v>3.0124999999999997</v>
      </c>
      <c r="P1242" s="5">
        <f>IFERROR((E1242/L1242),"0")</f>
        <v>30.125</v>
      </c>
      <c r="Q1242" t="str">
        <f>LEFT(N1242,FIND("/",N1242)-1)</f>
        <v>music</v>
      </c>
      <c r="R1242" t="str">
        <f>RIGHT(N1242,LEN(N1242)-SEARCH("/",N1242))</f>
        <v>world music</v>
      </c>
      <c r="S1242" s="14">
        <f>(((J1242/60)/60)/24) + DATE(1970,1,1)</f>
        <v>41409.040011574078</v>
      </c>
      <c r="T1242" s="14">
        <f>(((I1242/60)/60)/24) + DATE(1970,1,1)</f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8339</v>
      </c>
      <c r="O1243" s="10">
        <f>(E1243/D1243)*100</f>
        <v>50.739999999999995</v>
      </c>
      <c r="P1243" s="5">
        <f>IFERROR((E1243/L1243),"0")</f>
        <v>74.617647058823536</v>
      </c>
      <c r="Q1243" t="str">
        <f>LEFT(N1243,FIND("/",N1243)-1)</f>
        <v>music</v>
      </c>
      <c r="R1243" t="str">
        <f>RIGHT(N1243,LEN(N1243)-SEARCH("/",N1243))</f>
        <v>world music</v>
      </c>
      <c r="S1243" s="14">
        <f>(((J1243/60)/60)/24) + DATE(1970,1,1)</f>
        <v>41923.837731481479</v>
      </c>
      <c r="T1243" s="14">
        <f>(((I1243/60)/60)/24) + DATE(1970,1,1)</f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8339</v>
      </c>
      <c r="O1244" s="10">
        <f>(E1244/D1244)*100</f>
        <v>0.54884742041712409</v>
      </c>
      <c r="P1244" s="5">
        <f>IFERROR((E1244/L1244),"0")</f>
        <v>5</v>
      </c>
      <c r="Q1244" t="str">
        <f>LEFT(N1244,FIND("/",N1244)-1)</f>
        <v>music</v>
      </c>
      <c r="R1244" t="str">
        <f>RIGHT(N1244,LEN(N1244)-SEARCH("/",N1244))</f>
        <v>world music</v>
      </c>
      <c r="S1244" s="14">
        <f>(((J1244/60)/60)/24) + DATE(1970,1,1)</f>
        <v>40782.165532407409</v>
      </c>
      <c r="T1244" s="14">
        <f>(((I1244/60)/60)/24) + 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8339</v>
      </c>
      <c r="O1245" s="10">
        <f>(E1245/D1245)*100</f>
        <v>14.091666666666667</v>
      </c>
      <c r="P1245" s="5">
        <f>IFERROR((E1245/L1245),"0")</f>
        <v>44.5</v>
      </c>
      <c r="Q1245" t="str">
        <f>LEFT(N1245,FIND("/",N1245)-1)</f>
        <v>music</v>
      </c>
      <c r="R1245" t="str">
        <f>RIGHT(N1245,LEN(N1245)-SEARCH("/",N1245))</f>
        <v>world music</v>
      </c>
      <c r="S1245" s="14">
        <f>(((J1245/60)/60)/24) + DATE(1970,1,1)</f>
        <v>40671.879293981481</v>
      </c>
      <c r="T1245" s="14">
        <f>(((I1245/60)/60)/24) + 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8329</v>
      </c>
      <c r="O1246" s="10">
        <f>(E1246/D1246)*100</f>
        <v>103.8</v>
      </c>
      <c r="P1246" s="5">
        <f>IFERROR((E1246/L1246),"0")</f>
        <v>46.133333333333333</v>
      </c>
      <c r="Q1246" t="str">
        <f>LEFT(N1246,FIND("/",N1246)-1)</f>
        <v>music</v>
      </c>
      <c r="R1246" t="str">
        <f>RIGHT(N1246,LEN(N1246)-SEARCH("/",N1246))</f>
        <v>rock</v>
      </c>
      <c r="S1246" s="14">
        <f>(((J1246/60)/60)/24) + DATE(1970,1,1)</f>
        <v>41355.825497685182</v>
      </c>
      <c r="T1246" s="14">
        <f>(((I1246/60)/60)/24) + 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8329</v>
      </c>
      <c r="O1247" s="10">
        <f>(E1247/D1247)*100</f>
        <v>120.24999999999999</v>
      </c>
      <c r="P1247" s="5">
        <f>IFERROR((E1247/L1247),"0")</f>
        <v>141.47058823529412</v>
      </c>
      <c r="Q1247" t="str">
        <f>LEFT(N1247,FIND("/",N1247)-1)</f>
        <v>music</v>
      </c>
      <c r="R1247" t="str">
        <f>RIGHT(N1247,LEN(N1247)-SEARCH("/",N1247))</f>
        <v>rock</v>
      </c>
      <c r="S1247" s="14">
        <f>(((J1247/60)/60)/24) + DATE(1970,1,1)</f>
        <v>41774.599930555552</v>
      </c>
      <c r="T1247" s="14">
        <f>(((I1247/60)/60)/24) + DATE(1970,1,1)</f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8329</v>
      </c>
      <c r="O1248" s="10">
        <f>(E1248/D1248)*100</f>
        <v>117</v>
      </c>
      <c r="P1248" s="5">
        <f>IFERROR((E1248/L1248),"0")</f>
        <v>75.483870967741936</v>
      </c>
      <c r="Q1248" t="str">
        <f>LEFT(N1248,FIND("/",N1248)-1)</f>
        <v>music</v>
      </c>
      <c r="R1248" t="str">
        <f>RIGHT(N1248,LEN(N1248)-SEARCH("/",N1248))</f>
        <v>rock</v>
      </c>
      <c r="S1248" s="14">
        <f>(((J1248/60)/60)/24) + DATE(1970,1,1)</f>
        <v>40838.043391203704</v>
      </c>
      <c r="T1248" s="14">
        <f>(((I1248/60)/60)/24) + 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8329</v>
      </c>
      <c r="O1249" s="10">
        <f>(E1249/D1249)*100</f>
        <v>122.14285714285715</v>
      </c>
      <c r="P1249" s="5">
        <f>IFERROR((E1249/L1249),"0")</f>
        <v>85.5</v>
      </c>
      <c r="Q1249" t="str">
        <f>LEFT(N1249,FIND("/",N1249)-1)</f>
        <v>music</v>
      </c>
      <c r="R1249" t="str">
        <f>RIGHT(N1249,LEN(N1249)-SEARCH("/",N1249))</f>
        <v>rock</v>
      </c>
      <c r="S1249" s="14">
        <f>(((J1249/60)/60)/24) + DATE(1970,1,1)</f>
        <v>41370.292303240742</v>
      </c>
      <c r="T1249" s="14">
        <f>(((I1249/60)/60)/24) + DATE(1970,1,1)</f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8329</v>
      </c>
      <c r="O1250" s="10">
        <f>(E1250/D1250)*100</f>
        <v>151.63999999999999</v>
      </c>
      <c r="P1250" s="5">
        <f>IFERROR((E1250/L1250),"0")</f>
        <v>64.254237288135599</v>
      </c>
      <c r="Q1250" t="str">
        <f>LEFT(N1250,FIND("/",N1250)-1)</f>
        <v>music</v>
      </c>
      <c r="R1250" t="str">
        <f>RIGHT(N1250,LEN(N1250)-SEARCH("/",N1250))</f>
        <v>rock</v>
      </c>
      <c r="S1250" s="14">
        <f>(((J1250/60)/60)/24) + DATE(1970,1,1)</f>
        <v>41767.656863425924</v>
      </c>
      <c r="T1250" s="14">
        <f>(((I1250/60)/60)/24) + 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8329</v>
      </c>
      <c r="O1251" s="10">
        <f>(E1251/D1251)*100</f>
        <v>104.44</v>
      </c>
      <c r="P1251" s="5">
        <f>IFERROR((E1251/L1251),"0")</f>
        <v>64.46913580246914</v>
      </c>
      <c r="Q1251" t="str">
        <f>LEFT(N1251,FIND("/",N1251)-1)</f>
        <v>music</v>
      </c>
      <c r="R1251" t="str">
        <f>RIGHT(N1251,LEN(N1251)-SEARCH("/",N1251))</f>
        <v>rock</v>
      </c>
      <c r="S1251" s="14">
        <f>(((J1251/60)/60)/24) + DATE(1970,1,1)</f>
        <v>41067.74086805556</v>
      </c>
      <c r="T1251" s="14">
        <f>(((I1251/60)/60)/24) + DATE(1970,1,1)</f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8329</v>
      </c>
      <c r="O1252" s="10">
        <f>(E1252/D1252)*100</f>
        <v>200.15333333333331</v>
      </c>
      <c r="P1252" s="5">
        <f>IFERROR((E1252/L1252),"0")</f>
        <v>118.2007874015748</v>
      </c>
      <c r="Q1252" t="str">
        <f>LEFT(N1252,FIND("/",N1252)-1)</f>
        <v>music</v>
      </c>
      <c r="R1252" t="str">
        <f>RIGHT(N1252,LEN(N1252)-SEARCH("/",N1252))</f>
        <v>rock</v>
      </c>
      <c r="S1252" s="14">
        <f>(((J1252/60)/60)/24) + DATE(1970,1,1)</f>
        <v>41843.64271990741</v>
      </c>
      <c r="T1252" s="14">
        <f>(((I1252/60)/60)/24) + DATE(1970,1,1)</f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8329</v>
      </c>
      <c r="O1253" s="10">
        <f>(E1253/D1253)*100</f>
        <v>101.8</v>
      </c>
      <c r="P1253" s="5">
        <f>IFERROR((E1253/L1253),"0")</f>
        <v>82.540540540540547</v>
      </c>
      <c r="Q1253" t="str">
        <f>LEFT(N1253,FIND("/",N1253)-1)</f>
        <v>music</v>
      </c>
      <c r="R1253" t="str">
        <f>RIGHT(N1253,LEN(N1253)-SEARCH("/",N1253))</f>
        <v>rock</v>
      </c>
      <c r="S1253" s="14">
        <f>(((J1253/60)/60)/24) + DATE(1970,1,1)</f>
        <v>40751.814432870371</v>
      </c>
      <c r="T1253" s="14">
        <f>(((I1253/60)/60)/24) + 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8329</v>
      </c>
      <c r="O1254" s="10">
        <f>(E1254/D1254)*100</f>
        <v>137.65714285714284</v>
      </c>
      <c r="P1254" s="5">
        <f>IFERROR((E1254/L1254),"0")</f>
        <v>34.170212765957444</v>
      </c>
      <c r="Q1254" t="str">
        <f>LEFT(N1254,FIND("/",N1254)-1)</f>
        <v>music</v>
      </c>
      <c r="R1254" t="str">
        <f>RIGHT(N1254,LEN(N1254)-SEARCH("/",N1254))</f>
        <v>rock</v>
      </c>
      <c r="S1254" s="14">
        <f>(((J1254/60)/60)/24) + DATE(1970,1,1)</f>
        <v>41543.988067129627</v>
      </c>
      <c r="T1254" s="14">
        <f>(((I1254/60)/60)/24) + DATE(1970,1,1)</f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8329</v>
      </c>
      <c r="O1255" s="10">
        <f>(E1255/D1255)*100</f>
        <v>303833.2</v>
      </c>
      <c r="P1255" s="5">
        <f>IFERROR((E1255/L1255),"0")</f>
        <v>42.73322081575246</v>
      </c>
      <c r="Q1255" t="str">
        <f>LEFT(N1255,FIND("/",N1255)-1)</f>
        <v>music</v>
      </c>
      <c r="R1255" t="str">
        <f>RIGHT(N1255,LEN(N1255)-SEARCH("/",N1255))</f>
        <v>rock</v>
      </c>
      <c r="S1255" s="14">
        <f>(((J1255/60)/60)/24) + DATE(1970,1,1)</f>
        <v>41855.783645833333</v>
      </c>
      <c r="T1255" s="14">
        <f>(((I1255/60)/60)/24) + DATE(1970,1,1)</f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8329</v>
      </c>
      <c r="O1256" s="10">
        <f>(E1256/D1256)*100</f>
        <v>198.85074626865671</v>
      </c>
      <c r="P1256" s="5">
        <f>IFERROR((E1256/L1256),"0")</f>
        <v>94.489361702127653</v>
      </c>
      <c r="Q1256" t="str">
        <f>LEFT(N1256,FIND("/",N1256)-1)</f>
        <v>music</v>
      </c>
      <c r="R1256" t="str">
        <f>RIGHT(N1256,LEN(N1256)-SEARCH("/",N1256))</f>
        <v>rock</v>
      </c>
      <c r="S1256" s="14">
        <f>(((J1256/60)/60)/24) + DATE(1970,1,1)</f>
        <v>40487.621365740742</v>
      </c>
      <c r="T1256" s="14">
        <f>(((I1256/60)/60)/24) + 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8329</v>
      </c>
      <c r="O1257" s="10">
        <f>(E1257/D1257)*100</f>
        <v>202.36666666666667</v>
      </c>
      <c r="P1257" s="5">
        <f>IFERROR((E1257/L1257),"0")</f>
        <v>55.697247706422019</v>
      </c>
      <c r="Q1257" t="str">
        <f>LEFT(N1257,FIND("/",N1257)-1)</f>
        <v>music</v>
      </c>
      <c r="R1257" t="str">
        <f>RIGHT(N1257,LEN(N1257)-SEARCH("/",N1257))</f>
        <v>rock</v>
      </c>
      <c r="S1257" s="14">
        <f>(((J1257/60)/60)/24) + DATE(1970,1,1)</f>
        <v>41579.845509259263</v>
      </c>
      <c r="T1257" s="14">
        <f>(((I1257/60)/60)/24) + DATE(1970,1,1)</f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8329</v>
      </c>
      <c r="O1258" s="10">
        <f>(E1258/D1258)*100</f>
        <v>117.96376666666666</v>
      </c>
      <c r="P1258" s="5">
        <f>IFERROR((E1258/L1258),"0")</f>
        <v>98.030831024930734</v>
      </c>
      <c r="Q1258" t="str">
        <f>LEFT(N1258,FIND("/",N1258)-1)</f>
        <v>music</v>
      </c>
      <c r="R1258" t="str">
        <f>RIGHT(N1258,LEN(N1258)-SEARCH("/",N1258))</f>
        <v>rock</v>
      </c>
      <c r="S1258" s="14">
        <f>(((J1258/60)/60)/24) + DATE(1970,1,1)</f>
        <v>40921.919340277782</v>
      </c>
      <c r="T1258" s="14">
        <f>(((I1258/60)/60)/24) + DATE(1970,1,1)</f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8329</v>
      </c>
      <c r="O1259" s="10">
        <f>(E1259/D1259)*100</f>
        <v>294.72727272727275</v>
      </c>
      <c r="P1259" s="5">
        <f>IFERROR((E1259/L1259),"0")</f>
        <v>92.102272727272734</v>
      </c>
      <c r="Q1259" t="str">
        <f>LEFT(N1259,FIND("/",N1259)-1)</f>
        <v>music</v>
      </c>
      <c r="R1259" t="str">
        <f>RIGHT(N1259,LEN(N1259)-SEARCH("/",N1259))</f>
        <v>rock</v>
      </c>
      <c r="S1259" s="14">
        <f>(((J1259/60)/60)/24) + DATE(1970,1,1)</f>
        <v>40587.085532407407</v>
      </c>
      <c r="T1259" s="14">
        <f>(((I1259/60)/60)/24) + 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8329</v>
      </c>
      <c r="O1260" s="10">
        <f>(E1260/D1260)*100</f>
        <v>213.14633333333336</v>
      </c>
      <c r="P1260" s="5">
        <f>IFERROR((E1260/L1260),"0")</f>
        <v>38.175462686567165</v>
      </c>
      <c r="Q1260" t="str">
        <f>LEFT(N1260,FIND("/",N1260)-1)</f>
        <v>music</v>
      </c>
      <c r="R1260" t="str">
        <f>RIGHT(N1260,LEN(N1260)-SEARCH("/",N1260))</f>
        <v>rock</v>
      </c>
      <c r="S1260" s="14">
        <f>(((J1260/60)/60)/24) + DATE(1970,1,1)</f>
        <v>41487.611250000002</v>
      </c>
      <c r="T1260" s="14">
        <f>(((I1260/60)/60)/24) + DATE(1970,1,1)</f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8329</v>
      </c>
      <c r="O1261" s="10">
        <f>(E1261/D1261)*100</f>
        <v>104.24</v>
      </c>
      <c r="P1261" s="5">
        <f>IFERROR((E1261/L1261),"0")</f>
        <v>27.145833333333332</v>
      </c>
      <c r="Q1261" t="str">
        <f>LEFT(N1261,FIND("/",N1261)-1)</f>
        <v>music</v>
      </c>
      <c r="R1261" t="str">
        <f>RIGHT(N1261,LEN(N1261)-SEARCH("/",N1261))</f>
        <v>rock</v>
      </c>
      <c r="S1261" s="14">
        <f>(((J1261/60)/60)/24) + DATE(1970,1,1)</f>
        <v>41766.970648148148</v>
      </c>
      <c r="T1261" s="14">
        <f>(((I1261/60)/60)/24) + 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8329</v>
      </c>
      <c r="O1262" s="10">
        <f>(E1262/D1262)*100</f>
        <v>113.66666666666667</v>
      </c>
      <c r="P1262" s="5">
        <f>IFERROR((E1262/L1262),"0")</f>
        <v>50.689189189189186</v>
      </c>
      <c r="Q1262" t="str">
        <f>LEFT(N1262,FIND("/",N1262)-1)</f>
        <v>music</v>
      </c>
      <c r="R1262" t="str">
        <f>RIGHT(N1262,LEN(N1262)-SEARCH("/",N1262))</f>
        <v>rock</v>
      </c>
      <c r="S1262" s="14">
        <f>(((J1262/60)/60)/24) + DATE(1970,1,1)</f>
        <v>41666.842824074076</v>
      </c>
      <c r="T1262" s="14">
        <f>(((I1262/60)/60)/24) + DATE(1970,1,1)</f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8329</v>
      </c>
      <c r="O1263" s="10">
        <f>(E1263/D1263)*100</f>
        <v>101.25</v>
      </c>
      <c r="P1263" s="5">
        <f>IFERROR((E1263/L1263),"0")</f>
        <v>38.942307692307693</v>
      </c>
      <c r="Q1263" t="str">
        <f>LEFT(N1263,FIND("/",N1263)-1)</f>
        <v>music</v>
      </c>
      <c r="R1263" t="str">
        <f>RIGHT(N1263,LEN(N1263)-SEARCH("/",N1263))</f>
        <v>rock</v>
      </c>
      <c r="S1263" s="14">
        <f>(((J1263/60)/60)/24) + DATE(1970,1,1)</f>
        <v>41638.342905092592</v>
      </c>
      <c r="T1263" s="14">
        <f>(((I1263/60)/60)/24) + DATE(1970,1,1)</f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8329</v>
      </c>
      <c r="O1264" s="10">
        <f>(E1264/D1264)*100</f>
        <v>125.41538461538462</v>
      </c>
      <c r="P1264" s="5">
        <f>IFERROR((E1264/L1264),"0")</f>
        <v>77.638095238095232</v>
      </c>
      <c r="Q1264" t="str">
        <f>LEFT(N1264,FIND("/",N1264)-1)</f>
        <v>music</v>
      </c>
      <c r="R1264" t="str">
        <f>RIGHT(N1264,LEN(N1264)-SEARCH("/",N1264))</f>
        <v>rock</v>
      </c>
      <c r="S1264" s="14">
        <f>(((J1264/60)/60)/24) + DATE(1970,1,1)</f>
        <v>41656.762638888889</v>
      </c>
      <c r="T1264" s="14">
        <f>(((I1264/60)/60)/24) + 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8329</v>
      </c>
      <c r="O1265" s="10">
        <f>(E1265/D1265)*100</f>
        <v>119</v>
      </c>
      <c r="P1265" s="5">
        <f>IFERROR((E1265/L1265),"0")</f>
        <v>43.536585365853661</v>
      </c>
      <c r="Q1265" t="str">
        <f>LEFT(N1265,FIND("/",N1265)-1)</f>
        <v>music</v>
      </c>
      <c r="R1265" t="str">
        <f>RIGHT(N1265,LEN(N1265)-SEARCH("/",N1265))</f>
        <v>rock</v>
      </c>
      <c r="S1265" s="14">
        <f>(((J1265/60)/60)/24) + DATE(1970,1,1)</f>
        <v>41692.084143518521</v>
      </c>
      <c r="T1265" s="14">
        <f>(((I1265/60)/60)/24) + DATE(1970,1,1)</f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8329</v>
      </c>
      <c r="O1266" s="10">
        <f>(E1266/D1266)*100</f>
        <v>166.46153846153845</v>
      </c>
      <c r="P1266" s="5">
        <f>IFERROR((E1266/L1266),"0")</f>
        <v>31.823529411764707</v>
      </c>
      <c r="Q1266" t="str">
        <f>LEFT(N1266,FIND("/",N1266)-1)</f>
        <v>music</v>
      </c>
      <c r="R1266" t="str">
        <f>RIGHT(N1266,LEN(N1266)-SEARCH("/",N1266))</f>
        <v>rock</v>
      </c>
      <c r="S1266" s="14">
        <f>(((J1266/60)/60)/24) + DATE(1970,1,1)</f>
        <v>41547.662997685184</v>
      </c>
      <c r="T1266" s="14">
        <f>(((I1266/60)/60)/24) + 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8329</v>
      </c>
      <c r="O1267" s="10">
        <f>(E1267/D1267)*100</f>
        <v>119.14771428571429</v>
      </c>
      <c r="P1267" s="5">
        <f>IFERROR((E1267/L1267),"0")</f>
        <v>63.184393939393942</v>
      </c>
      <c r="Q1267" t="str">
        <f>LEFT(N1267,FIND("/",N1267)-1)</f>
        <v>music</v>
      </c>
      <c r="R1267" t="str">
        <f>RIGHT(N1267,LEN(N1267)-SEARCH("/",N1267))</f>
        <v>rock</v>
      </c>
      <c r="S1267" s="14">
        <f>(((J1267/60)/60)/24) + DATE(1970,1,1)</f>
        <v>40465.655266203699</v>
      </c>
      <c r="T1267" s="14">
        <f>(((I1267/60)/60)/24) + DATE(1970,1,1)</f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8329</v>
      </c>
      <c r="O1268" s="10">
        <f>(E1268/D1268)*100</f>
        <v>100.47368421052632</v>
      </c>
      <c r="P1268" s="5">
        <f>IFERROR((E1268/L1268),"0")</f>
        <v>190.9</v>
      </c>
      <c r="Q1268" t="str">
        <f>LEFT(N1268,FIND("/",N1268)-1)</f>
        <v>music</v>
      </c>
      <c r="R1268" t="str">
        <f>RIGHT(N1268,LEN(N1268)-SEARCH("/",N1268))</f>
        <v>rock</v>
      </c>
      <c r="S1268" s="14">
        <f>(((J1268/60)/60)/24) + DATE(1970,1,1)</f>
        <v>41620.87667824074</v>
      </c>
      <c r="T1268" s="14">
        <f>(((I1268/60)/60)/24) + DATE(1970,1,1)</f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8329</v>
      </c>
      <c r="O1269" s="10">
        <f>(E1269/D1269)*100</f>
        <v>101.8</v>
      </c>
      <c r="P1269" s="5">
        <f>IFERROR((E1269/L1269),"0")</f>
        <v>140.85534591194968</v>
      </c>
      <c r="Q1269" t="str">
        <f>LEFT(N1269,FIND("/",N1269)-1)</f>
        <v>music</v>
      </c>
      <c r="R1269" t="str">
        <f>RIGHT(N1269,LEN(N1269)-SEARCH("/",N1269))</f>
        <v>rock</v>
      </c>
      <c r="S1269" s="14">
        <f>(((J1269/60)/60)/24) + DATE(1970,1,1)</f>
        <v>41449.585162037038</v>
      </c>
      <c r="T1269" s="14">
        <f>(((I1269/60)/60)/24) + DATE(1970,1,1)</f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8329</v>
      </c>
      <c r="O1270" s="10">
        <f>(E1270/D1270)*100</f>
        <v>116.66666666666667</v>
      </c>
      <c r="P1270" s="5">
        <f>IFERROR((E1270/L1270),"0")</f>
        <v>76.92307692307692</v>
      </c>
      <c r="Q1270" t="str">
        <f>LEFT(N1270,FIND("/",N1270)-1)</f>
        <v>music</v>
      </c>
      <c r="R1270" t="str">
        <f>RIGHT(N1270,LEN(N1270)-SEARCH("/",N1270))</f>
        <v>rock</v>
      </c>
      <c r="S1270" s="14">
        <f>(((J1270/60)/60)/24) + DATE(1970,1,1)</f>
        <v>41507.845451388886</v>
      </c>
      <c r="T1270" s="14">
        <f>(((I1270/60)/60)/24) + DATE(1970,1,1)</f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8329</v>
      </c>
      <c r="O1271" s="10">
        <f>(E1271/D1271)*100</f>
        <v>108.64893617021276</v>
      </c>
      <c r="P1271" s="5">
        <f>IFERROR((E1271/L1271),"0")</f>
        <v>99.15533980582525</v>
      </c>
      <c r="Q1271" t="str">
        <f>LEFT(N1271,FIND("/",N1271)-1)</f>
        <v>music</v>
      </c>
      <c r="R1271" t="str">
        <f>RIGHT(N1271,LEN(N1271)-SEARCH("/",N1271))</f>
        <v>rock</v>
      </c>
      <c r="S1271" s="14">
        <f>(((J1271/60)/60)/24) + DATE(1970,1,1)</f>
        <v>42445.823055555549</v>
      </c>
      <c r="T1271" s="14">
        <f>(((I1271/60)/60)/24) + DATE(1970,1,1)</f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8329</v>
      </c>
      <c r="O1272" s="10">
        <f>(E1272/D1272)*100</f>
        <v>114.72</v>
      </c>
      <c r="P1272" s="5">
        <f>IFERROR((E1272/L1272),"0")</f>
        <v>67.881656804733723</v>
      </c>
      <c r="Q1272" t="str">
        <f>LEFT(N1272,FIND("/",N1272)-1)</f>
        <v>music</v>
      </c>
      <c r="R1272" t="str">
        <f>RIGHT(N1272,LEN(N1272)-SEARCH("/",N1272))</f>
        <v>rock</v>
      </c>
      <c r="S1272" s="14">
        <f>(((J1272/60)/60)/24) + DATE(1970,1,1)</f>
        <v>40933.856967592597</v>
      </c>
      <c r="T1272" s="14">
        <f>(((I1272/60)/60)/24) + DATE(1970,1,1)</f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8329</v>
      </c>
      <c r="O1273" s="10">
        <f>(E1273/D1273)*100</f>
        <v>101.8</v>
      </c>
      <c r="P1273" s="5">
        <f>IFERROR((E1273/L1273),"0")</f>
        <v>246.29032258064515</v>
      </c>
      <c r="Q1273" t="str">
        <f>LEFT(N1273,FIND("/",N1273)-1)</f>
        <v>music</v>
      </c>
      <c r="R1273" t="str">
        <f>RIGHT(N1273,LEN(N1273)-SEARCH("/",N1273))</f>
        <v>rock</v>
      </c>
      <c r="S1273" s="14">
        <f>(((J1273/60)/60)/24) + DATE(1970,1,1)</f>
        <v>41561.683553240742</v>
      </c>
      <c r="T1273" s="14">
        <f>(((I1273/60)/60)/24) + 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8329</v>
      </c>
      <c r="O1274" s="10">
        <f>(E1274/D1274)*100</f>
        <v>106</v>
      </c>
      <c r="P1274" s="5">
        <f>IFERROR((E1274/L1274),"0")</f>
        <v>189.28571428571428</v>
      </c>
      <c r="Q1274" t="str">
        <f>LEFT(N1274,FIND("/",N1274)-1)</f>
        <v>music</v>
      </c>
      <c r="R1274" t="str">
        <f>RIGHT(N1274,LEN(N1274)-SEARCH("/",N1274))</f>
        <v>rock</v>
      </c>
      <c r="S1274" s="14">
        <f>(((J1274/60)/60)/24) + DATE(1970,1,1)</f>
        <v>40274.745127314818</v>
      </c>
      <c r="T1274" s="14">
        <f>(((I1274/60)/60)/24) + DATE(1970,1,1)</f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8329</v>
      </c>
      <c r="O1275" s="10">
        <f>(E1275/D1275)*100</f>
        <v>103.49999999999999</v>
      </c>
      <c r="P1275" s="5">
        <f>IFERROR((E1275/L1275),"0")</f>
        <v>76.666666666666671</v>
      </c>
      <c r="Q1275" t="str">
        <f>LEFT(N1275,FIND("/",N1275)-1)</f>
        <v>music</v>
      </c>
      <c r="R1275" t="str">
        <f>RIGHT(N1275,LEN(N1275)-SEARCH("/",N1275))</f>
        <v>rock</v>
      </c>
      <c r="S1275" s="14">
        <f>(((J1275/60)/60)/24) + DATE(1970,1,1)</f>
        <v>41852.730219907404</v>
      </c>
      <c r="T1275" s="14">
        <f>(((I1275/60)/60)/24) + 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8329</v>
      </c>
      <c r="O1276" s="10">
        <f>(E1276/D1276)*100</f>
        <v>154.97535999999999</v>
      </c>
      <c r="P1276" s="5">
        <f>IFERROR((E1276/L1276),"0")</f>
        <v>82.963254817987149</v>
      </c>
      <c r="Q1276" t="str">
        <f>LEFT(N1276,FIND("/",N1276)-1)</f>
        <v>music</v>
      </c>
      <c r="R1276" t="str">
        <f>RIGHT(N1276,LEN(N1276)-SEARCH("/",N1276))</f>
        <v>rock</v>
      </c>
      <c r="S1276" s="14">
        <f>(((J1276/60)/60)/24) + DATE(1970,1,1)</f>
        <v>41116.690104166664</v>
      </c>
      <c r="T1276" s="14">
        <f>(((I1276/60)/60)/24) + 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8329</v>
      </c>
      <c r="O1277" s="10">
        <f>(E1277/D1277)*100</f>
        <v>162.14066666666668</v>
      </c>
      <c r="P1277" s="5">
        <f>IFERROR((E1277/L1277),"0")</f>
        <v>62.522107969151669</v>
      </c>
      <c r="Q1277" t="str">
        <f>LEFT(N1277,FIND("/",N1277)-1)</f>
        <v>music</v>
      </c>
      <c r="R1277" t="str">
        <f>RIGHT(N1277,LEN(N1277)-SEARCH("/",N1277))</f>
        <v>rock</v>
      </c>
      <c r="S1277" s="14">
        <f>(((J1277/60)/60)/24) + DATE(1970,1,1)</f>
        <v>41458.867905092593</v>
      </c>
      <c r="T1277" s="14">
        <f>(((I1277/60)/60)/24) + 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8329</v>
      </c>
      <c r="O1278" s="10">
        <f>(E1278/D1278)*100</f>
        <v>104.42100000000001</v>
      </c>
      <c r="P1278" s="5">
        <f>IFERROR((E1278/L1278),"0")</f>
        <v>46.06808823529412</v>
      </c>
      <c r="Q1278" t="str">
        <f>LEFT(N1278,FIND("/",N1278)-1)</f>
        <v>music</v>
      </c>
      <c r="R1278" t="str">
        <f>RIGHT(N1278,LEN(N1278)-SEARCH("/",N1278))</f>
        <v>rock</v>
      </c>
      <c r="S1278" s="14">
        <f>(((J1278/60)/60)/24) + DATE(1970,1,1)</f>
        <v>40007.704247685186</v>
      </c>
      <c r="T1278" s="14">
        <f>(((I1278/60)/60)/24) + DATE(1970,1,1)</f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8329</v>
      </c>
      <c r="O1279" s="10">
        <f>(E1279/D1279)*100</f>
        <v>106.12433333333333</v>
      </c>
      <c r="P1279" s="5">
        <f>IFERROR((E1279/L1279),"0")</f>
        <v>38.543946731234868</v>
      </c>
      <c r="Q1279" t="str">
        <f>LEFT(N1279,FIND("/",N1279)-1)</f>
        <v>music</v>
      </c>
      <c r="R1279" t="str">
        <f>RIGHT(N1279,LEN(N1279)-SEARCH("/",N1279))</f>
        <v>rock</v>
      </c>
      <c r="S1279" s="14">
        <f>(((J1279/60)/60)/24) + DATE(1970,1,1)</f>
        <v>41121.561886574076</v>
      </c>
      <c r="T1279" s="14">
        <f>(((I1279/60)/60)/24) + DATE(1970,1,1)</f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8329</v>
      </c>
      <c r="O1280" s="10">
        <f>(E1280/D1280)*100</f>
        <v>154.93846153846152</v>
      </c>
      <c r="P1280" s="5">
        <f>IFERROR((E1280/L1280),"0")</f>
        <v>53.005263157894738</v>
      </c>
      <c r="Q1280" t="str">
        <f>LEFT(N1280,FIND("/",N1280)-1)</f>
        <v>music</v>
      </c>
      <c r="R1280" t="str">
        <f>RIGHT(N1280,LEN(N1280)-SEARCH("/",N1280))</f>
        <v>rock</v>
      </c>
      <c r="S1280" s="14">
        <f>(((J1280/60)/60)/24) + DATE(1970,1,1)</f>
        <v>41786.555162037039</v>
      </c>
      <c r="T1280" s="14">
        <f>(((I1280/60)/60)/24) + DATE(1970,1,1)</f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8329</v>
      </c>
      <c r="O1281" s="10">
        <f>(E1281/D1281)*100</f>
        <v>110.77157238734421</v>
      </c>
      <c r="P1281" s="5">
        <f>IFERROR((E1281/L1281),"0")</f>
        <v>73.355396825396824</v>
      </c>
      <c r="Q1281" t="str">
        <f>LEFT(N1281,FIND("/",N1281)-1)</f>
        <v>music</v>
      </c>
      <c r="R1281" t="str">
        <f>RIGHT(N1281,LEN(N1281)-SEARCH("/",N1281))</f>
        <v>rock</v>
      </c>
      <c r="S1281" s="14">
        <f>(((J1281/60)/60)/24) + DATE(1970,1,1)</f>
        <v>41682.099189814813</v>
      </c>
      <c r="T1281" s="14">
        <f>(((I1281/60)/60)/24) + 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8329</v>
      </c>
      <c r="O1282" s="10">
        <f>(E1282/D1282)*100</f>
        <v>110.91186666666665</v>
      </c>
      <c r="P1282" s="5">
        <f>IFERROR((E1282/L1282),"0")</f>
        <v>127.97523076923076</v>
      </c>
      <c r="Q1282" t="str">
        <f>LEFT(N1282,FIND("/",N1282)-1)</f>
        <v>music</v>
      </c>
      <c r="R1282" t="str">
        <f>RIGHT(N1282,LEN(N1282)-SEARCH("/",N1282))</f>
        <v>rock</v>
      </c>
      <c r="S1282" s="14">
        <f>(((J1282/60)/60)/24) + DATE(1970,1,1)</f>
        <v>40513.757569444446</v>
      </c>
      <c r="T1282" s="14">
        <f>(((I1282/60)/60)/24) + DATE(1970,1,1)</f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8329</v>
      </c>
      <c r="O1283" s="10">
        <f>(E1283/D1283)*100</f>
        <v>110.71428571428572</v>
      </c>
      <c r="P1283" s="5">
        <f>IFERROR((E1283/L1283),"0")</f>
        <v>104.72972972972973</v>
      </c>
      <c r="Q1283" t="str">
        <f>LEFT(N1283,FIND("/",N1283)-1)</f>
        <v>music</v>
      </c>
      <c r="R1283" t="str">
        <f>RIGHT(N1283,LEN(N1283)-SEARCH("/",N1283))</f>
        <v>rock</v>
      </c>
      <c r="S1283" s="14">
        <f>(((J1283/60)/60)/24) + DATE(1970,1,1)</f>
        <v>41463.743472222224</v>
      </c>
      <c r="T1283" s="14">
        <f>(((I1283/60)/60)/24) + 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8329</v>
      </c>
      <c r="O1284" s="10">
        <f>(E1284/D1284)*100</f>
        <v>123.61333333333333</v>
      </c>
      <c r="P1284" s="5">
        <f>IFERROR((E1284/L1284),"0")</f>
        <v>67.671532846715323</v>
      </c>
      <c r="Q1284" t="str">
        <f>LEFT(N1284,FIND("/",N1284)-1)</f>
        <v>music</v>
      </c>
      <c r="R1284" t="str">
        <f>RIGHT(N1284,LEN(N1284)-SEARCH("/",N1284))</f>
        <v>rock</v>
      </c>
      <c r="S1284" s="14">
        <f>(((J1284/60)/60)/24) + DATE(1970,1,1)</f>
        <v>41586.475173611114</v>
      </c>
      <c r="T1284" s="14">
        <f>(((I1284/60)/60)/24) + 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8329</v>
      </c>
      <c r="O1285" s="10">
        <f>(E1285/D1285)*100</f>
        <v>211.05</v>
      </c>
      <c r="P1285" s="5">
        <f>IFERROR((E1285/L1285),"0")</f>
        <v>95.931818181818187</v>
      </c>
      <c r="Q1285" t="str">
        <f>LEFT(N1285,FIND("/",N1285)-1)</f>
        <v>music</v>
      </c>
      <c r="R1285" t="str">
        <f>RIGHT(N1285,LEN(N1285)-SEARCH("/",N1285))</f>
        <v>rock</v>
      </c>
      <c r="S1285" s="14">
        <f>(((J1285/60)/60)/24) + DATE(1970,1,1)</f>
        <v>41320.717465277776</v>
      </c>
      <c r="T1285" s="14">
        <f>(((I1285/60)/60)/24) + DATE(1970,1,1)</f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8324</v>
      </c>
      <c r="O1286" s="10">
        <f>(E1286/D1286)*100</f>
        <v>101</v>
      </c>
      <c r="P1286" s="5">
        <f>IFERROR((E1286/L1286),"0")</f>
        <v>65.161290322580641</v>
      </c>
      <c r="Q1286" t="str">
        <f>LEFT(N1286,FIND("/",N1286)-1)</f>
        <v>theater</v>
      </c>
      <c r="R1286" t="str">
        <f>RIGHT(N1286,LEN(N1286)-SEARCH("/",N1286))</f>
        <v>plays</v>
      </c>
      <c r="S1286" s="14">
        <f>(((J1286/60)/60)/24) + DATE(1970,1,1)</f>
        <v>42712.23474537037</v>
      </c>
      <c r="T1286" s="14">
        <f>(((I1286/60)/60)/24) + DATE(1970,1,1)</f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8324</v>
      </c>
      <c r="O1287" s="10">
        <f>(E1287/D1287)*100</f>
        <v>101.64999999999999</v>
      </c>
      <c r="P1287" s="5">
        <f>IFERROR((E1287/L1287),"0")</f>
        <v>32.269841269841272</v>
      </c>
      <c r="Q1287" t="str">
        <f>LEFT(N1287,FIND("/",N1287)-1)</f>
        <v>theater</v>
      </c>
      <c r="R1287" t="str">
        <f>RIGHT(N1287,LEN(N1287)-SEARCH("/",N1287))</f>
        <v>plays</v>
      </c>
      <c r="S1287" s="14">
        <f>(((J1287/60)/60)/24) + DATE(1970,1,1)</f>
        <v>42160.583043981482</v>
      </c>
      <c r="T1287" s="14">
        <f>(((I1287/60)/60)/24) + 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8324</v>
      </c>
      <c r="O1288" s="10">
        <f>(E1288/D1288)*100</f>
        <v>108.33333333333333</v>
      </c>
      <c r="P1288" s="5">
        <f>IFERROR((E1288/L1288),"0")</f>
        <v>81.25</v>
      </c>
      <c r="Q1288" t="str">
        <f>LEFT(N1288,FIND("/",N1288)-1)</f>
        <v>theater</v>
      </c>
      <c r="R1288" t="str">
        <f>RIGHT(N1288,LEN(N1288)-SEARCH("/",N1288))</f>
        <v>plays</v>
      </c>
      <c r="S1288" s="14">
        <f>(((J1288/60)/60)/24) + DATE(1970,1,1)</f>
        <v>42039.384571759263</v>
      </c>
      <c r="T1288" s="14">
        <f>(((I1288/60)/60)/24) + DATE(1970,1,1)</f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8324</v>
      </c>
      <c r="O1289" s="10">
        <f>(E1289/D1289)*100</f>
        <v>242</v>
      </c>
      <c r="P1289" s="5">
        <f>IFERROR((E1289/L1289),"0")</f>
        <v>24.2</v>
      </c>
      <c r="Q1289" t="str">
        <f>LEFT(N1289,FIND("/",N1289)-1)</f>
        <v>theater</v>
      </c>
      <c r="R1289" t="str">
        <f>RIGHT(N1289,LEN(N1289)-SEARCH("/",N1289))</f>
        <v>plays</v>
      </c>
      <c r="S1289" s="14">
        <f>(((J1289/60)/60)/24) + DATE(1970,1,1)</f>
        <v>42107.621018518519</v>
      </c>
      <c r="T1289" s="14">
        <f>(((I1289/60)/60)/24) + DATE(1970,1,1)</f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8324</v>
      </c>
      <c r="O1290" s="10">
        <f>(E1290/D1290)*100</f>
        <v>100.44999999999999</v>
      </c>
      <c r="P1290" s="5">
        <f>IFERROR((E1290/L1290),"0")</f>
        <v>65.868852459016395</v>
      </c>
      <c r="Q1290" t="str">
        <f>LEFT(N1290,FIND("/",N1290)-1)</f>
        <v>theater</v>
      </c>
      <c r="R1290" t="str">
        <f>RIGHT(N1290,LEN(N1290)-SEARCH("/",N1290))</f>
        <v>plays</v>
      </c>
      <c r="S1290" s="14">
        <f>(((J1290/60)/60)/24) + DATE(1970,1,1)</f>
        <v>42561.154664351852</v>
      </c>
      <c r="T1290" s="14">
        <f>(((I1290/60)/60)/24) + 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8324</v>
      </c>
      <c r="O1291" s="10">
        <f>(E1291/D1291)*100</f>
        <v>125.06666666666666</v>
      </c>
      <c r="P1291" s="5">
        <f>IFERROR((E1291/L1291),"0")</f>
        <v>36.07692307692308</v>
      </c>
      <c r="Q1291" t="str">
        <f>LEFT(N1291,FIND("/",N1291)-1)</f>
        <v>theater</v>
      </c>
      <c r="R1291" t="str">
        <f>RIGHT(N1291,LEN(N1291)-SEARCH("/",N1291))</f>
        <v>plays</v>
      </c>
      <c r="S1291" s="14">
        <f>(((J1291/60)/60)/24) + DATE(1970,1,1)</f>
        <v>42709.134780092587</v>
      </c>
      <c r="T1291" s="14">
        <f>(((I1291/60)/60)/24) + 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8324</v>
      </c>
      <c r="O1292" s="10">
        <f>(E1292/D1292)*100</f>
        <v>108.57142857142857</v>
      </c>
      <c r="P1292" s="5">
        <f>IFERROR((E1292/L1292),"0")</f>
        <v>44.186046511627907</v>
      </c>
      <c r="Q1292" t="str">
        <f>LEFT(N1292,FIND("/",N1292)-1)</f>
        <v>theater</v>
      </c>
      <c r="R1292" t="str">
        <f>RIGHT(N1292,LEN(N1292)-SEARCH("/",N1292))</f>
        <v>plays</v>
      </c>
      <c r="S1292" s="14">
        <f>(((J1292/60)/60)/24) + DATE(1970,1,1)</f>
        <v>42086.614942129629</v>
      </c>
      <c r="T1292" s="14">
        <f>(((I1292/60)/60)/24) + DATE(1970,1,1)</f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8324</v>
      </c>
      <c r="O1293" s="10">
        <f>(E1293/D1293)*100</f>
        <v>145.70000000000002</v>
      </c>
      <c r="P1293" s="5">
        <f>IFERROR((E1293/L1293),"0")</f>
        <v>104.07142857142857</v>
      </c>
      <c r="Q1293" t="str">
        <f>LEFT(N1293,FIND("/",N1293)-1)</f>
        <v>theater</v>
      </c>
      <c r="R1293" t="str">
        <f>RIGHT(N1293,LEN(N1293)-SEARCH("/",N1293))</f>
        <v>plays</v>
      </c>
      <c r="S1293" s="14">
        <f>(((J1293/60)/60)/24) + DATE(1970,1,1)</f>
        <v>42064.652673611112</v>
      </c>
      <c r="T1293" s="14">
        <f>(((I1293/60)/60)/24) + DATE(1970,1,1)</f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8324</v>
      </c>
      <c r="O1294" s="10">
        <f>(E1294/D1294)*100</f>
        <v>110.00000000000001</v>
      </c>
      <c r="P1294" s="5">
        <f>IFERROR((E1294/L1294),"0")</f>
        <v>35.96153846153846</v>
      </c>
      <c r="Q1294" t="str">
        <f>LEFT(N1294,FIND("/",N1294)-1)</f>
        <v>theater</v>
      </c>
      <c r="R1294" t="str">
        <f>RIGHT(N1294,LEN(N1294)-SEARCH("/",N1294))</f>
        <v>plays</v>
      </c>
      <c r="S1294" s="14">
        <f>(((J1294/60)/60)/24) + DATE(1970,1,1)</f>
        <v>42256.764212962968</v>
      </c>
      <c r="T1294" s="14">
        <f>(((I1294/60)/60)/24) + DATE(1970,1,1)</f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8324</v>
      </c>
      <c r="O1295" s="10">
        <f>(E1295/D1295)*100</f>
        <v>102.23333333333333</v>
      </c>
      <c r="P1295" s="5">
        <f>IFERROR((E1295/L1295),"0")</f>
        <v>127.79166666666667</v>
      </c>
      <c r="Q1295" t="str">
        <f>LEFT(N1295,FIND("/",N1295)-1)</f>
        <v>theater</v>
      </c>
      <c r="R1295" t="str">
        <f>RIGHT(N1295,LEN(N1295)-SEARCH("/",N1295))</f>
        <v>plays</v>
      </c>
      <c r="S1295" s="14">
        <f>(((J1295/60)/60)/24) + DATE(1970,1,1)</f>
        <v>42292.701053240744</v>
      </c>
      <c r="T1295" s="14">
        <f>(((I1295/60)/60)/24) + DATE(1970,1,1)</f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8324</v>
      </c>
      <c r="O1296" s="10">
        <f>(E1296/D1296)*100</f>
        <v>122</v>
      </c>
      <c r="P1296" s="5">
        <f>IFERROR((E1296/L1296),"0")</f>
        <v>27.727272727272727</v>
      </c>
      <c r="Q1296" t="str">
        <f>LEFT(N1296,FIND("/",N1296)-1)</f>
        <v>theater</v>
      </c>
      <c r="R1296" t="str">
        <f>RIGHT(N1296,LEN(N1296)-SEARCH("/",N1296))</f>
        <v>plays</v>
      </c>
      <c r="S1296" s="14">
        <f>(((J1296/60)/60)/24) + DATE(1970,1,1)</f>
        <v>42278.453668981485</v>
      </c>
      <c r="T1296" s="14">
        <f>(((I1296/60)/60)/24) + DATE(1970,1,1)</f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8324</v>
      </c>
      <c r="O1297" s="10">
        <f>(E1297/D1297)*100</f>
        <v>101.96000000000001</v>
      </c>
      <c r="P1297" s="5">
        <f>IFERROR((E1297/L1297),"0")</f>
        <v>39.828125</v>
      </c>
      <c r="Q1297" t="str">
        <f>LEFT(N1297,FIND("/",N1297)-1)</f>
        <v>theater</v>
      </c>
      <c r="R1297" t="str">
        <f>RIGHT(N1297,LEN(N1297)-SEARCH("/",N1297))</f>
        <v>plays</v>
      </c>
      <c r="S1297" s="14">
        <f>(((J1297/60)/60)/24) + DATE(1970,1,1)</f>
        <v>42184.572881944448</v>
      </c>
      <c r="T1297" s="14">
        <f>(((I1297/60)/60)/24) + DATE(1970,1,1)</f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8324</v>
      </c>
      <c r="O1298" s="10">
        <f>(E1298/D1298)*100</f>
        <v>141.1764705882353</v>
      </c>
      <c r="P1298" s="5">
        <f>IFERROR((E1298/L1298),"0")</f>
        <v>52.173913043478258</v>
      </c>
      <c r="Q1298" t="str">
        <f>LEFT(N1298,FIND("/",N1298)-1)</f>
        <v>theater</v>
      </c>
      <c r="R1298" t="str">
        <f>RIGHT(N1298,LEN(N1298)-SEARCH("/",N1298))</f>
        <v>plays</v>
      </c>
      <c r="S1298" s="14">
        <f>(((J1298/60)/60)/24) + DATE(1970,1,1)</f>
        <v>42423.050613425927</v>
      </c>
      <c r="T1298" s="14">
        <f>(((I1298/60)/60)/24) + DATE(1970,1,1)</f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8324</v>
      </c>
      <c r="O1299" s="10">
        <f>(E1299/D1299)*100</f>
        <v>109.52500000000001</v>
      </c>
      <c r="P1299" s="5">
        <f>IFERROR((E1299/L1299),"0")</f>
        <v>92.037815126050418</v>
      </c>
      <c r="Q1299" t="str">
        <f>LEFT(N1299,FIND("/",N1299)-1)</f>
        <v>theater</v>
      </c>
      <c r="R1299" t="str">
        <f>RIGHT(N1299,LEN(N1299)-SEARCH("/",N1299))</f>
        <v>plays</v>
      </c>
      <c r="S1299" s="14">
        <f>(((J1299/60)/60)/24) + DATE(1970,1,1)</f>
        <v>42461.747199074074</v>
      </c>
      <c r="T1299" s="14">
        <f>(((I1299/60)/60)/24) + DATE(1970,1,1)</f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8324</v>
      </c>
      <c r="O1300" s="10">
        <f>(E1300/D1300)*100</f>
        <v>104.65</v>
      </c>
      <c r="P1300" s="5">
        <f>IFERROR((E1300/L1300),"0")</f>
        <v>63.424242424242422</v>
      </c>
      <c r="Q1300" t="str">
        <f>LEFT(N1300,FIND("/",N1300)-1)</f>
        <v>theater</v>
      </c>
      <c r="R1300" t="str">
        <f>RIGHT(N1300,LEN(N1300)-SEARCH("/",N1300))</f>
        <v>plays</v>
      </c>
      <c r="S1300" s="14">
        <f>(((J1300/60)/60)/24) + DATE(1970,1,1)</f>
        <v>42458.680925925932</v>
      </c>
      <c r="T1300" s="14">
        <f>(((I1300/60)/60)/24) + 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8324</v>
      </c>
      <c r="O1301" s="10">
        <f>(E1301/D1301)*100</f>
        <v>124</v>
      </c>
      <c r="P1301" s="5">
        <f>IFERROR((E1301/L1301),"0")</f>
        <v>135.625</v>
      </c>
      <c r="Q1301" t="str">
        <f>LEFT(N1301,FIND("/",N1301)-1)</f>
        <v>theater</v>
      </c>
      <c r="R1301" t="str">
        <f>RIGHT(N1301,LEN(N1301)-SEARCH("/",N1301))</f>
        <v>plays</v>
      </c>
      <c r="S1301" s="14">
        <f>(((J1301/60)/60)/24) + DATE(1970,1,1)</f>
        <v>42169.814340277779</v>
      </c>
      <c r="T1301" s="14">
        <f>(((I1301/60)/60)/24) + DATE(1970,1,1)</f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8324</v>
      </c>
      <c r="O1302" s="10">
        <f>(E1302/D1302)*100</f>
        <v>135</v>
      </c>
      <c r="P1302" s="5">
        <f>IFERROR((E1302/L1302),"0")</f>
        <v>168.75</v>
      </c>
      <c r="Q1302" t="str">
        <f>LEFT(N1302,FIND("/",N1302)-1)</f>
        <v>theater</v>
      </c>
      <c r="R1302" t="str">
        <f>RIGHT(N1302,LEN(N1302)-SEARCH("/",N1302))</f>
        <v>plays</v>
      </c>
      <c r="S1302" s="14">
        <f>(((J1302/60)/60)/24) + DATE(1970,1,1)</f>
        <v>42483.675208333334</v>
      </c>
      <c r="T1302" s="14">
        <f>(((I1302/60)/60)/24) + DATE(1970,1,1)</f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8324</v>
      </c>
      <c r="O1303" s="10">
        <f>(E1303/D1303)*100</f>
        <v>102.75000000000001</v>
      </c>
      <c r="P1303" s="5">
        <f>IFERROR((E1303/L1303),"0")</f>
        <v>70.862068965517238</v>
      </c>
      <c r="Q1303" t="str">
        <f>LEFT(N1303,FIND("/",N1303)-1)</f>
        <v>theater</v>
      </c>
      <c r="R1303" t="str">
        <f>RIGHT(N1303,LEN(N1303)-SEARCH("/",N1303))</f>
        <v>plays</v>
      </c>
      <c r="S1303" s="14">
        <f>(((J1303/60)/60)/24) + DATE(1970,1,1)</f>
        <v>42195.749745370369</v>
      </c>
      <c r="T1303" s="14">
        <f>(((I1303/60)/60)/24) + 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8324</v>
      </c>
      <c r="O1304" s="10">
        <f>(E1304/D1304)*100</f>
        <v>100</v>
      </c>
      <c r="P1304" s="5">
        <f>IFERROR((E1304/L1304),"0")</f>
        <v>50</v>
      </c>
      <c r="Q1304" t="str">
        <f>LEFT(N1304,FIND("/",N1304)-1)</f>
        <v>theater</v>
      </c>
      <c r="R1304" t="str">
        <f>RIGHT(N1304,LEN(N1304)-SEARCH("/",N1304))</f>
        <v>plays</v>
      </c>
      <c r="S1304" s="14">
        <f>(((J1304/60)/60)/24) + DATE(1970,1,1)</f>
        <v>42675.057997685188</v>
      </c>
      <c r="T1304" s="14">
        <f>(((I1304/60)/60)/24) + 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8324</v>
      </c>
      <c r="O1305" s="10">
        <f>(E1305/D1305)*100</f>
        <v>130.26085714285716</v>
      </c>
      <c r="P1305" s="5">
        <f>IFERROR((E1305/L1305),"0")</f>
        <v>42.214166666666671</v>
      </c>
      <c r="Q1305" t="str">
        <f>LEFT(N1305,FIND("/",N1305)-1)</f>
        <v>theater</v>
      </c>
      <c r="R1305" t="str">
        <f>RIGHT(N1305,LEN(N1305)-SEARCH("/",N1305))</f>
        <v>plays</v>
      </c>
      <c r="S1305" s="14">
        <f>(((J1305/60)/60)/24) + DATE(1970,1,1)</f>
        <v>42566.441203703704</v>
      </c>
      <c r="T1305" s="14">
        <f>(((I1305/60)/60)/24) + 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8326</v>
      </c>
      <c r="O1306" s="10">
        <f>(E1306/D1306)*100</f>
        <v>39.627499999999998</v>
      </c>
      <c r="P1306" s="5">
        <f>IFERROR((E1306/L1306),"0")</f>
        <v>152.41346153846155</v>
      </c>
      <c r="Q1306" t="str">
        <f>LEFT(N1306,FIND("/",N1306)-1)</f>
        <v>technology</v>
      </c>
      <c r="R1306" t="str">
        <f>RIGHT(N1306,LEN(N1306)-SEARCH("/",N1306))</f>
        <v>wearables</v>
      </c>
      <c r="S1306" s="14">
        <f>(((J1306/60)/60)/24) + DATE(1970,1,1)</f>
        <v>42747.194502314815</v>
      </c>
      <c r="T1306" s="14">
        <f>(((I1306/60)/60)/24) + DATE(1970,1,1)</f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8326</v>
      </c>
      <c r="O1307" s="10">
        <f>(E1307/D1307)*100</f>
        <v>25.976666666666663</v>
      </c>
      <c r="P1307" s="5">
        <f>IFERROR((E1307/L1307),"0")</f>
        <v>90.616279069767444</v>
      </c>
      <c r="Q1307" t="str">
        <f>LEFT(N1307,FIND("/",N1307)-1)</f>
        <v>technology</v>
      </c>
      <c r="R1307" t="str">
        <f>RIGHT(N1307,LEN(N1307)-SEARCH("/",N1307))</f>
        <v>wearables</v>
      </c>
      <c r="S1307" s="14">
        <f>(((J1307/60)/60)/24) + DATE(1970,1,1)</f>
        <v>42543.665601851855</v>
      </c>
      <c r="T1307" s="14">
        <f>(((I1307/60)/60)/24) + 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8326</v>
      </c>
      <c r="O1308" s="10">
        <f>(E1308/D1308)*100</f>
        <v>65.24636363636364</v>
      </c>
      <c r="P1308" s="5">
        <f>IFERROR((E1308/L1308),"0")</f>
        <v>201.60393258426967</v>
      </c>
      <c r="Q1308" t="str">
        <f>LEFT(N1308,FIND("/",N1308)-1)</f>
        <v>technology</v>
      </c>
      <c r="R1308" t="str">
        <f>RIGHT(N1308,LEN(N1308)-SEARCH("/",N1308))</f>
        <v>wearables</v>
      </c>
      <c r="S1308" s="14">
        <f>(((J1308/60)/60)/24) + DATE(1970,1,1)</f>
        <v>41947.457569444443</v>
      </c>
      <c r="T1308" s="14">
        <f>(((I1308/60)/60)/24) + 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8326</v>
      </c>
      <c r="O1309" s="10">
        <f>(E1309/D1309)*100</f>
        <v>11.514000000000001</v>
      </c>
      <c r="P1309" s="5">
        <f>IFERROR((E1309/L1309),"0")</f>
        <v>127.93333333333334</v>
      </c>
      <c r="Q1309" t="str">
        <f>LEFT(N1309,FIND("/",N1309)-1)</f>
        <v>technology</v>
      </c>
      <c r="R1309" t="str">
        <f>RIGHT(N1309,LEN(N1309)-SEARCH("/",N1309))</f>
        <v>wearables</v>
      </c>
      <c r="S1309" s="14">
        <f>(((J1309/60)/60)/24) + DATE(1970,1,1)</f>
        <v>42387.503229166665</v>
      </c>
      <c r="T1309" s="14">
        <f>(((I1309/60)/60)/24) + 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8326</v>
      </c>
      <c r="O1310" s="10">
        <f>(E1310/D1310)*100</f>
        <v>11.360000000000001</v>
      </c>
      <c r="P1310" s="5">
        <f>IFERROR((E1310/L1310),"0")</f>
        <v>29.894736842105264</v>
      </c>
      <c r="Q1310" t="str">
        <f>LEFT(N1310,FIND("/",N1310)-1)</f>
        <v>technology</v>
      </c>
      <c r="R1310" t="str">
        <f>RIGHT(N1310,LEN(N1310)-SEARCH("/",N1310))</f>
        <v>wearables</v>
      </c>
      <c r="S1310" s="14">
        <f>(((J1310/60)/60)/24) + DATE(1970,1,1)</f>
        <v>42611.613564814819</v>
      </c>
      <c r="T1310" s="14">
        <f>(((I1310/60)/60)/24) + 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8326</v>
      </c>
      <c r="O1311" s="10">
        <f>(E1311/D1311)*100</f>
        <v>111.99130434782609</v>
      </c>
      <c r="P1311" s="5">
        <f>IFERROR((E1311/L1311),"0")</f>
        <v>367.97142857142859</v>
      </c>
      <c r="Q1311" t="str">
        <f>LEFT(N1311,FIND("/",N1311)-1)</f>
        <v>technology</v>
      </c>
      <c r="R1311" t="str">
        <f>RIGHT(N1311,LEN(N1311)-SEARCH("/",N1311))</f>
        <v>wearables</v>
      </c>
      <c r="S1311" s="14">
        <f>(((J1311/60)/60)/24) + DATE(1970,1,1)</f>
        <v>42257.882731481484</v>
      </c>
      <c r="T1311" s="14">
        <f>(((I1311/60)/60)/24) + 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8326</v>
      </c>
      <c r="O1312" s="10">
        <f>(E1312/D1312)*100</f>
        <v>15.5</v>
      </c>
      <c r="P1312" s="5">
        <f>IFERROR((E1312/L1312),"0")</f>
        <v>129.16666666666666</v>
      </c>
      <c r="Q1312" t="str">
        <f>LEFT(N1312,FIND("/",N1312)-1)</f>
        <v>technology</v>
      </c>
      <c r="R1312" t="str">
        <f>RIGHT(N1312,LEN(N1312)-SEARCH("/",N1312))</f>
        <v>wearables</v>
      </c>
      <c r="S1312" s="14">
        <f>(((J1312/60)/60)/24) + DATE(1970,1,1)</f>
        <v>42556.667245370365</v>
      </c>
      <c r="T1312" s="14">
        <f>(((I1312/60)/60)/24) + DATE(1970,1,1)</f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8326</v>
      </c>
      <c r="O1313" s="10">
        <f>(E1313/D1313)*100</f>
        <v>32.027999999999999</v>
      </c>
      <c r="P1313" s="5">
        <f>IFERROR((E1313/L1313),"0")</f>
        <v>800.7</v>
      </c>
      <c r="Q1313" t="str">
        <f>LEFT(N1313,FIND("/",N1313)-1)</f>
        <v>technology</v>
      </c>
      <c r="R1313" t="str">
        <f>RIGHT(N1313,LEN(N1313)-SEARCH("/",N1313))</f>
        <v>wearables</v>
      </c>
      <c r="S1313" s="14">
        <f>(((J1313/60)/60)/24) + DATE(1970,1,1)</f>
        <v>42669.802303240736</v>
      </c>
      <c r="T1313" s="14">
        <f>(((I1313/60)/60)/24) + 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8326</v>
      </c>
      <c r="O1314" s="10">
        <f>(E1314/D1314)*100</f>
        <v>0.60869565217391308</v>
      </c>
      <c r="P1314" s="5">
        <f>IFERROR((E1314/L1314),"0")</f>
        <v>28</v>
      </c>
      <c r="Q1314" t="str">
        <f>LEFT(N1314,FIND("/",N1314)-1)</f>
        <v>technology</v>
      </c>
      <c r="R1314" t="str">
        <f>RIGHT(N1314,LEN(N1314)-SEARCH("/",N1314))</f>
        <v>wearables</v>
      </c>
      <c r="S1314" s="14">
        <f>(((J1314/60)/60)/24) + DATE(1970,1,1)</f>
        <v>42082.702800925923</v>
      </c>
      <c r="T1314" s="14">
        <f>(((I1314/60)/60)/24) + DATE(1970,1,1)</f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8326</v>
      </c>
      <c r="O1315" s="10">
        <f>(E1315/D1315)*100</f>
        <v>31.114999999999998</v>
      </c>
      <c r="P1315" s="5">
        <f>IFERROR((E1315/L1315),"0")</f>
        <v>102.01639344262296</v>
      </c>
      <c r="Q1315" t="str">
        <f>LEFT(N1315,FIND("/",N1315)-1)</f>
        <v>technology</v>
      </c>
      <c r="R1315" t="str">
        <f>RIGHT(N1315,LEN(N1315)-SEARCH("/",N1315))</f>
        <v>wearables</v>
      </c>
      <c r="S1315" s="14">
        <f>(((J1315/60)/60)/24) + DATE(1970,1,1)</f>
        <v>42402.709652777776</v>
      </c>
      <c r="T1315" s="14">
        <f>(((I1315/60)/60)/24) + DATE(1970,1,1)</f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8326</v>
      </c>
      <c r="O1316" s="10">
        <f>(E1316/D1316)*100</f>
        <v>1.1266666666666667</v>
      </c>
      <c r="P1316" s="5">
        <f>IFERROR((E1316/L1316),"0")</f>
        <v>184.36363636363637</v>
      </c>
      <c r="Q1316" t="str">
        <f>LEFT(N1316,FIND("/",N1316)-1)</f>
        <v>technology</v>
      </c>
      <c r="R1316" t="str">
        <f>RIGHT(N1316,LEN(N1316)-SEARCH("/",N1316))</f>
        <v>wearables</v>
      </c>
      <c r="S1316" s="14">
        <f>(((J1316/60)/60)/24) + DATE(1970,1,1)</f>
        <v>42604.669675925921</v>
      </c>
      <c r="T1316" s="14">
        <f>(((I1316/60)/60)/24) + 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8326</v>
      </c>
      <c r="O1317" s="10">
        <f>(E1317/D1317)*100</f>
        <v>40.404000000000003</v>
      </c>
      <c r="P1317" s="5">
        <f>IFERROR((E1317/L1317),"0")</f>
        <v>162.91935483870967</v>
      </c>
      <c r="Q1317" t="str">
        <f>LEFT(N1317,FIND("/",N1317)-1)</f>
        <v>technology</v>
      </c>
      <c r="R1317" t="str">
        <f>RIGHT(N1317,LEN(N1317)-SEARCH("/",N1317))</f>
        <v>wearables</v>
      </c>
      <c r="S1317" s="14">
        <f>(((J1317/60)/60)/24) + DATE(1970,1,1)</f>
        <v>42278.498240740737</v>
      </c>
      <c r="T1317" s="14">
        <f>(((I1317/60)/60)/24) + 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8326</v>
      </c>
      <c r="O1318" s="10">
        <f>(E1318/D1318)*100</f>
        <v>1.3333333333333333E-3</v>
      </c>
      <c r="P1318" s="5">
        <f>IFERROR((E1318/L1318),"0")</f>
        <v>1</v>
      </c>
      <c r="Q1318" t="str">
        <f>LEFT(N1318,FIND("/",N1318)-1)</f>
        <v>technology</v>
      </c>
      <c r="R1318" t="str">
        <f>RIGHT(N1318,LEN(N1318)-SEARCH("/",N1318))</f>
        <v>wearables</v>
      </c>
      <c r="S1318" s="14">
        <f>(((J1318/60)/60)/24) + DATE(1970,1,1)</f>
        <v>42393.961909722217</v>
      </c>
      <c r="T1318" s="14">
        <f>(((I1318/60)/60)/24) + DATE(1970,1,1)</f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8326</v>
      </c>
      <c r="O1319" s="10">
        <f>(E1319/D1319)*100</f>
        <v>5.7334999999999994</v>
      </c>
      <c r="P1319" s="5">
        <f>IFERROR((E1319/L1319),"0")</f>
        <v>603.52631578947364</v>
      </c>
      <c r="Q1319" t="str">
        <f>LEFT(N1319,FIND("/",N1319)-1)</f>
        <v>technology</v>
      </c>
      <c r="R1319" t="str">
        <f>RIGHT(N1319,LEN(N1319)-SEARCH("/",N1319))</f>
        <v>wearables</v>
      </c>
      <c r="S1319" s="14">
        <f>(((J1319/60)/60)/24) + DATE(1970,1,1)</f>
        <v>42520.235486111109</v>
      </c>
      <c r="T1319" s="14">
        <f>(((I1319/60)/60)/24) + 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8326</v>
      </c>
      <c r="O1320" s="10">
        <f>(E1320/D1320)*100</f>
        <v>15.324999999999999</v>
      </c>
      <c r="P1320" s="5">
        <f>IFERROR((E1320/L1320),"0")</f>
        <v>45.407407407407405</v>
      </c>
      <c r="Q1320" t="str">
        <f>LEFT(N1320,FIND("/",N1320)-1)</f>
        <v>technology</v>
      </c>
      <c r="R1320" t="str">
        <f>RIGHT(N1320,LEN(N1320)-SEARCH("/",N1320))</f>
        <v>wearables</v>
      </c>
      <c r="S1320" s="14">
        <f>(((J1320/60)/60)/24) + DATE(1970,1,1)</f>
        <v>41985.043657407412</v>
      </c>
      <c r="T1320" s="14">
        <f>(((I1320/60)/60)/24) + DATE(1970,1,1)</f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8326</v>
      </c>
      <c r="O1321" s="10">
        <f>(E1321/D1321)*100</f>
        <v>15.103448275862069</v>
      </c>
      <c r="P1321" s="5">
        <f>IFERROR((E1321/L1321),"0")</f>
        <v>97.333333333333329</v>
      </c>
      <c r="Q1321" t="str">
        <f>LEFT(N1321,FIND("/",N1321)-1)</f>
        <v>technology</v>
      </c>
      <c r="R1321" t="str">
        <f>RIGHT(N1321,LEN(N1321)-SEARCH("/",N1321))</f>
        <v>wearables</v>
      </c>
      <c r="S1321" s="14">
        <f>(((J1321/60)/60)/24) + DATE(1970,1,1)</f>
        <v>41816.812094907407</v>
      </c>
      <c r="T1321" s="14">
        <f>(((I1321/60)/60)/24) + DATE(1970,1,1)</f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8326</v>
      </c>
      <c r="O1322" s="10">
        <f>(E1322/D1322)*100</f>
        <v>0.503</v>
      </c>
      <c r="P1322" s="5">
        <f>IFERROR((E1322/L1322),"0")</f>
        <v>167.66666666666666</v>
      </c>
      <c r="Q1322" t="str">
        <f>LEFT(N1322,FIND("/",N1322)-1)</f>
        <v>technology</v>
      </c>
      <c r="R1322" t="str">
        <f>RIGHT(N1322,LEN(N1322)-SEARCH("/",N1322))</f>
        <v>wearables</v>
      </c>
      <c r="S1322" s="14">
        <f>(((J1322/60)/60)/24) + DATE(1970,1,1)</f>
        <v>42705.690347222218</v>
      </c>
      <c r="T1322" s="14">
        <f>(((I1322/60)/60)/24) + DATE(1970,1,1)</f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8326</v>
      </c>
      <c r="O1323" s="10">
        <f>(E1323/D1323)*100</f>
        <v>1.3028138528138529</v>
      </c>
      <c r="P1323" s="5">
        <f>IFERROR((E1323/L1323),"0")</f>
        <v>859.85714285714289</v>
      </c>
      <c r="Q1323" t="str">
        <f>LEFT(N1323,FIND("/",N1323)-1)</f>
        <v>technology</v>
      </c>
      <c r="R1323" t="str">
        <f>RIGHT(N1323,LEN(N1323)-SEARCH("/",N1323))</f>
        <v>wearables</v>
      </c>
      <c r="S1323" s="14">
        <f>(((J1323/60)/60)/24) + DATE(1970,1,1)</f>
        <v>42697.74927083333</v>
      </c>
      <c r="T1323" s="14">
        <f>(((I1323/60)/60)/24) + DATE(1970,1,1)</f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8326</v>
      </c>
      <c r="O1324" s="10">
        <f>(E1324/D1324)*100</f>
        <v>0.30285714285714288</v>
      </c>
      <c r="P1324" s="5">
        <f>IFERROR((E1324/L1324),"0")</f>
        <v>26.5</v>
      </c>
      <c r="Q1324" t="str">
        <f>LEFT(N1324,FIND("/",N1324)-1)</f>
        <v>technology</v>
      </c>
      <c r="R1324" t="str">
        <f>RIGHT(N1324,LEN(N1324)-SEARCH("/",N1324))</f>
        <v>wearables</v>
      </c>
      <c r="S1324" s="14">
        <f>(((J1324/60)/60)/24) + DATE(1970,1,1)</f>
        <v>42115.656539351854</v>
      </c>
      <c r="T1324" s="14">
        <f>(((I1324/60)/60)/24) + DATE(1970,1,1)</f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8326</v>
      </c>
      <c r="O1325" s="10">
        <f>(E1325/D1325)*100</f>
        <v>8.8800000000000008</v>
      </c>
      <c r="P1325" s="5">
        <f>IFERROR((E1325/L1325),"0")</f>
        <v>30.272727272727273</v>
      </c>
      <c r="Q1325" t="str">
        <f>LEFT(N1325,FIND("/",N1325)-1)</f>
        <v>technology</v>
      </c>
      <c r="R1325" t="str">
        <f>RIGHT(N1325,LEN(N1325)-SEARCH("/",N1325))</f>
        <v>wearables</v>
      </c>
      <c r="S1325" s="14">
        <f>(((J1325/60)/60)/24) + DATE(1970,1,1)</f>
        <v>42451.698449074072</v>
      </c>
      <c r="T1325" s="14">
        <f>(((I1325/60)/60)/24) + DATE(1970,1,1)</f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8326</v>
      </c>
      <c r="O1326" s="10">
        <f>(E1326/D1326)*100</f>
        <v>9.84</v>
      </c>
      <c r="P1326" s="5">
        <f>IFERROR((E1326/L1326),"0")</f>
        <v>54.666666666666664</v>
      </c>
      <c r="Q1326" t="str">
        <f>LEFT(N1326,FIND("/",N1326)-1)</f>
        <v>technology</v>
      </c>
      <c r="R1326" t="str">
        <f>RIGHT(N1326,LEN(N1326)-SEARCH("/",N1326))</f>
        <v>wearables</v>
      </c>
      <c r="S1326" s="14">
        <f>(((J1326/60)/60)/24) + DATE(1970,1,1)</f>
        <v>42626.633703703701</v>
      </c>
      <c r="T1326" s="14">
        <f>(((I1326/60)/60)/24) + DATE(1970,1,1)</f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8326</v>
      </c>
      <c r="O1327" s="10">
        <f>(E1327/D1327)*100</f>
        <v>2.4299999999999997</v>
      </c>
      <c r="P1327" s="5">
        <f>IFERROR((E1327/L1327),"0")</f>
        <v>60.75</v>
      </c>
      <c r="Q1327" t="str">
        <f>LEFT(N1327,FIND("/",N1327)-1)</f>
        <v>technology</v>
      </c>
      <c r="R1327" t="str">
        <f>RIGHT(N1327,LEN(N1327)-SEARCH("/",N1327))</f>
        <v>wearables</v>
      </c>
      <c r="S1327" s="14">
        <f>(((J1327/60)/60)/24) + DATE(1970,1,1)</f>
        <v>42704.086053240739</v>
      </c>
      <c r="T1327" s="14">
        <f>(((I1327/60)/60)/24) + DATE(1970,1,1)</f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8326</v>
      </c>
      <c r="O1328" s="10">
        <f>(E1328/D1328)*100</f>
        <v>1.1299999999999999</v>
      </c>
      <c r="P1328" s="5">
        <f>IFERROR((E1328/L1328),"0")</f>
        <v>102.72727272727273</v>
      </c>
      <c r="Q1328" t="str">
        <f>LEFT(N1328,FIND("/",N1328)-1)</f>
        <v>technology</v>
      </c>
      <c r="R1328" t="str">
        <f>RIGHT(N1328,LEN(N1328)-SEARCH("/",N1328))</f>
        <v>wearables</v>
      </c>
      <c r="S1328" s="14">
        <f>(((J1328/60)/60)/24) + DATE(1970,1,1)</f>
        <v>41974.791990740734</v>
      </c>
      <c r="T1328" s="14">
        <f>(((I1328/60)/60)/24) + 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8326</v>
      </c>
      <c r="O1329" s="10">
        <f>(E1329/D1329)*100</f>
        <v>3.5520833333333335</v>
      </c>
      <c r="P1329" s="5">
        <f>IFERROR((E1329/L1329),"0")</f>
        <v>41.585365853658537</v>
      </c>
      <c r="Q1329" t="str">
        <f>LEFT(N1329,FIND("/",N1329)-1)</f>
        <v>technology</v>
      </c>
      <c r="R1329" t="str">
        <f>RIGHT(N1329,LEN(N1329)-SEARCH("/",N1329))</f>
        <v>wearables</v>
      </c>
      <c r="S1329" s="14">
        <f>(((J1329/60)/60)/24) + DATE(1970,1,1)</f>
        <v>42123.678645833337</v>
      </c>
      <c r="T1329" s="14">
        <f>(((I1329/60)/60)/24) + DATE(1970,1,1)</f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8326</v>
      </c>
      <c r="O1330" s="10">
        <f>(E1330/D1330)*100</f>
        <v>2.3306666666666667</v>
      </c>
      <c r="P1330" s="5">
        <f>IFERROR((E1330/L1330),"0")</f>
        <v>116.53333333333333</v>
      </c>
      <c r="Q1330" t="str">
        <f>LEFT(N1330,FIND("/",N1330)-1)</f>
        <v>technology</v>
      </c>
      <c r="R1330" t="str">
        <f>RIGHT(N1330,LEN(N1330)-SEARCH("/",N1330))</f>
        <v>wearables</v>
      </c>
      <c r="S1330" s="14">
        <f>(((J1330/60)/60)/24) + DATE(1970,1,1)</f>
        <v>42612.642754629633</v>
      </c>
      <c r="T1330" s="14">
        <f>(((I1330/60)/60)/24) + 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8326</v>
      </c>
      <c r="O1331" s="10">
        <f>(E1331/D1331)*100</f>
        <v>0.81600000000000006</v>
      </c>
      <c r="P1331" s="5">
        <f>IFERROR((E1331/L1331),"0")</f>
        <v>45.333333333333336</v>
      </c>
      <c r="Q1331" t="str">
        <f>LEFT(N1331,FIND("/",N1331)-1)</f>
        <v>technology</v>
      </c>
      <c r="R1331" t="str">
        <f>RIGHT(N1331,LEN(N1331)-SEARCH("/",N1331))</f>
        <v>wearables</v>
      </c>
      <c r="S1331" s="14">
        <f>(((J1331/60)/60)/24) + DATE(1970,1,1)</f>
        <v>41935.221585648149</v>
      </c>
      <c r="T1331" s="14">
        <f>(((I1331/60)/60)/24) + 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8326</v>
      </c>
      <c r="O1332" s="10">
        <f>(E1332/D1332)*100</f>
        <v>22.494285714285713</v>
      </c>
      <c r="P1332" s="5">
        <f>IFERROR((E1332/L1332),"0")</f>
        <v>157.46</v>
      </c>
      <c r="Q1332" t="str">
        <f>LEFT(N1332,FIND("/",N1332)-1)</f>
        <v>technology</v>
      </c>
      <c r="R1332" t="str">
        <f>RIGHT(N1332,LEN(N1332)-SEARCH("/",N1332))</f>
        <v>wearables</v>
      </c>
      <c r="S1332" s="14">
        <f>(((J1332/60)/60)/24) + DATE(1970,1,1)</f>
        <v>42522.276724537034</v>
      </c>
      <c r="T1332" s="14">
        <f>(((I1332/60)/60)/24) + 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8326</v>
      </c>
      <c r="O1333" s="10">
        <f>(E1333/D1333)*100</f>
        <v>1.3668</v>
      </c>
      <c r="P1333" s="5">
        <f>IFERROR((E1333/L1333),"0")</f>
        <v>100.5</v>
      </c>
      <c r="Q1333" t="str">
        <f>LEFT(N1333,FIND("/",N1333)-1)</f>
        <v>technology</v>
      </c>
      <c r="R1333" t="str">
        <f>RIGHT(N1333,LEN(N1333)-SEARCH("/",N1333))</f>
        <v>wearables</v>
      </c>
      <c r="S1333" s="14">
        <f>(((J1333/60)/60)/24) + DATE(1970,1,1)</f>
        <v>42569.50409722222</v>
      </c>
      <c r="T1333" s="14">
        <f>(((I1333/60)/60)/24) + DATE(1970,1,1)</f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8326</v>
      </c>
      <c r="O1334" s="10">
        <f>(E1334/D1334)*100</f>
        <v>0</v>
      </c>
      <c r="P1334" s="5" t="str">
        <f>IFERROR((E1334/L1334),"0")</f>
        <v>0</v>
      </c>
      <c r="Q1334" t="str">
        <f>LEFT(N1334,FIND("/",N1334)-1)</f>
        <v>technology</v>
      </c>
      <c r="R1334" t="str">
        <f>RIGHT(N1334,LEN(N1334)-SEARCH("/",N1334))</f>
        <v>wearables</v>
      </c>
      <c r="S1334" s="14">
        <f>(((J1334/60)/60)/24) + DATE(1970,1,1)</f>
        <v>42732.060277777782</v>
      </c>
      <c r="T1334" s="14">
        <f>(((I1334/60)/60)/24) + DATE(1970,1,1)</f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8326</v>
      </c>
      <c r="O1335" s="10">
        <f>(E1335/D1335)*100</f>
        <v>0</v>
      </c>
      <c r="P1335" s="5" t="str">
        <f>IFERROR((E1335/L1335),"0")</f>
        <v>0</v>
      </c>
      <c r="Q1335" t="str">
        <f>LEFT(N1335,FIND("/",N1335)-1)</f>
        <v>technology</v>
      </c>
      <c r="R1335" t="str">
        <f>RIGHT(N1335,LEN(N1335)-SEARCH("/",N1335))</f>
        <v>wearables</v>
      </c>
      <c r="S1335" s="14">
        <f>(((J1335/60)/60)/24) + DATE(1970,1,1)</f>
        <v>41806.106770833336</v>
      </c>
      <c r="T1335" s="14">
        <f>(((I1335/60)/60)/24) + 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8326</v>
      </c>
      <c r="O1336" s="10">
        <f>(E1336/D1336)*100</f>
        <v>10.754135338345865</v>
      </c>
      <c r="P1336" s="5">
        <f>IFERROR((E1336/L1336),"0")</f>
        <v>51.822463768115945</v>
      </c>
      <c r="Q1336" t="str">
        <f>LEFT(N1336,FIND("/",N1336)-1)</f>
        <v>technology</v>
      </c>
      <c r="R1336" t="str">
        <f>RIGHT(N1336,LEN(N1336)-SEARCH("/",N1336))</f>
        <v>wearables</v>
      </c>
      <c r="S1336" s="14">
        <f>(((J1336/60)/60)/24) + DATE(1970,1,1)</f>
        <v>42410.774155092593</v>
      </c>
      <c r="T1336" s="14">
        <f>(((I1336/60)/60)/24) + DATE(1970,1,1)</f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8326</v>
      </c>
      <c r="O1337" s="10">
        <f>(E1337/D1337)*100</f>
        <v>19.759999999999998</v>
      </c>
      <c r="P1337" s="5">
        <f>IFERROR((E1337/L1337),"0")</f>
        <v>308.75</v>
      </c>
      <c r="Q1337" t="str">
        <f>LEFT(N1337,FIND("/",N1337)-1)</f>
        <v>technology</v>
      </c>
      <c r="R1337" t="str">
        <f>RIGHT(N1337,LEN(N1337)-SEARCH("/",N1337))</f>
        <v>wearables</v>
      </c>
      <c r="S1337" s="14">
        <f>(((J1337/60)/60)/24) + DATE(1970,1,1)</f>
        <v>42313.936365740738</v>
      </c>
      <c r="T1337" s="14">
        <f>(((I1337/60)/60)/24) + DATE(1970,1,1)</f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8326</v>
      </c>
      <c r="O1338" s="10">
        <f>(E1338/D1338)*100</f>
        <v>84.946999999999989</v>
      </c>
      <c r="P1338" s="5">
        <f>IFERROR((E1338/L1338),"0")</f>
        <v>379.22767857142856</v>
      </c>
      <c r="Q1338" t="str">
        <f>LEFT(N1338,FIND("/",N1338)-1)</f>
        <v>technology</v>
      </c>
      <c r="R1338" t="str">
        <f>RIGHT(N1338,LEN(N1338)-SEARCH("/",N1338))</f>
        <v>wearables</v>
      </c>
      <c r="S1338" s="14">
        <f>(((J1338/60)/60)/24) + DATE(1970,1,1)</f>
        <v>41955.863750000004</v>
      </c>
      <c r="T1338" s="14">
        <f>(((I1338/60)/60)/24) + 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8326</v>
      </c>
      <c r="O1339" s="10">
        <f>(E1339/D1339)*100</f>
        <v>49.381999999999998</v>
      </c>
      <c r="P1339" s="5">
        <f>IFERROR((E1339/L1339),"0")</f>
        <v>176.36428571428573</v>
      </c>
      <c r="Q1339" t="str">
        <f>LEFT(N1339,FIND("/",N1339)-1)</f>
        <v>technology</v>
      </c>
      <c r="R1339" t="str">
        <f>RIGHT(N1339,LEN(N1339)-SEARCH("/",N1339))</f>
        <v>wearables</v>
      </c>
      <c r="S1339" s="14">
        <f>(((J1339/60)/60)/24) + DATE(1970,1,1)</f>
        <v>42767.577303240745</v>
      </c>
      <c r="T1339" s="14">
        <f>(((I1339/60)/60)/24) + DATE(1970,1,1)</f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8326</v>
      </c>
      <c r="O1340" s="10">
        <f>(E1340/D1340)*100</f>
        <v>3.3033333333333332</v>
      </c>
      <c r="P1340" s="5">
        <f>IFERROR((E1340/L1340),"0")</f>
        <v>66.066666666666663</v>
      </c>
      <c r="Q1340" t="str">
        <f>LEFT(N1340,FIND("/",N1340)-1)</f>
        <v>technology</v>
      </c>
      <c r="R1340" t="str">
        <f>RIGHT(N1340,LEN(N1340)-SEARCH("/",N1340))</f>
        <v>wearables</v>
      </c>
      <c r="S1340" s="14">
        <f>(((J1340/60)/60)/24) + DATE(1970,1,1)</f>
        <v>42188.803622685184</v>
      </c>
      <c r="T1340" s="14">
        <f>(((I1340/60)/60)/24) + 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8326</v>
      </c>
      <c r="O1341" s="10">
        <f>(E1341/D1341)*100</f>
        <v>6.6339999999999995</v>
      </c>
      <c r="P1341" s="5">
        <f>IFERROR((E1341/L1341),"0")</f>
        <v>89.648648648648646</v>
      </c>
      <c r="Q1341" t="str">
        <f>LEFT(N1341,FIND("/",N1341)-1)</f>
        <v>technology</v>
      </c>
      <c r="R1341" t="str">
        <f>RIGHT(N1341,LEN(N1341)-SEARCH("/",N1341))</f>
        <v>wearables</v>
      </c>
      <c r="S1341" s="14">
        <f>(((J1341/60)/60)/24) + DATE(1970,1,1)</f>
        <v>41936.647164351853</v>
      </c>
      <c r="T1341" s="14">
        <f>(((I1341/60)/60)/24) + 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8326</v>
      </c>
      <c r="O1342" s="10">
        <f>(E1342/D1342)*100</f>
        <v>0</v>
      </c>
      <c r="P1342" s="5" t="str">
        <f>IFERROR((E1342/L1342),"0")</f>
        <v>0</v>
      </c>
      <c r="Q1342" t="str">
        <f>LEFT(N1342,FIND("/",N1342)-1)</f>
        <v>technology</v>
      </c>
      <c r="R1342" t="str">
        <f>RIGHT(N1342,LEN(N1342)-SEARCH("/",N1342))</f>
        <v>wearables</v>
      </c>
      <c r="S1342" s="14">
        <f>(((J1342/60)/60)/24) + DATE(1970,1,1)</f>
        <v>41836.595520833333</v>
      </c>
      <c r="T1342" s="14">
        <f>(((I1342/60)/60)/24) + DATE(1970,1,1)</f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8326</v>
      </c>
      <c r="O1343" s="10">
        <f>(E1343/D1343)*100</f>
        <v>70.36</v>
      </c>
      <c r="P1343" s="5">
        <f>IFERROR((E1343/L1343),"0")</f>
        <v>382.39130434782606</v>
      </c>
      <c r="Q1343" t="str">
        <f>LEFT(N1343,FIND("/",N1343)-1)</f>
        <v>technology</v>
      </c>
      <c r="R1343" t="str">
        <f>RIGHT(N1343,LEN(N1343)-SEARCH("/",N1343))</f>
        <v>wearables</v>
      </c>
      <c r="S1343" s="14">
        <f>(((J1343/60)/60)/24) + DATE(1970,1,1)</f>
        <v>42612.624039351853</v>
      </c>
      <c r="T1343" s="14">
        <f>(((I1343/60)/60)/24) + DATE(1970,1,1)</f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8326</v>
      </c>
      <c r="O1344" s="10">
        <f>(E1344/D1344)*100</f>
        <v>0.2</v>
      </c>
      <c r="P1344" s="5">
        <f>IFERROR((E1344/L1344),"0")</f>
        <v>100</v>
      </c>
      <c r="Q1344" t="str">
        <f>LEFT(N1344,FIND("/",N1344)-1)</f>
        <v>technology</v>
      </c>
      <c r="R1344" t="str">
        <f>RIGHT(N1344,LEN(N1344)-SEARCH("/",N1344))</f>
        <v>wearables</v>
      </c>
      <c r="S1344" s="14">
        <f>(((J1344/60)/60)/24) + DATE(1970,1,1)</f>
        <v>42172.816423611104</v>
      </c>
      <c r="T1344" s="14">
        <f>(((I1344/60)/60)/24) + DATE(1970,1,1)</f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8326</v>
      </c>
      <c r="O1345" s="10">
        <f>(E1345/D1345)*100</f>
        <v>102.298</v>
      </c>
      <c r="P1345" s="5">
        <f>IFERROR((E1345/L1345),"0")</f>
        <v>158.35603715170279</v>
      </c>
      <c r="Q1345" t="str">
        <f>LEFT(N1345,FIND("/",N1345)-1)</f>
        <v>technology</v>
      </c>
      <c r="R1345" t="str">
        <f>RIGHT(N1345,LEN(N1345)-SEARCH("/",N1345))</f>
        <v>wearables</v>
      </c>
      <c r="S1345" s="14">
        <f>(((J1345/60)/60)/24) + DATE(1970,1,1)</f>
        <v>42542.526423611111</v>
      </c>
      <c r="T1345" s="14">
        <f>(((I1345/60)/60)/24) + DATE(1970,1,1)</f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8327</v>
      </c>
      <c r="O1346" s="10">
        <f>(E1346/D1346)*100</f>
        <v>377.73333333333335</v>
      </c>
      <c r="P1346" s="5">
        <f>IFERROR((E1346/L1346),"0")</f>
        <v>40.762589928057551</v>
      </c>
      <c r="Q1346" t="str">
        <f>LEFT(N1346,FIND("/",N1346)-1)</f>
        <v>publishing</v>
      </c>
      <c r="R1346" t="str">
        <f>RIGHT(N1346,LEN(N1346)-SEARCH("/",N1346))</f>
        <v>nonfiction</v>
      </c>
      <c r="S1346" s="14">
        <f>(((J1346/60)/60)/24) + DATE(1970,1,1)</f>
        <v>42522.789803240739</v>
      </c>
      <c r="T1346" s="14">
        <f>(((I1346/60)/60)/24) + 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8327</v>
      </c>
      <c r="O1347" s="10">
        <f>(E1347/D1347)*100</f>
        <v>125</v>
      </c>
      <c r="P1347" s="5">
        <f>IFERROR((E1347/L1347),"0")</f>
        <v>53.571428571428569</v>
      </c>
      <c r="Q1347" t="str">
        <f>LEFT(N1347,FIND("/",N1347)-1)</f>
        <v>publishing</v>
      </c>
      <c r="R1347" t="str">
        <f>RIGHT(N1347,LEN(N1347)-SEARCH("/",N1347))</f>
        <v>nonfiction</v>
      </c>
      <c r="S1347" s="14">
        <f>(((J1347/60)/60)/24) + DATE(1970,1,1)</f>
        <v>41799.814340277779</v>
      </c>
      <c r="T1347" s="14">
        <f>(((I1347/60)/60)/24) + 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8327</v>
      </c>
      <c r="O1348" s="10">
        <f>(E1348/D1348)*100</f>
        <v>147.32653061224491</v>
      </c>
      <c r="P1348" s="5">
        <f>IFERROR((E1348/L1348),"0")</f>
        <v>48.449664429530202</v>
      </c>
      <c r="Q1348" t="str">
        <f>LEFT(N1348,FIND("/",N1348)-1)</f>
        <v>publishing</v>
      </c>
      <c r="R1348" t="str">
        <f>RIGHT(N1348,LEN(N1348)-SEARCH("/",N1348))</f>
        <v>nonfiction</v>
      </c>
      <c r="S1348" s="14">
        <f>(((J1348/60)/60)/24) + DATE(1970,1,1)</f>
        <v>41422.075821759259</v>
      </c>
      <c r="T1348" s="14">
        <f>(((I1348/60)/60)/24) + DATE(1970,1,1)</f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8327</v>
      </c>
      <c r="O1349" s="10">
        <f>(E1349/D1349)*100</f>
        <v>102.2</v>
      </c>
      <c r="P1349" s="5">
        <f>IFERROR((E1349/L1349),"0")</f>
        <v>82.41935483870968</v>
      </c>
      <c r="Q1349" t="str">
        <f>LEFT(N1349,FIND("/",N1349)-1)</f>
        <v>publishing</v>
      </c>
      <c r="R1349" t="str">
        <f>RIGHT(N1349,LEN(N1349)-SEARCH("/",N1349))</f>
        <v>nonfiction</v>
      </c>
      <c r="S1349" s="14">
        <f>(((J1349/60)/60)/24) + DATE(1970,1,1)</f>
        <v>42040.638020833328</v>
      </c>
      <c r="T1349" s="14">
        <f>(((I1349/60)/60)/24) + DATE(1970,1,1)</f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8327</v>
      </c>
      <c r="O1350" s="10">
        <f>(E1350/D1350)*100</f>
        <v>101.8723404255319</v>
      </c>
      <c r="P1350" s="5">
        <f>IFERROR((E1350/L1350),"0")</f>
        <v>230.19230769230768</v>
      </c>
      <c r="Q1350" t="str">
        <f>LEFT(N1350,FIND("/",N1350)-1)</f>
        <v>publishing</v>
      </c>
      <c r="R1350" t="str">
        <f>RIGHT(N1350,LEN(N1350)-SEARCH("/",N1350))</f>
        <v>nonfiction</v>
      </c>
      <c r="S1350" s="14">
        <f>(((J1350/60)/60)/24) + DATE(1970,1,1)</f>
        <v>41963.506168981476</v>
      </c>
      <c r="T1350" s="14">
        <f>(((I1350/60)/60)/24) + DATE(1970,1,1)</f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8327</v>
      </c>
      <c r="O1351" s="10">
        <f>(E1351/D1351)*100</f>
        <v>204.2</v>
      </c>
      <c r="P1351" s="5">
        <f>IFERROR((E1351/L1351),"0")</f>
        <v>59.360465116279073</v>
      </c>
      <c r="Q1351" t="str">
        <f>LEFT(N1351,FIND("/",N1351)-1)</f>
        <v>publishing</v>
      </c>
      <c r="R1351" t="str">
        <f>RIGHT(N1351,LEN(N1351)-SEARCH("/",N1351))</f>
        <v>nonfiction</v>
      </c>
      <c r="S1351" s="14">
        <f>(((J1351/60)/60)/24) + DATE(1970,1,1)</f>
        <v>42317.33258101852</v>
      </c>
      <c r="T1351" s="14">
        <f>(((I1351/60)/60)/24) + DATE(1970,1,1)</f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8327</v>
      </c>
      <c r="O1352" s="10">
        <f>(E1352/D1352)*100</f>
        <v>104.05</v>
      </c>
      <c r="P1352" s="5">
        <f>IFERROR((E1352/L1352),"0")</f>
        <v>66.698717948717942</v>
      </c>
      <c r="Q1352" t="str">
        <f>LEFT(N1352,FIND("/",N1352)-1)</f>
        <v>publishing</v>
      </c>
      <c r="R1352" t="str">
        <f>RIGHT(N1352,LEN(N1352)-SEARCH("/",N1352))</f>
        <v>nonfiction</v>
      </c>
      <c r="S1352" s="14">
        <f>(((J1352/60)/60)/24) + DATE(1970,1,1)</f>
        <v>42334.013124999998</v>
      </c>
      <c r="T1352" s="14">
        <f>(((I1352/60)/60)/24) + DATE(1970,1,1)</f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8327</v>
      </c>
      <c r="O1353" s="10">
        <f>(E1353/D1353)*100</f>
        <v>101.265</v>
      </c>
      <c r="P1353" s="5">
        <f>IFERROR((E1353/L1353),"0")</f>
        <v>168.77500000000001</v>
      </c>
      <c r="Q1353" t="str">
        <f>LEFT(N1353,FIND("/",N1353)-1)</f>
        <v>publishing</v>
      </c>
      <c r="R1353" t="str">
        <f>RIGHT(N1353,LEN(N1353)-SEARCH("/",N1353))</f>
        <v>nonfiction</v>
      </c>
      <c r="S1353" s="14">
        <f>(((J1353/60)/60)/24) + DATE(1970,1,1)</f>
        <v>42382.74009259259</v>
      </c>
      <c r="T1353" s="14">
        <f>(((I1353/60)/60)/24) + DATE(1970,1,1)</f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8327</v>
      </c>
      <c r="O1354" s="10">
        <f>(E1354/D1354)*100</f>
        <v>136.13999999999999</v>
      </c>
      <c r="P1354" s="5">
        <f>IFERROR((E1354/L1354),"0")</f>
        <v>59.973568281938327</v>
      </c>
      <c r="Q1354" t="str">
        <f>LEFT(N1354,FIND("/",N1354)-1)</f>
        <v>publishing</v>
      </c>
      <c r="R1354" t="str">
        <f>RIGHT(N1354,LEN(N1354)-SEARCH("/",N1354))</f>
        <v>nonfiction</v>
      </c>
      <c r="S1354" s="14">
        <f>(((J1354/60)/60)/24) + DATE(1970,1,1)</f>
        <v>42200.578310185185</v>
      </c>
      <c r="T1354" s="14">
        <f>(((I1354/60)/60)/24) + DATE(1970,1,1)</f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8327</v>
      </c>
      <c r="O1355" s="10">
        <f>(E1355/D1355)*100</f>
        <v>133.6</v>
      </c>
      <c r="P1355" s="5">
        <f>IFERROR((E1355/L1355),"0")</f>
        <v>31.80952380952381</v>
      </c>
      <c r="Q1355" t="str">
        <f>LEFT(N1355,FIND("/",N1355)-1)</f>
        <v>publishing</v>
      </c>
      <c r="R1355" t="str">
        <f>RIGHT(N1355,LEN(N1355)-SEARCH("/",N1355))</f>
        <v>nonfiction</v>
      </c>
      <c r="S1355" s="14">
        <f>(((J1355/60)/60)/24) + DATE(1970,1,1)</f>
        <v>41309.11791666667</v>
      </c>
      <c r="T1355" s="14">
        <f>(((I1355/60)/60)/24) + DATE(1970,1,1)</f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8327</v>
      </c>
      <c r="O1356" s="10">
        <f>(E1356/D1356)*100</f>
        <v>130.25</v>
      </c>
      <c r="P1356" s="5">
        <f>IFERROR((E1356/L1356),"0")</f>
        <v>24.421875</v>
      </c>
      <c r="Q1356" t="str">
        <f>LEFT(N1356,FIND("/",N1356)-1)</f>
        <v>publishing</v>
      </c>
      <c r="R1356" t="str">
        <f>RIGHT(N1356,LEN(N1356)-SEARCH("/",N1356))</f>
        <v>nonfiction</v>
      </c>
      <c r="S1356" s="14">
        <f>(((J1356/60)/60)/24) + DATE(1970,1,1)</f>
        <v>42502.807627314818</v>
      </c>
      <c r="T1356" s="14">
        <f>(((I1356/60)/60)/24) + DATE(1970,1,1)</f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8327</v>
      </c>
      <c r="O1357" s="10">
        <f>(E1357/D1357)*100</f>
        <v>122.67999999999999</v>
      </c>
      <c r="P1357" s="5">
        <f>IFERROR((E1357/L1357),"0")</f>
        <v>25.347107438016529</v>
      </c>
      <c r="Q1357" t="str">
        <f>LEFT(N1357,FIND("/",N1357)-1)</f>
        <v>publishing</v>
      </c>
      <c r="R1357" t="str">
        <f>RIGHT(N1357,LEN(N1357)-SEARCH("/",N1357))</f>
        <v>nonfiction</v>
      </c>
      <c r="S1357" s="14">
        <f>(((J1357/60)/60)/24) + DATE(1970,1,1)</f>
        <v>41213.254687499997</v>
      </c>
      <c r="T1357" s="14">
        <f>(((I1357/60)/60)/24) + DATE(1970,1,1)</f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8327</v>
      </c>
      <c r="O1358" s="10">
        <f>(E1358/D1358)*100</f>
        <v>182.81058823529412</v>
      </c>
      <c r="P1358" s="5">
        <f>IFERROR((E1358/L1358),"0")</f>
        <v>71.443218390804603</v>
      </c>
      <c r="Q1358" t="str">
        <f>LEFT(N1358,FIND("/",N1358)-1)</f>
        <v>publishing</v>
      </c>
      <c r="R1358" t="str">
        <f>RIGHT(N1358,LEN(N1358)-SEARCH("/",N1358))</f>
        <v>nonfiction</v>
      </c>
      <c r="S1358" s="14">
        <f>(((J1358/60)/60)/24) + DATE(1970,1,1)</f>
        <v>41430.038888888892</v>
      </c>
      <c r="T1358" s="14">
        <f>(((I1358/60)/60)/24) + 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8327</v>
      </c>
      <c r="O1359" s="10">
        <f>(E1359/D1359)*100</f>
        <v>125.29999999999998</v>
      </c>
      <c r="P1359" s="5">
        <f>IFERROR((E1359/L1359),"0")</f>
        <v>38.553846153846152</v>
      </c>
      <c r="Q1359" t="str">
        <f>LEFT(N1359,FIND("/",N1359)-1)</f>
        <v>publishing</v>
      </c>
      <c r="R1359" t="str">
        <f>RIGHT(N1359,LEN(N1359)-SEARCH("/",N1359))</f>
        <v>nonfiction</v>
      </c>
      <c r="S1359" s="14">
        <f>(((J1359/60)/60)/24) + DATE(1970,1,1)</f>
        <v>41304.962233796294</v>
      </c>
      <c r="T1359" s="14">
        <f>(((I1359/60)/60)/24) + 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8327</v>
      </c>
      <c r="O1360" s="10">
        <f>(E1360/D1360)*100</f>
        <v>111.66666666666667</v>
      </c>
      <c r="P1360" s="5">
        <f>IFERROR((E1360/L1360),"0")</f>
        <v>68.367346938775512</v>
      </c>
      <c r="Q1360" t="str">
        <f>LEFT(N1360,FIND("/",N1360)-1)</f>
        <v>publishing</v>
      </c>
      <c r="R1360" t="str">
        <f>RIGHT(N1360,LEN(N1360)-SEARCH("/",N1360))</f>
        <v>nonfiction</v>
      </c>
      <c r="S1360" s="14">
        <f>(((J1360/60)/60)/24) + DATE(1970,1,1)</f>
        <v>40689.570868055554</v>
      </c>
      <c r="T1360" s="14">
        <f>(((I1360/60)/60)/24) + DATE(1970,1,1)</f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8327</v>
      </c>
      <c r="O1361" s="10">
        <f>(E1361/D1361)*100</f>
        <v>115.75757575757575</v>
      </c>
      <c r="P1361" s="5">
        <f>IFERROR((E1361/L1361),"0")</f>
        <v>40.210526315789473</v>
      </c>
      <c r="Q1361" t="str">
        <f>LEFT(N1361,FIND("/",N1361)-1)</f>
        <v>publishing</v>
      </c>
      <c r="R1361" t="str">
        <f>RIGHT(N1361,LEN(N1361)-SEARCH("/",N1361))</f>
        <v>nonfiction</v>
      </c>
      <c r="S1361" s="14">
        <f>(((J1361/60)/60)/24) + DATE(1970,1,1)</f>
        <v>40668.814699074072</v>
      </c>
      <c r="T1361" s="14">
        <f>(((I1361/60)/60)/24) + 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8327</v>
      </c>
      <c r="O1362" s="10">
        <f>(E1362/D1362)*100</f>
        <v>173.2</v>
      </c>
      <c r="P1362" s="5">
        <f>IFERROR((E1362/L1362),"0")</f>
        <v>32.074074074074076</v>
      </c>
      <c r="Q1362" t="str">
        <f>LEFT(N1362,FIND("/",N1362)-1)</f>
        <v>publishing</v>
      </c>
      <c r="R1362" t="str">
        <f>RIGHT(N1362,LEN(N1362)-SEARCH("/",N1362))</f>
        <v>nonfiction</v>
      </c>
      <c r="S1362" s="14">
        <f>(((J1362/60)/60)/24) + DATE(1970,1,1)</f>
        <v>41095.900694444441</v>
      </c>
      <c r="T1362" s="14">
        <f>(((I1362/60)/60)/24) + 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8327</v>
      </c>
      <c r="O1363" s="10">
        <f>(E1363/D1363)*100</f>
        <v>125.98333333333333</v>
      </c>
      <c r="P1363" s="5">
        <f>IFERROR((E1363/L1363),"0")</f>
        <v>28.632575757575758</v>
      </c>
      <c r="Q1363" t="str">
        <f>LEFT(N1363,FIND("/",N1363)-1)</f>
        <v>publishing</v>
      </c>
      <c r="R1363" t="str">
        <f>RIGHT(N1363,LEN(N1363)-SEARCH("/",N1363))</f>
        <v>nonfiction</v>
      </c>
      <c r="S1363" s="14">
        <f>(((J1363/60)/60)/24) + DATE(1970,1,1)</f>
        <v>41781.717268518521</v>
      </c>
      <c r="T1363" s="14">
        <f>(((I1363/60)/60)/24) + DATE(1970,1,1)</f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8327</v>
      </c>
      <c r="O1364" s="10">
        <f>(E1364/D1364)*100</f>
        <v>109.1</v>
      </c>
      <c r="P1364" s="5">
        <f>IFERROR((E1364/L1364),"0")</f>
        <v>43.64</v>
      </c>
      <c r="Q1364" t="str">
        <f>LEFT(N1364,FIND("/",N1364)-1)</f>
        <v>publishing</v>
      </c>
      <c r="R1364" t="str">
        <f>RIGHT(N1364,LEN(N1364)-SEARCH("/",N1364))</f>
        <v>nonfiction</v>
      </c>
      <c r="S1364" s="14">
        <f>(((J1364/60)/60)/24) + DATE(1970,1,1)</f>
        <v>41464.934386574074</v>
      </c>
      <c r="T1364" s="14">
        <f>(((I1364/60)/60)/24) + DATE(1970,1,1)</f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8327</v>
      </c>
      <c r="O1365" s="10">
        <f>(E1365/D1365)*100</f>
        <v>100</v>
      </c>
      <c r="P1365" s="5">
        <f>IFERROR((E1365/L1365),"0")</f>
        <v>40</v>
      </c>
      <c r="Q1365" t="str">
        <f>LEFT(N1365,FIND("/",N1365)-1)</f>
        <v>publishing</v>
      </c>
      <c r="R1365" t="str">
        <f>RIGHT(N1365,LEN(N1365)-SEARCH("/",N1365))</f>
        <v>nonfiction</v>
      </c>
      <c r="S1365" s="14">
        <f>(((J1365/60)/60)/24) + DATE(1970,1,1)</f>
        <v>42396.8440625</v>
      </c>
      <c r="T1365" s="14">
        <f>(((I1365/60)/60)/24) + DATE(1970,1,1)</f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8329</v>
      </c>
      <c r="O1366" s="10">
        <f>(E1366/D1366)*100</f>
        <v>118.64285714285714</v>
      </c>
      <c r="P1366" s="5">
        <f>IFERROR((E1366/L1366),"0")</f>
        <v>346.04166666666669</v>
      </c>
      <c r="Q1366" t="str">
        <f>LEFT(N1366,FIND("/",N1366)-1)</f>
        <v>music</v>
      </c>
      <c r="R1366" t="str">
        <f>RIGHT(N1366,LEN(N1366)-SEARCH("/",N1366))</f>
        <v>rock</v>
      </c>
      <c r="S1366" s="14">
        <f>(((J1366/60)/60)/24) + DATE(1970,1,1)</f>
        <v>41951.695671296293</v>
      </c>
      <c r="T1366" s="14">
        <f>(((I1366/60)/60)/24) + DATE(1970,1,1)</f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8329</v>
      </c>
      <c r="O1367" s="10">
        <f>(E1367/D1367)*100</f>
        <v>100.26666666666667</v>
      </c>
      <c r="P1367" s="5">
        <f>IFERROR((E1367/L1367),"0")</f>
        <v>81.739130434782609</v>
      </c>
      <c r="Q1367" t="str">
        <f>LEFT(N1367,FIND("/",N1367)-1)</f>
        <v>music</v>
      </c>
      <c r="R1367" t="str">
        <f>RIGHT(N1367,LEN(N1367)-SEARCH("/",N1367))</f>
        <v>rock</v>
      </c>
      <c r="S1367" s="14">
        <f>(((J1367/60)/60)/24) + DATE(1970,1,1)</f>
        <v>42049.733240740738</v>
      </c>
      <c r="T1367" s="14">
        <f>(((I1367/60)/60)/24) + 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8329</v>
      </c>
      <c r="O1368" s="10">
        <f>(E1368/D1368)*100</f>
        <v>126.48920000000001</v>
      </c>
      <c r="P1368" s="5">
        <f>IFERROR((E1368/L1368),"0")</f>
        <v>64.535306122448986</v>
      </c>
      <c r="Q1368" t="str">
        <f>LEFT(N1368,FIND("/",N1368)-1)</f>
        <v>music</v>
      </c>
      <c r="R1368" t="str">
        <f>RIGHT(N1368,LEN(N1368)-SEARCH("/",N1368))</f>
        <v>rock</v>
      </c>
      <c r="S1368" s="14">
        <f>(((J1368/60)/60)/24) + DATE(1970,1,1)</f>
        <v>41924.996099537035</v>
      </c>
      <c r="T1368" s="14">
        <f>(((I1368/60)/60)/24) + 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8329</v>
      </c>
      <c r="O1369" s="10">
        <f>(E1369/D1369)*100</f>
        <v>114.26</v>
      </c>
      <c r="P1369" s="5">
        <f>IFERROR((E1369/L1369),"0")</f>
        <v>63.477777777777774</v>
      </c>
      <c r="Q1369" t="str">
        <f>LEFT(N1369,FIND("/",N1369)-1)</f>
        <v>music</v>
      </c>
      <c r="R1369" t="str">
        <f>RIGHT(N1369,LEN(N1369)-SEARCH("/",N1369))</f>
        <v>rock</v>
      </c>
      <c r="S1369" s="14">
        <f>(((J1369/60)/60)/24) + DATE(1970,1,1)</f>
        <v>42292.002893518518</v>
      </c>
      <c r="T1369" s="14">
        <f>(((I1369/60)/60)/24) + 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8329</v>
      </c>
      <c r="O1370" s="10">
        <f>(E1370/D1370)*100</f>
        <v>110.7</v>
      </c>
      <c r="P1370" s="5">
        <f>IFERROR((E1370/L1370),"0")</f>
        <v>63.620689655172413</v>
      </c>
      <c r="Q1370" t="str">
        <f>LEFT(N1370,FIND("/",N1370)-1)</f>
        <v>music</v>
      </c>
      <c r="R1370" t="str">
        <f>RIGHT(N1370,LEN(N1370)-SEARCH("/",N1370))</f>
        <v>rock</v>
      </c>
      <c r="S1370" s="14">
        <f>(((J1370/60)/60)/24) + DATE(1970,1,1)</f>
        <v>42146.190902777773</v>
      </c>
      <c r="T1370" s="14">
        <f>(((I1370/60)/60)/24) + DATE(1970,1,1)</f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8329</v>
      </c>
      <c r="O1371" s="10">
        <f>(E1371/D1371)*100</f>
        <v>105.34805315203954</v>
      </c>
      <c r="P1371" s="5">
        <f>IFERROR((E1371/L1371),"0")</f>
        <v>83.967068965517228</v>
      </c>
      <c r="Q1371" t="str">
        <f>LEFT(N1371,FIND("/",N1371)-1)</f>
        <v>music</v>
      </c>
      <c r="R1371" t="str">
        <f>RIGHT(N1371,LEN(N1371)-SEARCH("/",N1371))</f>
        <v>rock</v>
      </c>
      <c r="S1371" s="14">
        <f>(((J1371/60)/60)/24) + DATE(1970,1,1)</f>
        <v>41710.594282407408</v>
      </c>
      <c r="T1371" s="14">
        <f>(((I1371/60)/60)/24) + 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8329</v>
      </c>
      <c r="O1372" s="10">
        <f>(E1372/D1372)*100</f>
        <v>103.66666666666666</v>
      </c>
      <c r="P1372" s="5">
        <f>IFERROR((E1372/L1372),"0")</f>
        <v>77.75</v>
      </c>
      <c r="Q1372" t="str">
        <f>LEFT(N1372,FIND("/",N1372)-1)</f>
        <v>music</v>
      </c>
      <c r="R1372" t="str">
        <f>RIGHT(N1372,LEN(N1372)-SEARCH("/",N1372))</f>
        <v>rock</v>
      </c>
      <c r="S1372" s="14">
        <f>(((J1372/60)/60)/24) + DATE(1970,1,1)</f>
        <v>41548.00335648148</v>
      </c>
      <c r="T1372" s="14">
        <f>(((I1372/60)/60)/24) + DATE(1970,1,1)</f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8329</v>
      </c>
      <c r="O1373" s="10">
        <f>(E1373/D1373)*100</f>
        <v>107.08672667523933</v>
      </c>
      <c r="P1373" s="5">
        <f>IFERROR((E1373/L1373),"0")</f>
        <v>107.07142857142857</v>
      </c>
      <c r="Q1373" t="str">
        <f>LEFT(N1373,FIND("/",N1373)-1)</f>
        <v>music</v>
      </c>
      <c r="R1373" t="str">
        <f>RIGHT(N1373,LEN(N1373)-SEARCH("/",N1373))</f>
        <v>rock</v>
      </c>
      <c r="S1373" s="14">
        <f>(((J1373/60)/60)/24) + DATE(1970,1,1)</f>
        <v>42101.758587962962</v>
      </c>
      <c r="T1373" s="14">
        <f>(((I1373/60)/60)/24) + DATE(1970,1,1)</f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8329</v>
      </c>
      <c r="O1374" s="10">
        <f>(E1374/D1374)*100</f>
        <v>124</v>
      </c>
      <c r="P1374" s="5">
        <f>IFERROR((E1374/L1374),"0")</f>
        <v>38.75</v>
      </c>
      <c r="Q1374" t="str">
        <f>LEFT(N1374,FIND("/",N1374)-1)</f>
        <v>music</v>
      </c>
      <c r="R1374" t="str">
        <f>RIGHT(N1374,LEN(N1374)-SEARCH("/",N1374))</f>
        <v>rock</v>
      </c>
      <c r="S1374" s="14">
        <f>(((J1374/60)/60)/24) + DATE(1970,1,1)</f>
        <v>41072.739953703705</v>
      </c>
      <c r="T1374" s="14">
        <f>(((I1374/60)/60)/24) + DATE(1970,1,1)</f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8329</v>
      </c>
      <c r="O1375" s="10">
        <f>(E1375/D1375)*100</f>
        <v>105.01</v>
      </c>
      <c r="P1375" s="5">
        <f>IFERROR((E1375/L1375),"0")</f>
        <v>201.94230769230768</v>
      </c>
      <c r="Q1375" t="str">
        <f>LEFT(N1375,FIND("/",N1375)-1)</f>
        <v>music</v>
      </c>
      <c r="R1375" t="str">
        <f>RIGHT(N1375,LEN(N1375)-SEARCH("/",N1375))</f>
        <v>rock</v>
      </c>
      <c r="S1375" s="14">
        <f>(((J1375/60)/60)/24) + DATE(1970,1,1)</f>
        <v>42704.95177083333</v>
      </c>
      <c r="T1375" s="14">
        <f>(((I1375/60)/60)/24) + DATE(1970,1,1)</f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8329</v>
      </c>
      <c r="O1376" s="10">
        <f>(E1376/D1376)*100</f>
        <v>189.46666666666667</v>
      </c>
      <c r="P1376" s="5">
        <f>IFERROR((E1376/L1376),"0")</f>
        <v>43.060606060606062</v>
      </c>
      <c r="Q1376" t="str">
        <f>LEFT(N1376,FIND("/",N1376)-1)</f>
        <v>music</v>
      </c>
      <c r="R1376" t="str">
        <f>RIGHT(N1376,LEN(N1376)-SEARCH("/",N1376))</f>
        <v>rock</v>
      </c>
      <c r="S1376" s="14">
        <f>(((J1376/60)/60)/24) + DATE(1970,1,1)</f>
        <v>42424.161898148144</v>
      </c>
      <c r="T1376" s="14">
        <f>(((I1376/60)/60)/24) + DATE(1970,1,1)</f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8329</v>
      </c>
      <c r="O1377" s="10">
        <f>(E1377/D1377)*100</f>
        <v>171.32499999999999</v>
      </c>
      <c r="P1377" s="5">
        <f>IFERROR((E1377/L1377),"0")</f>
        <v>62.871559633027523</v>
      </c>
      <c r="Q1377" t="str">
        <f>LEFT(N1377,FIND("/",N1377)-1)</f>
        <v>music</v>
      </c>
      <c r="R1377" t="str">
        <f>RIGHT(N1377,LEN(N1377)-SEARCH("/",N1377))</f>
        <v>rock</v>
      </c>
      <c r="S1377" s="14">
        <f>(((J1377/60)/60)/24) + DATE(1970,1,1)</f>
        <v>42720.066192129627</v>
      </c>
      <c r="T1377" s="14">
        <f>(((I1377/60)/60)/24) + 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8329</v>
      </c>
      <c r="O1378" s="10">
        <f>(E1378/D1378)*100</f>
        <v>252.48648648648651</v>
      </c>
      <c r="P1378" s="5">
        <f>IFERROR((E1378/L1378),"0")</f>
        <v>55.607142857142854</v>
      </c>
      <c r="Q1378" t="str">
        <f>LEFT(N1378,FIND("/",N1378)-1)</f>
        <v>music</v>
      </c>
      <c r="R1378" t="str">
        <f>RIGHT(N1378,LEN(N1378)-SEARCH("/",N1378))</f>
        <v>rock</v>
      </c>
      <c r="S1378" s="14">
        <f>(((J1378/60)/60)/24) + DATE(1970,1,1)</f>
        <v>42677.669050925921</v>
      </c>
      <c r="T1378" s="14">
        <f>(((I1378/60)/60)/24) + DATE(1970,1,1)</f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8329</v>
      </c>
      <c r="O1379" s="10">
        <f>(E1379/D1379)*100</f>
        <v>116.15384615384616</v>
      </c>
      <c r="P1379" s="5">
        <f>IFERROR((E1379/L1379),"0")</f>
        <v>48.70967741935484</v>
      </c>
      <c r="Q1379" t="str">
        <f>LEFT(N1379,FIND("/",N1379)-1)</f>
        <v>music</v>
      </c>
      <c r="R1379" t="str">
        <f>RIGHT(N1379,LEN(N1379)-SEARCH("/",N1379))</f>
        <v>rock</v>
      </c>
      <c r="S1379" s="14">
        <f>(((J1379/60)/60)/24) + DATE(1970,1,1)</f>
        <v>42747.219560185185</v>
      </c>
      <c r="T1379" s="14">
        <f>(((I1379/60)/60)/24) + 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8329</v>
      </c>
      <c r="O1380" s="10">
        <f>(E1380/D1380)*100</f>
        <v>203.35000000000002</v>
      </c>
      <c r="P1380" s="5">
        <f>IFERROR((E1380/L1380),"0")</f>
        <v>30.578947368421051</v>
      </c>
      <c r="Q1380" t="str">
        <f>LEFT(N1380,FIND("/",N1380)-1)</f>
        <v>music</v>
      </c>
      <c r="R1380" t="str">
        <f>RIGHT(N1380,LEN(N1380)-SEARCH("/",N1380))</f>
        <v>rock</v>
      </c>
      <c r="S1380" s="14">
        <f>(((J1380/60)/60)/24) + DATE(1970,1,1)</f>
        <v>42568.759374999994</v>
      </c>
      <c r="T1380" s="14">
        <f>(((I1380/60)/60)/24) + 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8329</v>
      </c>
      <c r="O1381" s="10">
        <f>(E1381/D1381)*100</f>
        <v>111.60000000000001</v>
      </c>
      <c r="P1381" s="5">
        <f>IFERROR((E1381/L1381),"0")</f>
        <v>73.907284768211923</v>
      </c>
      <c r="Q1381" t="str">
        <f>LEFT(N1381,FIND("/",N1381)-1)</f>
        <v>music</v>
      </c>
      <c r="R1381" t="str">
        <f>RIGHT(N1381,LEN(N1381)-SEARCH("/",N1381))</f>
        <v>rock</v>
      </c>
      <c r="S1381" s="14">
        <f>(((J1381/60)/60)/24) + DATE(1970,1,1)</f>
        <v>42130.491620370376</v>
      </c>
      <c r="T1381" s="14">
        <f>(((I1381/60)/60)/24) + DATE(1970,1,1)</f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8329</v>
      </c>
      <c r="O1382" s="10">
        <f>(E1382/D1382)*100</f>
        <v>424</v>
      </c>
      <c r="P1382" s="5">
        <f>IFERROR((E1382/L1382),"0")</f>
        <v>21.2</v>
      </c>
      <c r="Q1382" t="str">
        <f>LEFT(N1382,FIND("/",N1382)-1)</f>
        <v>music</v>
      </c>
      <c r="R1382" t="str">
        <f>RIGHT(N1382,LEN(N1382)-SEARCH("/",N1382))</f>
        <v>rock</v>
      </c>
      <c r="S1382" s="14">
        <f>(((J1382/60)/60)/24) + DATE(1970,1,1)</f>
        <v>42141.762800925921</v>
      </c>
      <c r="T1382" s="14">
        <f>(((I1382/60)/60)/24) + DATE(1970,1,1)</f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8329</v>
      </c>
      <c r="O1383" s="10">
        <f>(E1383/D1383)*100</f>
        <v>107.1</v>
      </c>
      <c r="P1383" s="5">
        <f>IFERROR((E1383/L1383),"0")</f>
        <v>73.356164383561648</v>
      </c>
      <c r="Q1383" t="str">
        <f>LEFT(N1383,FIND("/",N1383)-1)</f>
        <v>music</v>
      </c>
      <c r="R1383" t="str">
        <f>RIGHT(N1383,LEN(N1383)-SEARCH("/",N1383))</f>
        <v>rock</v>
      </c>
      <c r="S1383" s="14">
        <f>(((J1383/60)/60)/24) + DATE(1970,1,1)</f>
        <v>42703.214409722219</v>
      </c>
      <c r="T1383" s="14">
        <f>(((I1383/60)/60)/24) + 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8329</v>
      </c>
      <c r="O1384" s="10">
        <f>(E1384/D1384)*100</f>
        <v>104.3625</v>
      </c>
      <c r="P1384" s="5">
        <f>IFERROR((E1384/L1384),"0")</f>
        <v>56.412162162162161</v>
      </c>
      <c r="Q1384" t="str">
        <f>LEFT(N1384,FIND("/",N1384)-1)</f>
        <v>music</v>
      </c>
      <c r="R1384" t="str">
        <f>RIGHT(N1384,LEN(N1384)-SEARCH("/",N1384))</f>
        <v>rock</v>
      </c>
      <c r="S1384" s="14">
        <f>(((J1384/60)/60)/24) + DATE(1970,1,1)</f>
        <v>41370.800185185188</v>
      </c>
      <c r="T1384" s="14">
        <f>(((I1384/60)/60)/24) + DATE(1970,1,1)</f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8329</v>
      </c>
      <c r="O1385" s="10">
        <f>(E1385/D1385)*100</f>
        <v>212.40909090909091</v>
      </c>
      <c r="P1385" s="5">
        <f>IFERROR((E1385/L1385),"0")</f>
        <v>50.247311827956992</v>
      </c>
      <c r="Q1385" t="str">
        <f>LEFT(N1385,FIND("/",N1385)-1)</f>
        <v>music</v>
      </c>
      <c r="R1385" t="str">
        <f>RIGHT(N1385,LEN(N1385)-SEARCH("/",N1385))</f>
        <v>rock</v>
      </c>
      <c r="S1385" s="14">
        <f>(((J1385/60)/60)/24) + DATE(1970,1,1)</f>
        <v>42707.074976851851</v>
      </c>
      <c r="T1385" s="14">
        <f>(((I1385/60)/60)/24) + 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8329</v>
      </c>
      <c r="O1386" s="10">
        <f>(E1386/D1386)*100</f>
        <v>124.08571428571429</v>
      </c>
      <c r="P1386" s="5">
        <f>IFERROR((E1386/L1386),"0")</f>
        <v>68.936507936507937</v>
      </c>
      <c r="Q1386" t="str">
        <f>LEFT(N1386,FIND("/",N1386)-1)</f>
        <v>music</v>
      </c>
      <c r="R1386" t="str">
        <f>RIGHT(N1386,LEN(N1386)-SEARCH("/",N1386))</f>
        <v>rock</v>
      </c>
      <c r="S1386" s="14">
        <f>(((J1386/60)/60)/24) + DATE(1970,1,1)</f>
        <v>42160.735208333332</v>
      </c>
      <c r="T1386" s="14">
        <f>(((I1386/60)/60)/24) + 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8329</v>
      </c>
      <c r="O1387" s="10">
        <f>(E1387/D1387)*100</f>
        <v>110.406125</v>
      </c>
      <c r="P1387" s="5">
        <f>IFERROR((E1387/L1387),"0")</f>
        <v>65.914104477611943</v>
      </c>
      <c r="Q1387" t="str">
        <f>LEFT(N1387,FIND("/",N1387)-1)</f>
        <v>music</v>
      </c>
      <c r="R1387" t="str">
        <f>RIGHT(N1387,LEN(N1387)-SEARCH("/",N1387))</f>
        <v>rock</v>
      </c>
      <c r="S1387" s="14">
        <f>(((J1387/60)/60)/24) + DATE(1970,1,1)</f>
        <v>42433.688900462963</v>
      </c>
      <c r="T1387" s="14">
        <f>(((I1387/60)/60)/24) + 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8329</v>
      </c>
      <c r="O1388" s="10">
        <f>(E1388/D1388)*100</f>
        <v>218.75</v>
      </c>
      <c r="P1388" s="5">
        <f>IFERROR((E1388/L1388),"0")</f>
        <v>62.5</v>
      </c>
      <c r="Q1388" t="str">
        <f>LEFT(N1388,FIND("/",N1388)-1)</f>
        <v>music</v>
      </c>
      <c r="R1388" t="str">
        <f>RIGHT(N1388,LEN(N1388)-SEARCH("/",N1388))</f>
        <v>rock</v>
      </c>
      <c r="S1388" s="14">
        <f>(((J1388/60)/60)/24) + DATE(1970,1,1)</f>
        <v>42184.646863425922</v>
      </c>
      <c r="T1388" s="14">
        <f>(((I1388/60)/60)/24) + DATE(1970,1,1)</f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8329</v>
      </c>
      <c r="O1389" s="10">
        <f>(E1389/D1389)*100</f>
        <v>136.625</v>
      </c>
      <c r="P1389" s="5">
        <f>IFERROR((E1389/L1389),"0")</f>
        <v>70.064102564102569</v>
      </c>
      <c r="Q1389" t="str">
        <f>LEFT(N1389,FIND("/",N1389)-1)</f>
        <v>music</v>
      </c>
      <c r="R1389" t="str">
        <f>RIGHT(N1389,LEN(N1389)-SEARCH("/",N1389))</f>
        <v>rock</v>
      </c>
      <c r="S1389" s="14">
        <f>(((J1389/60)/60)/24) + DATE(1970,1,1)</f>
        <v>42126.92123842593</v>
      </c>
      <c r="T1389" s="14">
        <f>(((I1389/60)/60)/24) + DATE(1970,1,1)</f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8329</v>
      </c>
      <c r="O1390" s="10">
        <f>(E1390/D1390)*100</f>
        <v>134.8074</v>
      </c>
      <c r="P1390" s="5">
        <f>IFERROR((E1390/L1390),"0")</f>
        <v>60.181874999999998</v>
      </c>
      <c r="Q1390" t="str">
        <f>LEFT(N1390,FIND("/",N1390)-1)</f>
        <v>music</v>
      </c>
      <c r="R1390" t="str">
        <f>RIGHT(N1390,LEN(N1390)-SEARCH("/",N1390))</f>
        <v>rock</v>
      </c>
      <c r="S1390" s="14">
        <f>(((J1390/60)/60)/24) + DATE(1970,1,1)</f>
        <v>42634.614780092597</v>
      </c>
      <c r="T1390" s="14">
        <f>(((I1390/60)/60)/24) + 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8329</v>
      </c>
      <c r="O1391" s="10">
        <f>(E1391/D1391)*100</f>
        <v>145.4</v>
      </c>
      <c r="P1391" s="5">
        <f>IFERROR((E1391/L1391),"0")</f>
        <v>21.382352941176471</v>
      </c>
      <c r="Q1391" t="str">
        <f>LEFT(N1391,FIND("/",N1391)-1)</f>
        <v>music</v>
      </c>
      <c r="R1391" t="str">
        <f>RIGHT(N1391,LEN(N1391)-SEARCH("/",N1391))</f>
        <v>rock</v>
      </c>
      <c r="S1391" s="14">
        <f>(((J1391/60)/60)/24) + DATE(1970,1,1)</f>
        <v>42565.480983796297</v>
      </c>
      <c r="T1391" s="14">
        <f>(((I1391/60)/60)/24) + 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8329</v>
      </c>
      <c r="O1392" s="10">
        <f>(E1392/D1392)*100</f>
        <v>109.10714285714285</v>
      </c>
      <c r="P1392" s="5">
        <f>IFERROR((E1392/L1392),"0")</f>
        <v>160.78947368421052</v>
      </c>
      <c r="Q1392" t="str">
        <f>LEFT(N1392,FIND("/",N1392)-1)</f>
        <v>music</v>
      </c>
      <c r="R1392" t="str">
        <f>RIGHT(N1392,LEN(N1392)-SEARCH("/",N1392))</f>
        <v>rock</v>
      </c>
      <c r="S1392" s="14">
        <f>(((J1392/60)/60)/24) + DATE(1970,1,1)</f>
        <v>42087.803310185183</v>
      </c>
      <c r="T1392" s="14">
        <f>(((I1392/60)/60)/24) + 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8329</v>
      </c>
      <c r="O1393" s="10">
        <f>(E1393/D1393)*100</f>
        <v>110.2</v>
      </c>
      <c r="P1393" s="5">
        <f>IFERROR((E1393/L1393),"0")</f>
        <v>42.384615384615387</v>
      </c>
      <c r="Q1393" t="str">
        <f>LEFT(N1393,FIND("/",N1393)-1)</f>
        <v>music</v>
      </c>
      <c r="R1393" t="str">
        <f>RIGHT(N1393,LEN(N1393)-SEARCH("/",N1393))</f>
        <v>rock</v>
      </c>
      <c r="S1393" s="14">
        <f>(((J1393/60)/60)/24) + DATE(1970,1,1)</f>
        <v>42193.650671296295</v>
      </c>
      <c r="T1393" s="14">
        <f>(((I1393/60)/60)/24) + 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8329</v>
      </c>
      <c r="O1394" s="10">
        <f>(E1394/D1394)*100</f>
        <v>113.64000000000001</v>
      </c>
      <c r="P1394" s="5">
        <f>IFERROR((E1394/L1394),"0")</f>
        <v>27.317307692307693</v>
      </c>
      <c r="Q1394" t="str">
        <f>LEFT(N1394,FIND("/",N1394)-1)</f>
        <v>music</v>
      </c>
      <c r="R1394" t="str">
        <f>RIGHT(N1394,LEN(N1394)-SEARCH("/",N1394))</f>
        <v>rock</v>
      </c>
      <c r="S1394" s="14">
        <f>(((J1394/60)/60)/24) + DATE(1970,1,1)</f>
        <v>42401.154930555553</v>
      </c>
      <c r="T1394" s="14">
        <f>(((I1394/60)/60)/24) + DATE(1970,1,1)</f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8329</v>
      </c>
      <c r="O1395" s="10">
        <f>(E1395/D1395)*100</f>
        <v>102.35000000000001</v>
      </c>
      <c r="P1395" s="5">
        <f>IFERROR((E1395/L1395),"0")</f>
        <v>196.82692307692307</v>
      </c>
      <c r="Q1395" t="str">
        <f>LEFT(N1395,FIND("/",N1395)-1)</f>
        <v>music</v>
      </c>
      <c r="R1395" t="str">
        <f>RIGHT(N1395,LEN(N1395)-SEARCH("/",N1395))</f>
        <v>rock</v>
      </c>
      <c r="S1395" s="14">
        <f>(((J1395/60)/60)/24) + DATE(1970,1,1)</f>
        <v>42553.681979166664</v>
      </c>
      <c r="T1395" s="14">
        <f>(((I1395/60)/60)/24) + 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8329</v>
      </c>
      <c r="O1396" s="10">
        <f>(E1396/D1396)*100</f>
        <v>122.13333333333334</v>
      </c>
      <c r="P1396" s="5">
        <f>IFERROR((E1396/L1396),"0")</f>
        <v>53.882352941176471</v>
      </c>
      <c r="Q1396" t="str">
        <f>LEFT(N1396,FIND("/",N1396)-1)</f>
        <v>music</v>
      </c>
      <c r="R1396" t="str">
        <f>RIGHT(N1396,LEN(N1396)-SEARCH("/",N1396))</f>
        <v>rock</v>
      </c>
      <c r="S1396" s="14">
        <f>(((J1396/60)/60)/24) + DATE(1970,1,1)</f>
        <v>42752.144976851851</v>
      </c>
      <c r="T1396" s="14">
        <f>(((I1396/60)/60)/24) + DATE(1970,1,1)</f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8329</v>
      </c>
      <c r="O1397" s="10">
        <f>(E1397/D1397)*100</f>
        <v>111.88571428571427</v>
      </c>
      <c r="P1397" s="5">
        <f>IFERROR((E1397/L1397),"0")</f>
        <v>47.756097560975611</v>
      </c>
      <c r="Q1397" t="str">
        <f>LEFT(N1397,FIND("/",N1397)-1)</f>
        <v>music</v>
      </c>
      <c r="R1397" t="str">
        <f>RIGHT(N1397,LEN(N1397)-SEARCH("/",N1397))</f>
        <v>rock</v>
      </c>
      <c r="S1397" s="14">
        <f>(((J1397/60)/60)/24) + DATE(1970,1,1)</f>
        <v>42719.90834490741</v>
      </c>
      <c r="T1397" s="14">
        <f>(((I1397/60)/60)/24) + DATE(1970,1,1)</f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8329</v>
      </c>
      <c r="O1398" s="10">
        <f>(E1398/D1398)*100</f>
        <v>107.3</v>
      </c>
      <c r="P1398" s="5">
        <f>IFERROR((E1398/L1398),"0")</f>
        <v>88.191780821917803</v>
      </c>
      <c r="Q1398" t="str">
        <f>LEFT(N1398,FIND("/",N1398)-1)</f>
        <v>music</v>
      </c>
      <c r="R1398" t="str">
        <f>RIGHT(N1398,LEN(N1398)-SEARCH("/",N1398))</f>
        <v>rock</v>
      </c>
      <c r="S1398" s="14">
        <f>(((J1398/60)/60)/24) + DATE(1970,1,1)</f>
        <v>42018.99863425926</v>
      </c>
      <c r="T1398" s="14">
        <f>(((I1398/60)/60)/24) + 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8329</v>
      </c>
      <c r="O1399" s="10">
        <f>(E1399/D1399)*100</f>
        <v>113.85000000000001</v>
      </c>
      <c r="P1399" s="5">
        <f>IFERROR((E1399/L1399),"0")</f>
        <v>72.056962025316452</v>
      </c>
      <c r="Q1399" t="str">
        <f>LEFT(N1399,FIND("/",N1399)-1)</f>
        <v>music</v>
      </c>
      <c r="R1399" t="str">
        <f>RIGHT(N1399,LEN(N1399)-SEARCH("/",N1399))</f>
        <v>rock</v>
      </c>
      <c r="S1399" s="14">
        <f>(((J1399/60)/60)/24) + DATE(1970,1,1)</f>
        <v>42640.917939814812</v>
      </c>
      <c r="T1399" s="14">
        <f>(((I1399/60)/60)/24) + 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8329</v>
      </c>
      <c r="O1400" s="10">
        <f>(E1400/D1400)*100</f>
        <v>109.68181818181819</v>
      </c>
      <c r="P1400" s="5">
        <f>IFERROR((E1400/L1400),"0")</f>
        <v>74.246153846153845</v>
      </c>
      <c r="Q1400" t="str">
        <f>LEFT(N1400,FIND("/",N1400)-1)</f>
        <v>music</v>
      </c>
      <c r="R1400" t="str">
        <f>RIGHT(N1400,LEN(N1400)-SEARCH("/",N1400))</f>
        <v>rock</v>
      </c>
      <c r="S1400" s="14">
        <f>(((J1400/60)/60)/24) + DATE(1970,1,1)</f>
        <v>42526.874236111107</v>
      </c>
      <c r="T1400" s="14">
        <f>(((I1400/60)/60)/24) + 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8329</v>
      </c>
      <c r="O1401" s="10">
        <f>(E1401/D1401)*100</f>
        <v>126.14444444444443</v>
      </c>
      <c r="P1401" s="5">
        <f>IFERROR((E1401/L1401),"0")</f>
        <v>61.701086956521742</v>
      </c>
      <c r="Q1401" t="str">
        <f>LEFT(N1401,FIND("/",N1401)-1)</f>
        <v>music</v>
      </c>
      <c r="R1401" t="str">
        <f>RIGHT(N1401,LEN(N1401)-SEARCH("/",N1401))</f>
        <v>rock</v>
      </c>
      <c r="S1401" s="14">
        <f>(((J1401/60)/60)/24) + DATE(1970,1,1)</f>
        <v>41889.004317129627</v>
      </c>
      <c r="T1401" s="14">
        <f>(((I1401/60)/60)/24) + 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8329</v>
      </c>
      <c r="O1402" s="10">
        <f>(E1402/D1402)*100</f>
        <v>167.42857142857144</v>
      </c>
      <c r="P1402" s="5">
        <f>IFERROR((E1402/L1402),"0")</f>
        <v>17.235294117647058</v>
      </c>
      <c r="Q1402" t="str">
        <f>LEFT(N1402,FIND("/",N1402)-1)</f>
        <v>music</v>
      </c>
      <c r="R1402" t="str">
        <f>RIGHT(N1402,LEN(N1402)-SEARCH("/",N1402))</f>
        <v>rock</v>
      </c>
      <c r="S1402" s="14">
        <f>(((J1402/60)/60)/24) + DATE(1970,1,1)</f>
        <v>42498.341122685189</v>
      </c>
      <c r="T1402" s="14">
        <f>(((I1402/60)/60)/24) + DATE(1970,1,1)</f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8329</v>
      </c>
      <c r="O1403" s="10">
        <f>(E1403/D1403)*100</f>
        <v>496.52000000000004</v>
      </c>
      <c r="P1403" s="5">
        <f>IFERROR((E1403/L1403),"0")</f>
        <v>51.720833333333331</v>
      </c>
      <c r="Q1403" t="str">
        <f>LEFT(N1403,FIND("/",N1403)-1)</f>
        <v>music</v>
      </c>
      <c r="R1403" t="str">
        <f>RIGHT(N1403,LEN(N1403)-SEARCH("/",N1403))</f>
        <v>rock</v>
      </c>
      <c r="S1403" s="14">
        <f>(((J1403/60)/60)/24) + DATE(1970,1,1)</f>
        <v>41399.99622685185</v>
      </c>
      <c r="T1403" s="14">
        <f>(((I1403/60)/60)/24) + DATE(1970,1,1)</f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8329</v>
      </c>
      <c r="O1404" s="10">
        <f>(E1404/D1404)*100</f>
        <v>109.16</v>
      </c>
      <c r="P1404" s="5">
        <f>IFERROR((E1404/L1404),"0")</f>
        <v>24.150442477876105</v>
      </c>
      <c r="Q1404" t="str">
        <f>LEFT(N1404,FIND("/",N1404)-1)</f>
        <v>music</v>
      </c>
      <c r="R1404" t="str">
        <f>RIGHT(N1404,LEN(N1404)-SEARCH("/",N1404))</f>
        <v>rock</v>
      </c>
      <c r="S1404" s="14">
        <f>(((J1404/60)/60)/24) + DATE(1970,1,1)</f>
        <v>42065.053368055553</v>
      </c>
      <c r="T1404" s="14">
        <f>(((I1404/60)/60)/24) + DATE(1970,1,1)</f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8329</v>
      </c>
      <c r="O1405" s="10">
        <f>(E1405/D1405)*100</f>
        <v>102.57499999999999</v>
      </c>
      <c r="P1405" s="5">
        <f>IFERROR((E1405/L1405),"0")</f>
        <v>62.166666666666664</v>
      </c>
      <c r="Q1405" t="str">
        <f>LEFT(N1405,FIND("/",N1405)-1)</f>
        <v>music</v>
      </c>
      <c r="R1405" t="str">
        <f>RIGHT(N1405,LEN(N1405)-SEARCH("/",N1405))</f>
        <v>rock</v>
      </c>
      <c r="S1405" s="14">
        <f>(((J1405/60)/60)/24) + DATE(1970,1,1)</f>
        <v>41451.062905092593</v>
      </c>
      <c r="T1405" s="14">
        <f>(((I1405/60)/60)/24) + DATE(1970,1,1)</f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8340</v>
      </c>
      <c r="O1406" s="10">
        <f>(E1406/D1406)*100</f>
        <v>1.6620689655172414</v>
      </c>
      <c r="P1406" s="5">
        <f>IFERROR((E1406/L1406),"0")</f>
        <v>48.2</v>
      </c>
      <c r="Q1406" t="str">
        <f>LEFT(N1406,FIND("/",N1406)-1)</f>
        <v>publishing</v>
      </c>
      <c r="R1406" t="str">
        <f>RIGHT(N1406,LEN(N1406)-SEARCH("/",N1406))</f>
        <v>translations</v>
      </c>
      <c r="S1406" s="14">
        <f>(((J1406/60)/60)/24) + DATE(1970,1,1)</f>
        <v>42032.510243055556</v>
      </c>
      <c r="T1406" s="14">
        <f>(((I1406/60)/60)/24) + 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8340</v>
      </c>
      <c r="O1407" s="10">
        <f>(E1407/D1407)*100</f>
        <v>0.42</v>
      </c>
      <c r="P1407" s="5">
        <f>IFERROR((E1407/L1407),"0")</f>
        <v>6.1764705882352944</v>
      </c>
      <c r="Q1407" t="str">
        <f>LEFT(N1407,FIND("/",N1407)-1)</f>
        <v>publishing</v>
      </c>
      <c r="R1407" t="str">
        <f>RIGHT(N1407,LEN(N1407)-SEARCH("/",N1407))</f>
        <v>translations</v>
      </c>
      <c r="S1407" s="14">
        <f>(((J1407/60)/60)/24) + DATE(1970,1,1)</f>
        <v>41941.680567129632</v>
      </c>
      <c r="T1407" s="14">
        <f>(((I1407/60)/60)/24) + DATE(1970,1,1)</f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8340</v>
      </c>
      <c r="O1408" s="10">
        <f>(E1408/D1408)*100</f>
        <v>0.125</v>
      </c>
      <c r="P1408" s="5">
        <f>IFERROR((E1408/L1408),"0")</f>
        <v>5</v>
      </c>
      <c r="Q1408" t="str">
        <f>LEFT(N1408,FIND("/",N1408)-1)</f>
        <v>publishing</v>
      </c>
      <c r="R1408" t="str">
        <f>RIGHT(N1408,LEN(N1408)-SEARCH("/",N1408))</f>
        <v>translations</v>
      </c>
      <c r="S1408" s="14">
        <f>(((J1408/60)/60)/24) + DATE(1970,1,1)</f>
        <v>42297.432951388888</v>
      </c>
      <c r="T1408" s="14">
        <f>(((I1408/60)/60)/24) + 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8340</v>
      </c>
      <c r="O1409" s="10">
        <f>(E1409/D1409)*100</f>
        <v>0.5</v>
      </c>
      <c r="P1409" s="5">
        <f>IFERROR((E1409/L1409),"0")</f>
        <v>7.5</v>
      </c>
      <c r="Q1409" t="str">
        <f>LEFT(N1409,FIND("/",N1409)-1)</f>
        <v>publishing</v>
      </c>
      <c r="R1409" t="str">
        <f>RIGHT(N1409,LEN(N1409)-SEARCH("/",N1409))</f>
        <v>translations</v>
      </c>
      <c r="S1409" s="14">
        <f>(((J1409/60)/60)/24) + DATE(1970,1,1)</f>
        <v>41838.536782407406</v>
      </c>
      <c r="T1409" s="14">
        <f>(((I1409/60)/60)/24) + DATE(1970,1,1)</f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8340</v>
      </c>
      <c r="O1410" s="10">
        <f>(E1410/D1410)*100</f>
        <v>7.1999999999999993</v>
      </c>
      <c r="P1410" s="5">
        <f>IFERROR((E1410/L1410),"0")</f>
        <v>12</v>
      </c>
      <c r="Q1410" t="str">
        <f>LEFT(N1410,FIND("/",N1410)-1)</f>
        <v>publishing</v>
      </c>
      <c r="R1410" t="str">
        <f>RIGHT(N1410,LEN(N1410)-SEARCH("/",N1410))</f>
        <v>translations</v>
      </c>
      <c r="S1410" s="14">
        <f>(((J1410/60)/60)/24) + DATE(1970,1,1)</f>
        <v>42291.872175925921</v>
      </c>
      <c r="T1410" s="14">
        <f>(((I1410/60)/60)/24) + 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8340</v>
      </c>
      <c r="O1411" s="10">
        <f>(E1411/D1411)*100</f>
        <v>0</v>
      </c>
      <c r="P1411" s="5" t="str">
        <f>IFERROR((E1411/L1411),"0")</f>
        <v>0</v>
      </c>
      <c r="Q1411" t="str">
        <f>LEFT(N1411,FIND("/",N1411)-1)</f>
        <v>publishing</v>
      </c>
      <c r="R1411" t="str">
        <f>RIGHT(N1411,LEN(N1411)-SEARCH("/",N1411))</f>
        <v>translations</v>
      </c>
      <c r="S1411" s="14">
        <f>(((J1411/60)/60)/24) + DATE(1970,1,1)</f>
        <v>41945.133506944447</v>
      </c>
      <c r="T1411" s="14">
        <f>(((I1411/60)/60)/24) + 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8340</v>
      </c>
      <c r="O1412" s="10">
        <f>(E1412/D1412)*100</f>
        <v>1.6666666666666666E-2</v>
      </c>
      <c r="P1412" s="5">
        <f>IFERROR((E1412/L1412),"0")</f>
        <v>1</v>
      </c>
      <c r="Q1412" t="str">
        <f>LEFT(N1412,FIND("/",N1412)-1)</f>
        <v>publishing</v>
      </c>
      <c r="R1412" t="str">
        <f>RIGHT(N1412,LEN(N1412)-SEARCH("/",N1412))</f>
        <v>translations</v>
      </c>
      <c r="S1412" s="14">
        <f>(((J1412/60)/60)/24) + DATE(1970,1,1)</f>
        <v>42479.318518518514</v>
      </c>
      <c r="T1412" s="14">
        <f>(((I1412/60)/60)/24) + DATE(1970,1,1)</f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8340</v>
      </c>
      <c r="O1413" s="10">
        <f>(E1413/D1413)*100</f>
        <v>0.23333333333333336</v>
      </c>
      <c r="P1413" s="5">
        <f>IFERROR((E1413/L1413),"0")</f>
        <v>2.3333333333333335</v>
      </c>
      <c r="Q1413" t="str">
        <f>LEFT(N1413,FIND("/",N1413)-1)</f>
        <v>publishing</v>
      </c>
      <c r="R1413" t="str">
        <f>RIGHT(N1413,LEN(N1413)-SEARCH("/",N1413))</f>
        <v>translations</v>
      </c>
      <c r="S1413" s="14">
        <f>(((J1413/60)/60)/24) + DATE(1970,1,1)</f>
        <v>42013.059027777781</v>
      </c>
      <c r="T1413" s="14">
        <f>(((I1413/60)/60)/24) + DATE(1970,1,1)</f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8340</v>
      </c>
      <c r="O1414" s="10">
        <f>(E1414/D1414)*100</f>
        <v>4.5714285714285712</v>
      </c>
      <c r="P1414" s="5">
        <f>IFERROR((E1414/L1414),"0")</f>
        <v>24.615384615384617</v>
      </c>
      <c r="Q1414" t="str">
        <f>LEFT(N1414,FIND("/",N1414)-1)</f>
        <v>publishing</v>
      </c>
      <c r="R1414" t="str">
        <f>RIGHT(N1414,LEN(N1414)-SEARCH("/",N1414))</f>
        <v>translations</v>
      </c>
      <c r="S1414" s="14">
        <f>(((J1414/60)/60)/24) + DATE(1970,1,1)</f>
        <v>41947.063645833332</v>
      </c>
      <c r="T1414" s="14">
        <f>(((I1414/60)/60)/24) + DATE(1970,1,1)</f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8340</v>
      </c>
      <c r="O1415" s="10">
        <f>(E1415/D1415)*100</f>
        <v>5</v>
      </c>
      <c r="P1415" s="5">
        <f>IFERROR((E1415/L1415),"0")</f>
        <v>100</v>
      </c>
      <c r="Q1415" t="str">
        <f>LEFT(N1415,FIND("/",N1415)-1)</f>
        <v>publishing</v>
      </c>
      <c r="R1415" t="str">
        <f>RIGHT(N1415,LEN(N1415)-SEARCH("/",N1415))</f>
        <v>translations</v>
      </c>
      <c r="S1415" s="14">
        <f>(((J1415/60)/60)/24) + DATE(1970,1,1)</f>
        <v>42360.437152777777</v>
      </c>
      <c r="T1415" s="14">
        <f>(((I1415/60)/60)/24) + DATE(1970,1,1)</f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8340</v>
      </c>
      <c r="O1416" s="10">
        <f>(E1416/D1416)*100</f>
        <v>0.2</v>
      </c>
      <c r="P1416" s="5">
        <f>IFERROR((E1416/L1416),"0")</f>
        <v>1</v>
      </c>
      <c r="Q1416" t="str">
        <f>LEFT(N1416,FIND("/",N1416)-1)</f>
        <v>publishing</v>
      </c>
      <c r="R1416" t="str">
        <f>RIGHT(N1416,LEN(N1416)-SEARCH("/",N1416))</f>
        <v>translations</v>
      </c>
      <c r="S1416" s="14">
        <f>(((J1416/60)/60)/24) + DATE(1970,1,1)</f>
        <v>42708.25309027778</v>
      </c>
      <c r="T1416" s="14">
        <f>(((I1416/60)/60)/24) + 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8340</v>
      </c>
      <c r="O1417" s="10">
        <f>(E1417/D1417)*100</f>
        <v>18.181818181818183</v>
      </c>
      <c r="P1417" s="5">
        <f>IFERROR((E1417/L1417),"0")</f>
        <v>88.888888888888886</v>
      </c>
      <c r="Q1417" t="str">
        <f>LEFT(N1417,FIND("/",N1417)-1)</f>
        <v>publishing</v>
      </c>
      <c r="R1417" t="str">
        <f>RIGHT(N1417,LEN(N1417)-SEARCH("/",N1417))</f>
        <v>translations</v>
      </c>
      <c r="S1417" s="14">
        <f>(((J1417/60)/60)/24) + DATE(1970,1,1)</f>
        <v>42192.675821759258</v>
      </c>
      <c r="T1417" s="14">
        <f>(((I1417/60)/60)/24) + 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8340</v>
      </c>
      <c r="O1418" s="10">
        <f>(E1418/D1418)*100</f>
        <v>0</v>
      </c>
      <c r="P1418" s="5" t="str">
        <f>IFERROR((E1418/L1418),"0")</f>
        <v>0</v>
      </c>
      <c r="Q1418" t="str">
        <f>LEFT(N1418,FIND("/",N1418)-1)</f>
        <v>publishing</v>
      </c>
      <c r="R1418" t="str">
        <f>RIGHT(N1418,LEN(N1418)-SEARCH("/",N1418))</f>
        <v>translations</v>
      </c>
      <c r="S1418" s="14">
        <f>(((J1418/60)/60)/24) + DATE(1970,1,1)</f>
        <v>42299.926145833335</v>
      </c>
      <c r="T1418" s="14">
        <f>(((I1418/60)/60)/24) + 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8340</v>
      </c>
      <c r="O1419" s="10">
        <f>(E1419/D1419)*100</f>
        <v>1.2222222222222223</v>
      </c>
      <c r="P1419" s="5">
        <f>IFERROR((E1419/L1419),"0")</f>
        <v>27.5</v>
      </c>
      <c r="Q1419" t="str">
        <f>LEFT(N1419,FIND("/",N1419)-1)</f>
        <v>publishing</v>
      </c>
      <c r="R1419" t="str">
        <f>RIGHT(N1419,LEN(N1419)-SEARCH("/",N1419))</f>
        <v>translations</v>
      </c>
      <c r="S1419" s="14">
        <f>(((J1419/60)/60)/24) + DATE(1970,1,1)</f>
        <v>42232.15016203704</v>
      </c>
      <c r="T1419" s="14">
        <f>(((I1419/60)/60)/24) + 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8340</v>
      </c>
      <c r="O1420" s="10">
        <f>(E1420/D1420)*100</f>
        <v>0.2</v>
      </c>
      <c r="P1420" s="5">
        <f>IFERROR((E1420/L1420),"0")</f>
        <v>6</v>
      </c>
      <c r="Q1420" t="str">
        <f>LEFT(N1420,FIND("/",N1420)-1)</f>
        <v>publishing</v>
      </c>
      <c r="R1420" t="str">
        <f>RIGHT(N1420,LEN(N1420)-SEARCH("/",N1420))</f>
        <v>translations</v>
      </c>
      <c r="S1420" s="14">
        <f>(((J1420/60)/60)/24) + DATE(1970,1,1)</f>
        <v>42395.456412037034</v>
      </c>
      <c r="T1420" s="14">
        <f>(((I1420/60)/60)/24) + DATE(1970,1,1)</f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8340</v>
      </c>
      <c r="O1421" s="10">
        <f>(E1421/D1421)*100</f>
        <v>7.0634920634920633</v>
      </c>
      <c r="P1421" s="5">
        <f>IFERROR((E1421/L1421),"0")</f>
        <v>44.5</v>
      </c>
      <c r="Q1421" t="str">
        <f>LEFT(N1421,FIND("/",N1421)-1)</f>
        <v>publishing</v>
      </c>
      <c r="R1421" t="str">
        <f>RIGHT(N1421,LEN(N1421)-SEARCH("/",N1421))</f>
        <v>translations</v>
      </c>
      <c r="S1421" s="14">
        <f>(((J1421/60)/60)/24) + DATE(1970,1,1)</f>
        <v>42622.456238425926</v>
      </c>
      <c r="T1421" s="14">
        <f>(((I1421/60)/60)/24) + DATE(1970,1,1)</f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8340</v>
      </c>
      <c r="O1422" s="10">
        <f>(E1422/D1422)*100</f>
        <v>2.7272727272727271</v>
      </c>
      <c r="P1422" s="5">
        <f>IFERROR((E1422/L1422),"0")</f>
        <v>1</v>
      </c>
      <c r="Q1422" t="str">
        <f>LEFT(N1422,FIND("/",N1422)-1)</f>
        <v>publishing</v>
      </c>
      <c r="R1422" t="str">
        <f>RIGHT(N1422,LEN(N1422)-SEARCH("/",N1422))</f>
        <v>translations</v>
      </c>
      <c r="S1422" s="14">
        <f>(((J1422/60)/60)/24) + DATE(1970,1,1)</f>
        <v>42524.667662037042</v>
      </c>
      <c r="T1422" s="14">
        <f>(((I1422/60)/60)/24) + DATE(1970,1,1)</f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8340</v>
      </c>
      <c r="O1423" s="10">
        <f>(E1423/D1423)*100</f>
        <v>0.1</v>
      </c>
      <c r="P1423" s="5">
        <f>IFERROR((E1423/L1423),"0")</f>
        <v>100</v>
      </c>
      <c r="Q1423" t="str">
        <f>LEFT(N1423,FIND("/",N1423)-1)</f>
        <v>publishing</v>
      </c>
      <c r="R1423" t="str">
        <f>RIGHT(N1423,LEN(N1423)-SEARCH("/",N1423))</f>
        <v>translations</v>
      </c>
      <c r="S1423" s="14">
        <f>(((J1423/60)/60)/24) + DATE(1970,1,1)</f>
        <v>42013.915613425925</v>
      </c>
      <c r="T1423" s="14">
        <f>(((I1423/60)/60)/24) + DATE(1970,1,1)</f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8340</v>
      </c>
      <c r="O1424" s="10">
        <f>(E1424/D1424)*100</f>
        <v>0.104</v>
      </c>
      <c r="P1424" s="5">
        <f>IFERROR((E1424/L1424),"0")</f>
        <v>13</v>
      </c>
      <c r="Q1424" t="str">
        <f>LEFT(N1424,FIND("/",N1424)-1)</f>
        <v>publishing</v>
      </c>
      <c r="R1424" t="str">
        <f>RIGHT(N1424,LEN(N1424)-SEARCH("/",N1424))</f>
        <v>translations</v>
      </c>
      <c r="S1424" s="14">
        <f>(((J1424/60)/60)/24) + DATE(1970,1,1)</f>
        <v>42604.239629629628</v>
      </c>
      <c r="T1424" s="14">
        <f>(((I1424/60)/60)/24) + DATE(1970,1,1)</f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8340</v>
      </c>
      <c r="O1425" s="10">
        <f>(E1425/D1425)*100</f>
        <v>0.33333333333333337</v>
      </c>
      <c r="P1425" s="5">
        <f>IFERROR((E1425/L1425),"0")</f>
        <v>100</v>
      </c>
      <c r="Q1425" t="str">
        <f>LEFT(N1425,FIND("/",N1425)-1)</f>
        <v>publishing</v>
      </c>
      <c r="R1425" t="str">
        <f>RIGHT(N1425,LEN(N1425)-SEARCH("/",N1425))</f>
        <v>translations</v>
      </c>
      <c r="S1425" s="14">
        <f>(((J1425/60)/60)/24) + DATE(1970,1,1)</f>
        <v>42340.360312500001</v>
      </c>
      <c r="T1425" s="14">
        <f>(((I1425/60)/60)/24) + 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8340</v>
      </c>
      <c r="O1426" s="10">
        <f>(E1426/D1426)*100</f>
        <v>20.36</v>
      </c>
      <c r="P1426" s="5">
        <f>IFERROR((E1426/L1426),"0")</f>
        <v>109.07142857142857</v>
      </c>
      <c r="Q1426" t="str">
        <f>LEFT(N1426,FIND("/",N1426)-1)</f>
        <v>publishing</v>
      </c>
      <c r="R1426" t="str">
        <f>RIGHT(N1426,LEN(N1426)-SEARCH("/",N1426))</f>
        <v>translations</v>
      </c>
      <c r="S1426" s="14">
        <f>(((J1426/60)/60)/24) + DATE(1970,1,1)</f>
        <v>42676.717615740738</v>
      </c>
      <c r="T1426" s="14">
        <f>(((I1426/60)/60)/24) + DATE(1970,1,1)</f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8340</v>
      </c>
      <c r="O1427" s="10">
        <f>(E1427/D1427)*100</f>
        <v>0</v>
      </c>
      <c r="P1427" s="5" t="str">
        <f>IFERROR((E1427/L1427),"0")</f>
        <v>0</v>
      </c>
      <c r="Q1427" t="str">
        <f>LEFT(N1427,FIND("/",N1427)-1)</f>
        <v>publishing</v>
      </c>
      <c r="R1427" t="str">
        <f>RIGHT(N1427,LEN(N1427)-SEARCH("/",N1427))</f>
        <v>translations</v>
      </c>
      <c r="S1427" s="14">
        <f>(((J1427/60)/60)/24) + DATE(1970,1,1)</f>
        <v>42093.131469907406</v>
      </c>
      <c r="T1427" s="14">
        <f>(((I1427/60)/60)/24) + DATE(1970,1,1)</f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8340</v>
      </c>
      <c r="O1428" s="10">
        <f>(E1428/D1428)*100</f>
        <v>0</v>
      </c>
      <c r="P1428" s="5" t="str">
        <f>IFERROR((E1428/L1428),"0")</f>
        <v>0</v>
      </c>
      <c r="Q1428" t="str">
        <f>LEFT(N1428,FIND("/",N1428)-1)</f>
        <v>publishing</v>
      </c>
      <c r="R1428" t="str">
        <f>RIGHT(N1428,LEN(N1428)-SEARCH("/",N1428))</f>
        <v>translations</v>
      </c>
      <c r="S1428" s="14">
        <f>(((J1428/60)/60)/24) + DATE(1970,1,1)</f>
        <v>42180.390277777777</v>
      </c>
      <c r="T1428" s="14">
        <f>(((I1428/60)/60)/24) + DATE(1970,1,1)</f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8340</v>
      </c>
      <c r="O1429" s="10">
        <f>(E1429/D1429)*100</f>
        <v>8.3800000000000008</v>
      </c>
      <c r="P1429" s="5">
        <f>IFERROR((E1429/L1429),"0")</f>
        <v>104.75</v>
      </c>
      <c r="Q1429" t="str">
        <f>LEFT(N1429,FIND("/",N1429)-1)</f>
        <v>publishing</v>
      </c>
      <c r="R1429" t="str">
        <f>RIGHT(N1429,LEN(N1429)-SEARCH("/",N1429))</f>
        <v>translations</v>
      </c>
      <c r="S1429" s="14">
        <f>(((J1429/60)/60)/24) + DATE(1970,1,1)</f>
        <v>42601.851678240739</v>
      </c>
      <c r="T1429" s="14">
        <f>(((I1429/60)/60)/24) + DATE(1970,1,1)</f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8340</v>
      </c>
      <c r="O1430" s="10">
        <f>(E1430/D1430)*100</f>
        <v>4.5</v>
      </c>
      <c r="P1430" s="5">
        <f>IFERROR((E1430/L1430),"0")</f>
        <v>15</v>
      </c>
      <c r="Q1430" t="str">
        <f>LEFT(N1430,FIND("/",N1430)-1)</f>
        <v>publishing</v>
      </c>
      <c r="R1430" t="str">
        <f>RIGHT(N1430,LEN(N1430)-SEARCH("/",N1430))</f>
        <v>translations</v>
      </c>
      <c r="S1430" s="14">
        <f>(((J1430/60)/60)/24) + DATE(1970,1,1)</f>
        <v>42432.379826388889</v>
      </c>
      <c r="T1430" s="14">
        <f>(((I1430/60)/60)/24) + DATE(1970,1,1)</f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8340</v>
      </c>
      <c r="O1431" s="10">
        <f>(E1431/D1431)*100</f>
        <v>0</v>
      </c>
      <c r="P1431" s="5" t="str">
        <f>IFERROR((E1431/L1431),"0")</f>
        <v>0</v>
      </c>
      <c r="Q1431" t="str">
        <f>LEFT(N1431,FIND("/",N1431)-1)</f>
        <v>publishing</v>
      </c>
      <c r="R1431" t="str">
        <f>RIGHT(N1431,LEN(N1431)-SEARCH("/",N1431))</f>
        <v>translations</v>
      </c>
      <c r="S1431" s="14">
        <f>(((J1431/60)/60)/24) + DATE(1970,1,1)</f>
        <v>42074.060671296291</v>
      </c>
      <c r="T1431" s="14">
        <f>(((I1431/60)/60)/24) + 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8340</v>
      </c>
      <c r="O1432" s="10">
        <f>(E1432/D1432)*100</f>
        <v>8.06</v>
      </c>
      <c r="P1432" s="5">
        <f>IFERROR((E1432/L1432),"0")</f>
        <v>80.599999999999994</v>
      </c>
      <c r="Q1432" t="str">
        <f>LEFT(N1432,FIND("/",N1432)-1)</f>
        <v>publishing</v>
      </c>
      <c r="R1432" t="str">
        <f>RIGHT(N1432,LEN(N1432)-SEARCH("/",N1432))</f>
        <v>translations</v>
      </c>
      <c r="S1432" s="14">
        <f>(((J1432/60)/60)/24) + DATE(1970,1,1)</f>
        <v>41961.813518518517</v>
      </c>
      <c r="T1432" s="14">
        <f>(((I1432/60)/60)/24) + DATE(1970,1,1)</f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8340</v>
      </c>
      <c r="O1433" s="10">
        <f>(E1433/D1433)*100</f>
        <v>31.94705882352941</v>
      </c>
      <c r="P1433" s="5">
        <f>IFERROR((E1433/L1433),"0")</f>
        <v>115.55319148936171</v>
      </c>
      <c r="Q1433" t="str">
        <f>LEFT(N1433,FIND("/",N1433)-1)</f>
        <v>publishing</v>
      </c>
      <c r="R1433" t="str">
        <f>RIGHT(N1433,LEN(N1433)-SEARCH("/",N1433))</f>
        <v>translations</v>
      </c>
      <c r="S1433" s="14">
        <f>(((J1433/60)/60)/24) + DATE(1970,1,1)</f>
        <v>42304.210833333331</v>
      </c>
      <c r="T1433" s="14">
        <f>(((I1433/60)/60)/24) + DATE(1970,1,1)</f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8340</v>
      </c>
      <c r="O1434" s="10">
        <f>(E1434/D1434)*100</f>
        <v>0</v>
      </c>
      <c r="P1434" s="5" t="str">
        <f>IFERROR((E1434/L1434),"0")</f>
        <v>0</v>
      </c>
      <c r="Q1434" t="str">
        <f>LEFT(N1434,FIND("/",N1434)-1)</f>
        <v>publishing</v>
      </c>
      <c r="R1434" t="str">
        <f>RIGHT(N1434,LEN(N1434)-SEARCH("/",N1434))</f>
        <v>translations</v>
      </c>
      <c r="S1434" s="14">
        <f>(((J1434/60)/60)/24) + DATE(1970,1,1)</f>
        <v>42175.780416666668</v>
      </c>
      <c r="T1434" s="14">
        <f>(((I1434/60)/60)/24) + DATE(1970,1,1)</f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8340</v>
      </c>
      <c r="O1435" s="10">
        <f>(E1435/D1435)*100</f>
        <v>6.708333333333333</v>
      </c>
      <c r="P1435" s="5">
        <f>IFERROR((E1435/L1435),"0")</f>
        <v>80.5</v>
      </c>
      <c r="Q1435" t="str">
        <f>LEFT(N1435,FIND("/",N1435)-1)</f>
        <v>publishing</v>
      </c>
      <c r="R1435" t="str">
        <f>RIGHT(N1435,LEN(N1435)-SEARCH("/",N1435))</f>
        <v>translations</v>
      </c>
      <c r="S1435" s="14">
        <f>(((J1435/60)/60)/24) + DATE(1970,1,1)</f>
        <v>42673.625868055555</v>
      </c>
      <c r="T1435" s="14">
        <f>(((I1435/60)/60)/24) + 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8340</v>
      </c>
      <c r="O1436" s="10">
        <f>(E1436/D1436)*100</f>
        <v>9.9878048780487809</v>
      </c>
      <c r="P1436" s="5">
        <f>IFERROR((E1436/L1436),"0")</f>
        <v>744.5454545454545</v>
      </c>
      <c r="Q1436" t="str">
        <f>LEFT(N1436,FIND("/",N1436)-1)</f>
        <v>publishing</v>
      </c>
      <c r="R1436" t="str">
        <f>RIGHT(N1436,LEN(N1436)-SEARCH("/",N1436))</f>
        <v>translations</v>
      </c>
      <c r="S1436" s="14">
        <f>(((J1436/60)/60)/24) + DATE(1970,1,1)</f>
        <v>42142.767106481479</v>
      </c>
      <c r="T1436" s="14">
        <f>(((I1436/60)/60)/24) + DATE(1970,1,1)</f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8340</v>
      </c>
      <c r="O1437" s="10">
        <f>(E1437/D1437)*100</f>
        <v>0.1</v>
      </c>
      <c r="P1437" s="5">
        <f>IFERROR((E1437/L1437),"0")</f>
        <v>7.5</v>
      </c>
      <c r="Q1437" t="str">
        <f>LEFT(N1437,FIND("/",N1437)-1)</f>
        <v>publishing</v>
      </c>
      <c r="R1437" t="str">
        <f>RIGHT(N1437,LEN(N1437)-SEARCH("/",N1437))</f>
        <v>translations</v>
      </c>
      <c r="S1437" s="14">
        <f>(((J1437/60)/60)/24) + DATE(1970,1,1)</f>
        <v>42258.780324074076</v>
      </c>
      <c r="T1437" s="14">
        <f>(((I1437/60)/60)/24) + DATE(1970,1,1)</f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8340</v>
      </c>
      <c r="O1438" s="10">
        <f>(E1438/D1438)*100</f>
        <v>0.77</v>
      </c>
      <c r="P1438" s="5">
        <f>IFERROR((E1438/L1438),"0")</f>
        <v>38.5</v>
      </c>
      <c r="Q1438" t="str">
        <f>LEFT(N1438,FIND("/",N1438)-1)</f>
        <v>publishing</v>
      </c>
      <c r="R1438" t="str">
        <f>RIGHT(N1438,LEN(N1438)-SEARCH("/",N1438))</f>
        <v>translations</v>
      </c>
      <c r="S1438" s="14">
        <f>(((J1438/60)/60)/24) + DATE(1970,1,1)</f>
        <v>42391.35019675926</v>
      </c>
      <c r="T1438" s="14">
        <f>(((I1438/60)/60)/24) + DATE(1970,1,1)</f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8340</v>
      </c>
      <c r="O1439" s="10">
        <f>(E1439/D1439)*100</f>
        <v>26.900000000000002</v>
      </c>
      <c r="P1439" s="5">
        <f>IFERROR((E1439/L1439),"0")</f>
        <v>36.68181818181818</v>
      </c>
      <c r="Q1439" t="str">
        <f>LEFT(N1439,FIND("/",N1439)-1)</f>
        <v>publishing</v>
      </c>
      <c r="R1439" t="str">
        <f>RIGHT(N1439,LEN(N1439)-SEARCH("/",N1439))</f>
        <v>translations</v>
      </c>
      <c r="S1439" s="14">
        <f>(((J1439/60)/60)/24) + DATE(1970,1,1)</f>
        <v>41796.531701388885</v>
      </c>
      <c r="T1439" s="14">
        <f>(((I1439/60)/60)/24) + DATE(1970,1,1)</f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8340</v>
      </c>
      <c r="O1440" s="10">
        <f>(E1440/D1440)*100</f>
        <v>3</v>
      </c>
      <c r="P1440" s="5">
        <f>IFERROR((E1440/L1440),"0")</f>
        <v>75</v>
      </c>
      <c r="Q1440" t="str">
        <f>LEFT(N1440,FIND("/",N1440)-1)</f>
        <v>publishing</v>
      </c>
      <c r="R1440" t="str">
        <f>RIGHT(N1440,LEN(N1440)-SEARCH("/",N1440))</f>
        <v>translations</v>
      </c>
      <c r="S1440" s="14">
        <f>(((J1440/60)/60)/24) + DATE(1970,1,1)</f>
        <v>42457.871516203704</v>
      </c>
      <c r="T1440" s="14">
        <f>(((I1440/60)/60)/24) + 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8340</v>
      </c>
      <c r="O1441" s="10">
        <f>(E1441/D1441)*100</f>
        <v>6.6055045871559637</v>
      </c>
      <c r="P1441" s="5">
        <f>IFERROR((E1441/L1441),"0")</f>
        <v>30</v>
      </c>
      <c r="Q1441" t="str">
        <f>LEFT(N1441,FIND("/",N1441)-1)</f>
        <v>publishing</v>
      </c>
      <c r="R1441" t="str">
        <f>RIGHT(N1441,LEN(N1441)-SEARCH("/",N1441))</f>
        <v>translations</v>
      </c>
      <c r="S1441" s="14">
        <f>(((J1441/60)/60)/24) + DATE(1970,1,1)</f>
        <v>42040.829872685179</v>
      </c>
      <c r="T1441" s="14">
        <f>(((I1441/60)/60)/24) + DATE(1970,1,1)</f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8340</v>
      </c>
      <c r="O1442" s="10">
        <f>(E1442/D1442)*100</f>
        <v>7.6923076923076927E-3</v>
      </c>
      <c r="P1442" s="5">
        <f>IFERROR((E1442/L1442),"0")</f>
        <v>1</v>
      </c>
      <c r="Q1442" t="str">
        <f>LEFT(N1442,FIND("/",N1442)-1)</f>
        <v>publishing</v>
      </c>
      <c r="R1442" t="str">
        <f>RIGHT(N1442,LEN(N1442)-SEARCH("/",N1442))</f>
        <v>translations</v>
      </c>
      <c r="S1442" s="14">
        <f>(((J1442/60)/60)/24) + DATE(1970,1,1)</f>
        <v>42486.748414351852</v>
      </c>
      <c r="T1442" s="14">
        <f>(((I1442/60)/60)/24) + DATE(1970,1,1)</f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8340</v>
      </c>
      <c r="O1443" s="10">
        <f>(E1443/D1443)*100</f>
        <v>1.1222222222222222</v>
      </c>
      <c r="P1443" s="5">
        <f>IFERROR((E1443/L1443),"0")</f>
        <v>673.33333333333337</v>
      </c>
      <c r="Q1443" t="str">
        <f>LEFT(N1443,FIND("/",N1443)-1)</f>
        <v>publishing</v>
      </c>
      <c r="R1443" t="str">
        <f>RIGHT(N1443,LEN(N1443)-SEARCH("/",N1443))</f>
        <v>translations</v>
      </c>
      <c r="S1443" s="14">
        <f>(((J1443/60)/60)/24) + DATE(1970,1,1)</f>
        <v>42198.765844907408</v>
      </c>
      <c r="T1443" s="14">
        <f>(((I1443/60)/60)/24) + DATE(1970,1,1)</f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8340</v>
      </c>
      <c r="O1444" s="10">
        <f>(E1444/D1444)*100</f>
        <v>0</v>
      </c>
      <c r="P1444" s="5" t="str">
        <f>IFERROR((E1444/L1444),"0")</f>
        <v>0</v>
      </c>
      <c r="Q1444" t="str">
        <f>LEFT(N1444,FIND("/",N1444)-1)</f>
        <v>publishing</v>
      </c>
      <c r="R1444" t="str">
        <f>RIGHT(N1444,LEN(N1444)-SEARCH("/",N1444))</f>
        <v>translations</v>
      </c>
      <c r="S1444" s="14">
        <f>(((J1444/60)/60)/24) + DATE(1970,1,1)</f>
        <v>42485.64534722222</v>
      </c>
      <c r="T1444" s="14">
        <f>(((I1444/60)/60)/24) + DATE(1970,1,1)</f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8340</v>
      </c>
      <c r="O1445" s="10">
        <f>(E1445/D1445)*100</f>
        <v>0</v>
      </c>
      <c r="P1445" s="5" t="str">
        <f>IFERROR((E1445/L1445),"0")</f>
        <v>0</v>
      </c>
      <c r="Q1445" t="str">
        <f>LEFT(N1445,FIND("/",N1445)-1)</f>
        <v>publishing</v>
      </c>
      <c r="R1445" t="str">
        <f>RIGHT(N1445,LEN(N1445)-SEARCH("/",N1445))</f>
        <v>translations</v>
      </c>
      <c r="S1445" s="14">
        <f>(((J1445/60)/60)/24) + DATE(1970,1,1)</f>
        <v>42707.926030092596</v>
      </c>
      <c r="T1445" s="14">
        <f>(((I1445/60)/60)/24) + 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8340</v>
      </c>
      <c r="O1446" s="10">
        <f>(E1446/D1446)*100</f>
        <v>0</v>
      </c>
      <c r="P1446" s="5" t="str">
        <f>IFERROR((E1446/L1446),"0")</f>
        <v>0</v>
      </c>
      <c r="Q1446" t="str">
        <f>LEFT(N1446,FIND("/",N1446)-1)</f>
        <v>publishing</v>
      </c>
      <c r="R1446" t="str">
        <f>RIGHT(N1446,LEN(N1446)-SEARCH("/",N1446))</f>
        <v>translations</v>
      </c>
      <c r="S1446" s="14">
        <f>(((J1446/60)/60)/24) + DATE(1970,1,1)</f>
        <v>42199.873402777783</v>
      </c>
      <c r="T1446" s="14">
        <f>(((I1446/60)/60)/24) + DATE(1970,1,1)</f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8340</v>
      </c>
      <c r="O1447" s="10">
        <f>(E1447/D1447)*100</f>
        <v>0</v>
      </c>
      <c r="P1447" s="5" t="str">
        <f>IFERROR((E1447/L1447),"0")</f>
        <v>0</v>
      </c>
      <c r="Q1447" t="str">
        <f>LEFT(N1447,FIND("/",N1447)-1)</f>
        <v>publishing</v>
      </c>
      <c r="R1447" t="str">
        <f>RIGHT(N1447,LEN(N1447)-SEARCH("/",N1447))</f>
        <v>translations</v>
      </c>
      <c r="S1447" s="14">
        <f>(((J1447/60)/60)/24) + DATE(1970,1,1)</f>
        <v>42139.542303240742</v>
      </c>
      <c r="T1447" s="14">
        <f>(((I1447/60)/60)/24) + DATE(1970,1,1)</f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8340</v>
      </c>
      <c r="O1448" s="10">
        <f>(E1448/D1448)*100</f>
        <v>0</v>
      </c>
      <c r="P1448" s="5" t="str">
        <f>IFERROR((E1448/L1448),"0")</f>
        <v>0</v>
      </c>
      <c r="Q1448" t="str">
        <f>LEFT(N1448,FIND("/",N1448)-1)</f>
        <v>publishing</v>
      </c>
      <c r="R1448" t="str">
        <f>RIGHT(N1448,LEN(N1448)-SEARCH("/",N1448))</f>
        <v>translations</v>
      </c>
      <c r="S1448" s="14">
        <f>(((J1448/60)/60)/24) + DATE(1970,1,1)</f>
        <v>42461.447662037041</v>
      </c>
      <c r="T1448" s="14">
        <f>(((I1448/60)/60)/24) + 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8340</v>
      </c>
      <c r="O1449" s="10">
        <f>(E1449/D1449)*100</f>
        <v>1.4999999999999999E-2</v>
      </c>
      <c r="P1449" s="5">
        <f>IFERROR((E1449/L1449),"0")</f>
        <v>25</v>
      </c>
      <c r="Q1449" t="str">
        <f>LEFT(N1449,FIND("/",N1449)-1)</f>
        <v>publishing</v>
      </c>
      <c r="R1449" t="str">
        <f>RIGHT(N1449,LEN(N1449)-SEARCH("/",N1449))</f>
        <v>translations</v>
      </c>
      <c r="S1449" s="14">
        <f>(((J1449/60)/60)/24) + DATE(1970,1,1)</f>
        <v>42529.730717592596</v>
      </c>
      <c r="T1449" s="14">
        <f>(((I1449/60)/60)/24) + DATE(1970,1,1)</f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8340</v>
      </c>
      <c r="O1450" s="10">
        <f>(E1450/D1450)*100</f>
        <v>0</v>
      </c>
      <c r="P1450" s="5" t="str">
        <f>IFERROR((E1450/L1450),"0")</f>
        <v>0</v>
      </c>
      <c r="Q1450" t="str">
        <f>LEFT(N1450,FIND("/",N1450)-1)</f>
        <v>publishing</v>
      </c>
      <c r="R1450" t="str">
        <f>RIGHT(N1450,LEN(N1450)-SEARCH("/",N1450))</f>
        <v>translations</v>
      </c>
      <c r="S1450" s="14">
        <f>(((J1450/60)/60)/24) + DATE(1970,1,1)</f>
        <v>42115.936550925922</v>
      </c>
      <c r="T1450" s="14">
        <f>(((I1450/60)/60)/24) + DATE(1970,1,1)</f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8340</v>
      </c>
      <c r="O1451" s="10">
        <f>(E1451/D1451)*100</f>
        <v>0</v>
      </c>
      <c r="P1451" s="5" t="str">
        <f>IFERROR((E1451/L1451),"0")</f>
        <v>0</v>
      </c>
      <c r="Q1451" t="str">
        <f>LEFT(N1451,FIND("/",N1451)-1)</f>
        <v>publishing</v>
      </c>
      <c r="R1451" t="str">
        <f>RIGHT(N1451,LEN(N1451)-SEARCH("/",N1451))</f>
        <v>translations</v>
      </c>
      <c r="S1451" s="14">
        <f>(((J1451/60)/60)/24) + DATE(1970,1,1)</f>
        <v>42086.811400462961</v>
      </c>
      <c r="T1451" s="14">
        <f>(((I1451/60)/60)/24) + DATE(1970,1,1)</f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8340</v>
      </c>
      <c r="O1452" s="10">
        <f>(E1452/D1452)*100</f>
        <v>1E-3</v>
      </c>
      <c r="P1452" s="5">
        <f>IFERROR((E1452/L1452),"0")</f>
        <v>1</v>
      </c>
      <c r="Q1452" t="str">
        <f>LEFT(N1452,FIND("/",N1452)-1)</f>
        <v>publishing</v>
      </c>
      <c r="R1452" t="str">
        <f>RIGHT(N1452,LEN(N1452)-SEARCH("/",N1452))</f>
        <v>translations</v>
      </c>
      <c r="S1452" s="14">
        <f>(((J1452/60)/60)/24) + DATE(1970,1,1)</f>
        <v>42390.171261574069</v>
      </c>
      <c r="T1452" s="14">
        <f>(((I1452/60)/60)/24) + DATE(1970,1,1)</f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8340</v>
      </c>
      <c r="O1453" s="10">
        <f>(E1453/D1453)*100</f>
        <v>1.0554089709762533E-2</v>
      </c>
      <c r="P1453" s="5">
        <f>IFERROR((E1453/L1453),"0")</f>
        <v>1</v>
      </c>
      <c r="Q1453" t="str">
        <f>LEFT(N1453,FIND("/",N1453)-1)</f>
        <v>publishing</v>
      </c>
      <c r="R1453" t="str">
        <f>RIGHT(N1453,LEN(N1453)-SEARCH("/",N1453))</f>
        <v>translations</v>
      </c>
      <c r="S1453" s="14">
        <f>(((J1453/60)/60)/24) + DATE(1970,1,1)</f>
        <v>41931.959016203706</v>
      </c>
      <c r="T1453" s="14">
        <f>(((I1453/60)/60)/24) + DATE(1970,1,1)</f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8340</v>
      </c>
      <c r="O1454" s="10">
        <f>(E1454/D1454)*100</f>
        <v>0</v>
      </c>
      <c r="P1454" s="5" t="str">
        <f>IFERROR((E1454/L1454),"0")</f>
        <v>0</v>
      </c>
      <c r="Q1454" t="str">
        <f>LEFT(N1454,FIND("/",N1454)-1)</f>
        <v>publishing</v>
      </c>
      <c r="R1454" t="str">
        <f>RIGHT(N1454,LEN(N1454)-SEARCH("/",N1454))</f>
        <v>translations</v>
      </c>
      <c r="S1454" s="14">
        <f>(((J1454/60)/60)/24) + DATE(1970,1,1)</f>
        <v>41818.703275462962</v>
      </c>
      <c r="T1454" s="14">
        <f>(((I1454/60)/60)/24) + DATE(1970,1,1)</f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8340</v>
      </c>
      <c r="O1455" s="10">
        <f>(E1455/D1455)*100</f>
        <v>0</v>
      </c>
      <c r="P1455" s="5" t="str">
        <f>IFERROR((E1455/L1455),"0")</f>
        <v>0</v>
      </c>
      <c r="Q1455" t="str">
        <f>LEFT(N1455,FIND("/",N1455)-1)</f>
        <v>publishing</v>
      </c>
      <c r="R1455" t="str">
        <f>RIGHT(N1455,LEN(N1455)-SEARCH("/",N1455))</f>
        <v>translations</v>
      </c>
      <c r="S1455" s="14">
        <f>(((J1455/60)/60)/24) + DATE(1970,1,1)</f>
        <v>42795.696145833332</v>
      </c>
      <c r="T1455" s="14">
        <f>(((I1455/60)/60)/24) + DATE(1970,1,1)</f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8340</v>
      </c>
      <c r="O1456" s="10">
        <f>(E1456/D1456)*100</f>
        <v>0.85714285714285721</v>
      </c>
      <c r="P1456" s="5">
        <f>IFERROR((E1456/L1456),"0")</f>
        <v>15</v>
      </c>
      <c r="Q1456" t="str">
        <f>LEFT(N1456,FIND("/",N1456)-1)</f>
        <v>publishing</v>
      </c>
      <c r="R1456" t="str">
        <f>RIGHT(N1456,LEN(N1456)-SEARCH("/",N1456))</f>
        <v>translations</v>
      </c>
      <c r="S1456" s="14">
        <f>(((J1456/60)/60)/24) + DATE(1970,1,1)</f>
        <v>42463.866666666669</v>
      </c>
      <c r="T1456" s="14">
        <f>(((I1456/60)/60)/24) + DATE(1970,1,1)</f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8340</v>
      </c>
      <c r="O1457" s="10">
        <f>(E1457/D1457)*100</f>
        <v>10.5</v>
      </c>
      <c r="P1457" s="5">
        <f>IFERROR((E1457/L1457),"0")</f>
        <v>225</v>
      </c>
      <c r="Q1457" t="str">
        <f>LEFT(N1457,FIND("/",N1457)-1)</f>
        <v>publishing</v>
      </c>
      <c r="R1457" t="str">
        <f>RIGHT(N1457,LEN(N1457)-SEARCH("/",N1457))</f>
        <v>translations</v>
      </c>
      <c r="S1457" s="14">
        <f>(((J1457/60)/60)/24) + DATE(1970,1,1)</f>
        <v>41832.672685185185</v>
      </c>
      <c r="T1457" s="14">
        <f>(((I1457/60)/60)/24) + DATE(1970,1,1)</f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8340</v>
      </c>
      <c r="O1458" s="10">
        <f>(E1458/D1458)*100</f>
        <v>2.9000000000000004</v>
      </c>
      <c r="P1458" s="5">
        <f>IFERROR((E1458/L1458),"0")</f>
        <v>48.333333333333336</v>
      </c>
      <c r="Q1458" t="str">
        <f>LEFT(N1458,FIND("/",N1458)-1)</f>
        <v>publishing</v>
      </c>
      <c r="R1458" t="str">
        <f>RIGHT(N1458,LEN(N1458)-SEARCH("/",N1458))</f>
        <v>translations</v>
      </c>
      <c r="S1458" s="14">
        <f>(((J1458/60)/60)/24) + DATE(1970,1,1)</f>
        <v>42708.668576388889</v>
      </c>
      <c r="T1458" s="14">
        <f>(((I1458/60)/60)/24) + 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8340</v>
      </c>
      <c r="O1459" s="10">
        <f>(E1459/D1459)*100</f>
        <v>0</v>
      </c>
      <c r="P1459" s="5" t="str">
        <f>IFERROR((E1459/L1459),"0")</f>
        <v>0</v>
      </c>
      <c r="Q1459" t="str">
        <f>LEFT(N1459,FIND("/",N1459)-1)</f>
        <v>publishing</v>
      </c>
      <c r="R1459" t="str">
        <f>RIGHT(N1459,LEN(N1459)-SEARCH("/",N1459))</f>
        <v>translations</v>
      </c>
      <c r="S1459" s="14">
        <f>(((J1459/60)/60)/24) + DATE(1970,1,1)</f>
        <v>42289.89634259259</v>
      </c>
      <c r="T1459" s="14">
        <f>(((I1459/60)/60)/24) + DATE(1970,1,1)</f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8340</v>
      </c>
      <c r="O1460" s="10">
        <f>(E1460/D1460)*100</f>
        <v>0</v>
      </c>
      <c r="P1460" s="5" t="str">
        <f>IFERROR((E1460/L1460),"0")</f>
        <v>0</v>
      </c>
      <c r="Q1460" t="str">
        <f>LEFT(N1460,FIND("/",N1460)-1)</f>
        <v>publishing</v>
      </c>
      <c r="R1460" t="str">
        <f>RIGHT(N1460,LEN(N1460)-SEARCH("/",N1460))</f>
        <v>translations</v>
      </c>
      <c r="S1460" s="14">
        <f>(((J1460/60)/60)/24) + DATE(1970,1,1)</f>
        <v>41831.705555555556</v>
      </c>
      <c r="T1460" s="14">
        <f>(((I1460/60)/60)/24) + 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8340</v>
      </c>
      <c r="O1461" s="10">
        <f>(E1461/D1461)*100</f>
        <v>0</v>
      </c>
      <c r="P1461" s="5" t="str">
        <f>IFERROR((E1461/L1461),"0")</f>
        <v>0</v>
      </c>
      <c r="Q1461" t="str">
        <f>LEFT(N1461,FIND("/",N1461)-1)</f>
        <v>publishing</v>
      </c>
      <c r="R1461" t="str">
        <f>RIGHT(N1461,LEN(N1461)-SEARCH("/",N1461))</f>
        <v>translations</v>
      </c>
      <c r="S1461" s="14">
        <f>(((J1461/60)/60)/24) + DATE(1970,1,1)</f>
        <v>42312.204814814817</v>
      </c>
      <c r="T1461" s="14">
        <f>(((I1461/60)/60)/24) + 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8340</v>
      </c>
      <c r="O1462" s="10">
        <f>(E1462/D1462)*100</f>
        <v>0</v>
      </c>
      <c r="P1462" s="5" t="str">
        <f>IFERROR((E1462/L1462),"0")</f>
        <v>0</v>
      </c>
      <c r="Q1462" t="str">
        <f>LEFT(N1462,FIND("/",N1462)-1)</f>
        <v>publishing</v>
      </c>
      <c r="R1462" t="str">
        <f>RIGHT(N1462,LEN(N1462)-SEARCH("/",N1462))</f>
        <v>translations</v>
      </c>
      <c r="S1462" s="14">
        <f>(((J1462/60)/60)/24) + DATE(1970,1,1)</f>
        <v>41915.896967592591</v>
      </c>
      <c r="T1462" s="14">
        <f>(((I1462/60)/60)/24) + 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8341</v>
      </c>
      <c r="O1463" s="10">
        <f>(E1463/D1463)*100</f>
        <v>101.24459999999999</v>
      </c>
      <c r="P1463" s="5">
        <f>IFERROR((E1463/L1463),"0")</f>
        <v>44.66673529411765</v>
      </c>
      <c r="Q1463" t="str">
        <f>LEFT(N1463,FIND("/",N1463)-1)</f>
        <v>publishing</v>
      </c>
      <c r="R1463" t="str">
        <f>RIGHT(N1463,LEN(N1463)-SEARCH("/",N1463))</f>
        <v>radio &amp; podcasts</v>
      </c>
      <c r="S1463" s="14">
        <f>(((J1463/60)/60)/24) + DATE(1970,1,1)</f>
        <v>41899.645300925928</v>
      </c>
      <c r="T1463" s="14">
        <f>(((I1463/60)/60)/24) + 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8341</v>
      </c>
      <c r="O1464" s="10">
        <f>(E1464/D1464)*100</f>
        <v>108.5175</v>
      </c>
      <c r="P1464" s="5">
        <f>IFERROR((E1464/L1464),"0")</f>
        <v>28.937999999999999</v>
      </c>
      <c r="Q1464" t="str">
        <f>LEFT(N1464,FIND("/",N1464)-1)</f>
        <v>publishing</v>
      </c>
      <c r="R1464" t="str">
        <f>RIGHT(N1464,LEN(N1464)-SEARCH("/",N1464))</f>
        <v>radio &amp; podcasts</v>
      </c>
      <c r="S1464" s="14">
        <f>(((J1464/60)/60)/24) + DATE(1970,1,1)</f>
        <v>41344.662858796299</v>
      </c>
      <c r="T1464" s="14">
        <f>(((I1464/60)/60)/24) + DATE(1970,1,1)</f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8341</v>
      </c>
      <c r="O1465" s="10">
        <f>(E1465/D1465)*100</f>
        <v>147.66666666666666</v>
      </c>
      <c r="P1465" s="5">
        <f>IFERROR((E1465/L1465),"0")</f>
        <v>35.44</v>
      </c>
      <c r="Q1465" t="str">
        <f>LEFT(N1465,FIND("/",N1465)-1)</f>
        <v>publishing</v>
      </c>
      <c r="R1465" t="str">
        <f>RIGHT(N1465,LEN(N1465)-SEARCH("/",N1465))</f>
        <v>radio &amp; podcasts</v>
      </c>
      <c r="S1465" s="14">
        <f>(((J1465/60)/60)/24) + DATE(1970,1,1)</f>
        <v>41326.911319444444</v>
      </c>
      <c r="T1465" s="14">
        <f>(((I1465/60)/60)/24) + 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8341</v>
      </c>
      <c r="O1466" s="10">
        <f>(E1466/D1466)*100</f>
        <v>163.19999999999999</v>
      </c>
      <c r="P1466" s="5">
        <f>IFERROR((E1466/L1466),"0")</f>
        <v>34.871794871794869</v>
      </c>
      <c r="Q1466" t="str">
        <f>LEFT(N1466,FIND("/",N1466)-1)</f>
        <v>publishing</v>
      </c>
      <c r="R1466" t="str">
        <f>RIGHT(N1466,LEN(N1466)-SEARCH("/",N1466))</f>
        <v>radio &amp; podcasts</v>
      </c>
      <c r="S1466" s="14">
        <f>(((J1466/60)/60)/24) + DATE(1970,1,1)</f>
        <v>41291.661550925928</v>
      </c>
      <c r="T1466" s="14">
        <f>(((I1466/60)/60)/24) + DATE(1970,1,1)</f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8341</v>
      </c>
      <c r="O1467" s="10">
        <f>(E1467/D1467)*100</f>
        <v>456.41449999999998</v>
      </c>
      <c r="P1467" s="5">
        <f>IFERROR((E1467/L1467),"0")</f>
        <v>52.622732513451197</v>
      </c>
      <c r="Q1467" t="str">
        <f>LEFT(N1467,FIND("/",N1467)-1)</f>
        <v>publishing</v>
      </c>
      <c r="R1467" t="str">
        <f>RIGHT(N1467,LEN(N1467)-SEARCH("/",N1467))</f>
        <v>radio &amp; podcasts</v>
      </c>
      <c r="S1467" s="14">
        <f>(((J1467/60)/60)/24) + DATE(1970,1,1)</f>
        <v>40959.734398148146</v>
      </c>
      <c r="T1467" s="14">
        <f>(((I1467/60)/60)/24) + DATE(1970,1,1)</f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8341</v>
      </c>
      <c r="O1468" s="10">
        <f>(E1468/D1468)*100</f>
        <v>107.87731249999999</v>
      </c>
      <c r="P1468" s="5">
        <f>IFERROR((E1468/L1468),"0")</f>
        <v>69.598266129032254</v>
      </c>
      <c r="Q1468" t="str">
        <f>LEFT(N1468,FIND("/",N1468)-1)</f>
        <v>publishing</v>
      </c>
      <c r="R1468" t="str">
        <f>RIGHT(N1468,LEN(N1468)-SEARCH("/",N1468))</f>
        <v>radio &amp; podcasts</v>
      </c>
      <c r="S1468" s="14">
        <f>(((J1468/60)/60)/24) + DATE(1970,1,1)</f>
        <v>42340.172060185185</v>
      </c>
      <c r="T1468" s="14">
        <f>(((I1468/60)/60)/24) + 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8341</v>
      </c>
      <c r="O1469" s="10">
        <f>(E1469/D1469)*100</f>
        <v>115.08</v>
      </c>
      <c r="P1469" s="5">
        <f>IFERROR((E1469/L1469),"0")</f>
        <v>76.72</v>
      </c>
      <c r="Q1469" t="str">
        <f>LEFT(N1469,FIND("/",N1469)-1)</f>
        <v>publishing</v>
      </c>
      <c r="R1469" t="str">
        <f>RIGHT(N1469,LEN(N1469)-SEARCH("/",N1469))</f>
        <v>radio &amp; podcasts</v>
      </c>
      <c r="S1469" s="14">
        <f>(((J1469/60)/60)/24) + DATE(1970,1,1)</f>
        <v>40933.80190972222</v>
      </c>
      <c r="T1469" s="14">
        <f>(((I1469/60)/60)/24) + DATE(1970,1,1)</f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8341</v>
      </c>
      <c r="O1470" s="10">
        <f>(E1470/D1470)*100</f>
        <v>102.36842105263158</v>
      </c>
      <c r="P1470" s="5">
        <f>IFERROR((E1470/L1470),"0")</f>
        <v>33.191126279863482</v>
      </c>
      <c r="Q1470" t="str">
        <f>LEFT(N1470,FIND("/",N1470)-1)</f>
        <v>publishing</v>
      </c>
      <c r="R1470" t="str">
        <f>RIGHT(N1470,LEN(N1470)-SEARCH("/",N1470))</f>
        <v>radio &amp; podcasts</v>
      </c>
      <c r="S1470" s="14">
        <f>(((J1470/60)/60)/24) + DATE(1970,1,1)</f>
        <v>40646.014456018522</v>
      </c>
      <c r="T1470" s="14">
        <f>(((I1470/60)/60)/24) + DATE(1970,1,1)</f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8341</v>
      </c>
      <c r="O1471" s="10">
        <f>(E1471/D1471)*100</f>
        <v>108.42485875706214</v>
      </c>
      <c r="P1471" s="5">
        <f>IFERROR((E1471/L1471),"0")</f>
        <v>149.46417445482865</v>
      </c>
      <c r="Q1471" t="str">
        <f>LEFT(N1471,FIND("/",N1471)-1)</f>
        <v>publishing</v>
      </c>
      <c r="R1471" t="str">
        <f>RIGHT(N1471,LEN(N1471)-SEARCH("/",N1471))</f>
        <v>radio &amp; podcasts</v>
      </c>
      <c r="S1471" s="14">
        <f>(((J1471/60)/60)/24) + DATE(1970,1,1)</f>
        <v>41290.598483796297</v>
      </c>
      <c r="T1471" s="14">
        <f>(((I1471/60)/60)/24) + DATE(1970,1,1)</f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8341</v>
      </c>
      <c r="O1472" s="10">
        <f>(E1472/D1472)*100</f>
        <v>125.13333333333334</v>
      </c>
      <c r="P1472" s="5">
        <f>IFERROR((E1472/L1472),"0")</f>
        <v>23.172839506172838</v>
      </c>
      <c r="Q1472" t="str">
        <f>LEFT(N1472,FIND("/",N1472)-1)</f>
        <v>publishing</v>
      </c>
      <c r="R1472" t="str">
        <f>RIGHT(N1472,LEN(N1472)-SEARCH("/",N1472))</f>
        <v>radio &amp; podcasts</v>
      </c>
      <c r="S1472" s="14">
        <f>(((J1472/60)/60)/24) + DATE(1970,1,1)</f>
        <v>41250.827118055553</v>
      </c>
      <c r="T1472" s="14">
        <f>(((I1472/60)/60)/24) + DATE(1970,1,1)</f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8341</v>
      </c>
      <c r="O1473" s="10">
        <f>(E1473/D1473)*100</f>
        <v>103.840625</v>
      </c>
      <c r="P1473" s="5">
        <f>IFERROR((E1473/L1473),"0")</f>
        <v>96.877551020408163</v>
      </c>
      <c r="Q1473" t="str">
        <f>LEFT(N1473,FIND("/",N1473)-1)</f>
        <v>publishing</v>
      </c>
      <c r="R1473" t="str">
        <f>RIGHT(N1473,LEN(N1473)-SEARCH("/",N1473))</f>
        <v>radio &amp; podcasts</v>
      </c>
      <c r="S1473" s="14">
        <f>(((J1473/60)/60)/24) + DATE(1970,1,1)</f>
        <v>42073.957569444443</v>
      </c>
      <c r="T1473" s="14">
        <f>(((I1473/60)/60)/24) + DATE(1970,1,1)</f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8341</v>
      </c>
      <c r="O1474" s="10">
        <f>(E1474/D1474)*100</f>
        <v>138.70400000000001</v>
      </c>
      <c r="P1474" s="5">
        <f>IFERROR((E1474/L1474),"0")</f>
        <v>103.20238095238095</v>
      </c>
      <c r="Q1474" t="str">
        <f>LEFT(N1474,FIND("/",N1474)-1)</f>
        <v>publishing</v>
      </c>
      <c r="R1474" t="str">
        <f>RIGHT(N1474,LEN(N1474)-SEARCH("/",N1474))</f>
        <v>radio &amp; podcasts</v>
      </c>
      <c r="S1474" s="14">
        <f>(((J1474/60)/60)/24) + DATE(1970,1,1)</f>
        <v>41533.542858796296</v>
      </c>
      <c r="T1474" s="14">
        <f>(((I1474/60)/60)/24) + 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8341</v>
      </c>
      <c r="O1475" s="10">
        <f>(E1475/D1475)*100</f>
        <v>120.51600000000001</v>
      </c>
      <c r="P1475" s="5">
        <f>IFERROR((E1475/L1475),"0")</f>
        <v>38.462553191489363</v>
      </c>
      <c r="Q1475" t="str">
        <f>LEFT(N1475,FIND("/",N1475)-1)</f>
        <v>publishing</v>
      </c>
      <c r="R1475" t="str">
        <f>RIGHT(N1475,LEN(N1475)-SEARCH("/",N1475))</f>
        <v>radio &amp; podcasts</v>
      </c>
      <c r="S1475" s="14">
        <f>(((J1475/60)/60)/24) + DATE(1970,1,1)</f>
        <v>40939.979618055557</v>
      </c>
      <c r="T1475" s="14">
        <f>(((I1475/60)/60)/24) + 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8341</v>
      </c>
      <c r="O1476" s="10">
        <f>(E1476/D1476)*100</f>
        <v>112.26666666666667</v>
      </c>
      <c r="P1476" s="5">
        <f>IFERROR((E1476/L1476),"0")</f>
        <v>44.315789473684212</v>
      </c>
      <c r="Q1476" t="str">
        <f>LEFT(N1476,FIND("/",N1476)-1)</f>
        <v>publishing</v>
      </c>
      <c r="R1476" t="str">
        <f>RIGHT(N1476,LEN(N1476)-SEARCH("/",N1476))</f>
        <v>radio &amp; podcasts</v>
      </c>
      <c r="S1476" s="14">
        <f>(((J1476/60)/60)/24) + DATE(1970,1,1)</f>
        <v>41500.727916666663</v>
      </c>
      <c r="T1476" s="14">
        <f>(((I1476/60)/60)/24) + 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8341</v>
      </c>
      <c r="O1477" s="10">
        <f>(E1477/D1477)*100</f>
        <v>188.66966666666667</v>
      </c>
      <c r="P1477" s="5">
        <f>IFERROR((E1477/L1477),"0")</f>
        <v>64.173356009070289</v>
      </c>
      <c r="Q1477" t="str">
        <f>LEFT(N1477,FIND("/",N1477)-1)</f>
        <v>publishing</v>
      </c>
      <c r="R1477" t="str">
        <f>RIGHT(N1477,LEN(N1477)-SEARCH("/",N1477))</f>
        <v>radio &amp; podcasts</v>
      </c>
      <c r="S1477" s="14">
        <f>(((J1477/60)/60)/24) + DATE(1970,1,1)</f>
        <v>41960.722951388889</v>
      </c>
      <c r="T1477" s="14">
        <f>(((I1477/60)/60)/24) + DATE(1970,1,1)</f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8341</v>
      </c>
      <c r="O1478" s="10">
        <f>(E1478/D1478)*100</f>
        <v>661.55466666666666</v>
      </c>
      <c r="P1478" s="5">
        <f>IFERROR((E1478/L1478),"0")</f>
        <v>43.333275109170302</v>
      </c>
      <c r="Q1478" t="str">
        <f>LEFT(N1478,FIND("/",N1478)-1)</f>
        <v>publishing</v>
      </c>
      <c r="R1478" t="str">
        <f>RIGHT(N1478,LEN(N1478)-SEARCH("/",N1478))</f>
        <v>radio &amp; podcasts</v>
      </c>
      <c r="S1478" s="14">
        <f>(((J1478/60)/60)/24) + DATE(1970,1,1)</f>
        <v>40766.041921296295</v>
      </c>
      <c r="T1478" s="14">
        <f>(((I1478/60)/60)/24) + DATE(1970,1,1)</f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8341</v>
      </c>
      <c r="O1479" s="10">
        <f>(E1479/D1479)*100</f>
        <v>111.31</v>
      </c>
      <c r="P1479" s="5">
        <f>IFERROR((E1479/L1479),"0")</f>
        <v>90.495934959349597</v>
      </c>
      <c r="Q1479" t="str">
        <f>LEFT(N1479,FIND("/",N1479)-1)</f>
        <v>publishing</v>
      </c>
      <c r="R1479" t="str">
        <f>RIGHT(N1479,LEN(N1479)-SEARCH("/",N1479))</f>
        <v>radio &amp; podcasts</v>
      </c>
      <c r="S1479" s="14">
        <f>(((J1479/60)/60)/24) + DATE(1970,1,1)</f>
        <v>40840.615787037037</v>
      </c>
      <c r="T1479" s="14">
        <f>(((I1479/60)/60)/24) + DATE(1970,1,1)</f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8341</v>
      </c>
      <c r="O1480" s="10">
        <f>(E1480/D1480)*100</f>
        <v>1181.6142199999999</v>
      </c>
      <c r="P1480" s="5">
        <f>IFERROR((E1480/L1480),"0")</f>
        <v>29.187190495010373</v>
      </c>
      <c r="Q1480" t="str">
        <f>LEFT(N1480,FIND("/",N1480)-1)</f>
        <v>publishing</v>
      </c>
      <c r="R1480" t="str">
        <f>RIGHT(N1480,LEN(N1480)-SEARCH("/",N1480))</f>
        <v>radio &amp; podcasts</v>
      </c>
      <c r="S1480" s="14">
        <f>(((J1480/60)/60)/24) + DATE(1970,1,1)</f>
        <v>41394.871678240743</v>
      </c>
      <c r="T1480" s="14">
        <f>(((I1480/60)/60)/24) + DATE(1970,1,1)</f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8341</v>
      </c>
      <c r="O1481" s="10">
        <f>(E1481/D1481)*100</f>
        <v>137.375</v>
      </c>
      <c r="P1481" s="5">
        <f>IFERROR((E1481/L1481),"0")</f>
        <v>30.95774647887324</v>
      </c>
      <c r="Q1481" t="str">
        <f>LEFT(N1481,FIND("/",N1481)-1)</f>
        <v>publishing</v>
      </c>
      <c r="R1481" t="str">
        <f>RIGHT(N1481,LEN(N1481)-SEARCH("/",N1481))</f>
        <v>radio &amp; podcasts</v>
      </c>
      <c r="S1481" s="14">
        <f>(((J1481/60)/60)/24) + DATE(1970,1,1)</f>
        <v>41754.745243055557</v>
      </c>
      <c r="T1481" s="14">
        <f>(((I1481/60)/60)/24) + DATE(1970,1,1)</f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8341</v>
      </c>
      <c r="O1482" s="10">
        <f>(E1482/D1482)*100</f>
        <v>117.04040000000001</v>
      </c>
      <c r="P1482" s="5">
        <f>IFERROR((E1482/L1482),"0")</f>
        <v>92.157795275590544</v>
      </c>
      <c r="Q1482" t="str">
        <f>LEFT(N1482,FIND("/",N1482)-1)</f>
        <v>publishing</v>
      </c>
      <c r="R1482" t="str">
        <f>RIGHT(N1482,LEN(N1482)-SEARCH("/",N1482))</f>
        <v>radio &amp; podcasts</v>
      </c>
      <c r="S1482" s="14">
        <f>(((J1482/60)/60)/24) + DATE(1970,1,1)</f>
        <v>41464.934016203704</v>
      </c>
      <c r="T1482" s="14">
        <f>(((I1482/60)/60)/24) + DATE(1970,1,1)</f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8328</v>
      </c>
      <c r="O1483" s="10">
        <f>(E1483/D1483)*100</f>
        <v>2.1</v>
      </c>
      <c r="P1483" s="5">
        <f>IFERROR((E1483/L1483),"0")</f>
        <v>17.5</v>
      </c>
      <c r="Q1483" t="str">
        <f>LEFT(N1483,FIND("/",N1483)-1)</f>
        <v>publishing</v>
      </c>
      <c r="R1483" t="str">
        <f>RIGHT(N1483,LEN(N1483)-SEARCH("/",N1483))</f>
        <v>fiction</v>
      </c>
      <c r="S1483" s="14">
        <f>(((J1483/60)/60)/24) + DATE(1970,1,1)</f>
        <v>41550.922974537039</v>
      </c>
      <c r="T1483" s="14">
        <f>(((I1483/60)/60)/24) + 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8328</v>
      </c>
      <c r="O1484" s="10">
        <f>(E1484/D1484)*100</f>
        <v>0.1</v>
      </c>
      <c r="P1484" s="5">
        <f>IFERROR((E1484/L1484),"0")</f>
        <v>5</v>
      </c>
      <c r="Q1484" t="str">
        <f>LEFT(N1484,FIND("/",N1484)-1)</f>
        <v>publishing</v>
      </c>
      <c r="R1484" t="str">
        <f>RIGHT(N1484,LEN(N1484)-SEARCH("/",N1484))</f>
        <v>fiction</v>
      </c>
      <c r="S1484" s="14">
        <f>(((J1484/60)/60)/24) + DATE(1970,1,1)</f>
        <v>41136.85805555556</v>
      </c>
      <c r="T1484" s="14">
        <f>(((I1484/60)/60)/24) + DATE(1970,1,1)</f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8328</v>
      </c>
      <c r="O1485" s="10">
        <f>(E1485/D1485)*100</f>
        <v>0.7142857142857143</v>
      </c>
      <c r="P1485" s="5">
        <f>IFERROR((E1485/L1485),"0")</f>
        <v>25</v>
      </c>
      <c r="Q1485" t="str">
        <f>LEFT(N1485,FIND("/",N1485)-1)</f>
        <v>publishing</v>
      </c>
      <c r="R1485" t="str">
        <f>RIGHT(N1485,LEN(N1485)-SEARCH("/",N1485))</f>
        <v>fiction</v>
      </c>
      <c r="S1485" s="14">
        <f>(((J1485/60)/60)/24) + DATE(1970,1,1)</f>
        <v>42548.192997685182</v>
      </c>
      <c r="T1485" s="14">
        <f>(((I1485/60)/60)/24) + 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8328</v>
      </c>
      <c r="O1486" s="10">
        <f>(E1486/D1486)*100</f>
        <v>0</v>
      </c>
      <c r="P1486" s="5" t="str">
        <f>IFERROR((E1486/L1486),"0")</f>
        <v>0</v>
      </c>
      <c r="Q1486" t="str">
        <f>LEFT(N1486,FIND("/",N1486)-1)</f>
        <v>publishing</v>
      </c>
      <c r="R1486" t="str">
        <f>RIGHT(N1486,LEN(N1486)-SEARCH("/",N1486))</f>
        <v>fiction</v>
      </c>
      <c r="S1486" s="14">
        <f>(((J1486/60)/60)/24) + DATE(1970,1,1)</f>
        <v>41053.200960648144</v>
      </c>
      <c r="T1486" s="14">
        <f>(((I1486/60)/60)/24) + DATE(1970,1,1)</f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8328</v>
      </c>
      <c r="O1487" s="10">
        <f>(E1487/D1487)*100</f>
        <v>2.2388059701492535</v>
      </c>
      <c r="P1487" s="5">
        <f>IFERROR((E1487/L1487),"0")</f>
        <v>50</v>
      </c>
      <c r="Q1487" t="str">
        <f>LEFT(N1487,FIND("/",N1487)-1)</f>
        <v>publishing</v>
      </c>
      <c r="R1487" t="str">
        <f>RIGHT(N1487,LEN(N1487)-SEARCH("/",N1487))</f>
        <v>fiction</v>
      </c>
      <c r="S1487" s="14">
        <f>(((J1487/60)/60)/24) + DATE(1970,1,1)</f>
        <v>42130.795983796299</v>
      </c>
      <c r="T1487" s="14">
        <f>(((I1487/60)/60)/24) + DATE(1970,1,1)</f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8328</v>
      </c>
      <c r="O1488" s="10">
        <f>(E1488/D1488)*100</f>
        <v>0.24</v>
      </c>
      <c r="P1488" s="5">
        <f>IFERROR((E1488/L1488),"0")</f>
        <v>16</v>
      </c>
      <c r="Q1488" t="str">
        <f>LEFT(N1488,FIND("/",N1488)-1)</f>
        <v>publishing</v>
      </c>
      <c r="R1488" t="str">
        <f>RIGHT(N1488,LEN(N1488)-SEARCH("/",N1488))</f>
        <v>fiction</v>
      </c>
      <c r="S1488" s="14">
        <f>(((J1488/60)/60)/24) + DATE(1970,1,1)</f>
        <v>42032.168530092589</v>
      </c>
      <c r="T1488" s="14">
        <f>(((I1488/60)/60)/24) + 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8328</v>
      </c>
      <c r="O1489" s="10">
        <f>(E1489/D1489)*100</f>
        <v>0</v>
      </c>
      <c r="P1489" s="5" t="str">
        <f>IFERROR((E1489/L1489),"0")</f>
        <v>0</v>
      </c>
      <c r="Q1489" t="str">
        <f>LEFT(N1489,FIND("/",N1489)-1)</f>
        <v>publishing</v>
      </c>
      <c r="R1489" t="str">
        <f>RIGHT(N1489,LEN(N1489)-SEARCH("/",N1489))</f>
        <v>fiction</v>
      </c>
      <c r="S1489" s="14">
        <f>(((J1489/60)/60)/24) + DATE(1970,1,1)</f>
        <v>42554.917488425926</v>
      </c>
      <c r="T1489" s="14">
        <f>(((I1489/60)/60)/24) + 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8328</v>
      </c>
      <c r="O1490" s="10">
        <f>(E1490/D1490)*100</f>
        <v>2.4</v>
      </c>
      <c r="P1490" s="5">
        <f>IFERROR((E1490/L1490),"0")</f>
        <v>60</v>
      </c>
      <c r="Q1490" t="str">
        <f>LEFT(N1490,FIND("/",N1490)-1)</f>
        <v>publishing</v>
      </c>
      <c r="R1490" t="str">
        <f>RIGHT(N1490,LEN(N1490)-SEARCH("/",N1490))</f>
        <v>fiction</v>
      </c>
      <c r="S1490" s="14">
        <f>(((J1490/60)/60)/24) + DATE(1970,1,1)</f>
        <v>41614.563194444447</v>
      </c>
      <c r="T1490" s="14">
        <f>(((I1490/60)/60)/24) + 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8328</v>
      </c>
      <c r="O1491" s="10">
        <f>(E1491/D1491)*100</f>
        <v>0</v>
      </c>
      <c r="P1491" s="5" t="str">
        <f>IFERROR((E1491/L1491),"0")</f>
        <v>0</v>
      </c>
      <c r="Q1491" t="str">
        <f>LEFT(N1491,FIND("/",N1491)-1)</f>
        <v>publishing</v>
      </c>
      <c r="R1491" t="str">
        <f>RIGHT(N1491,LEN(N1491)-SEARCH("/",N1491))</f>
        <v>fiction</v>
      </c>
      <c r="S1491" s="14">
        <f>(((J1491/60)/60)/24) + DATE(1970,1,1)</f>
        <v>41198.611712962964</v>
      </c>
      <c r="T1491" s="14">
        <f>(((I1491/60)/60)/24) + 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8328</v>
      </c>
      <c r="O1492" s="10">
        <f>(E1492/D1492)*100</f>
        <v>30.862068965517242</v>
      </c>
      <c r="P1492" s="5">
        <f>IFERROR((E1492/L1492),"0")</f>
        <v>47.10526315789474</v>
      </c>
      <c r="Q1492" t="str">
        <f>LEFT(N1492,FIND("/",N1492)-1)</f>
        <v>publishing</v>
      </c>
      <c r="R1492" t="str">
        <f>RIGHT(N1492,LEN(N1492)-SEARCH("/",N1492))</f>
        <v>fiction</v>
      </c>
      <c r="S1492" s="14">
        <f>(((J1492/60)/60)/24) + DATE(1970,1,1)</f>
        <v>41520.561041666668</v>
      </c>
      <c r="T1492" s="14">
        <f>(((I1492/60)/60)/24) + 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8328</v>
      </c>
      <c r="O1493" s="10">
        <f>(E1493/D1493)*100</f>
        <v>8.3333333333333321</v>
      </c>
      <c r="P1493" s="5">
        <f>IFERROR((E1493/L1493),"0")</f>
        <v>100</v>
      </c>
      <c r="Q1493" t="str">
        <f>LEFT(N1493,FIND("/",N1493)-1)</f>
        <v>publishing</v>
      </c>
      <c r="R1493" t="str">
        <f>RIGHT(N1493,LEN(N1493)-SEARCH("/",N1493))</f>
        <v>fiction</v>
      </c>
      <c r="S1493" s="14">
        <f>(((J1493/60)/60)/24) + DATE(1970,1,1)</f>
        <v>41991.713460648149</v>
      </c>
      <c r="T1493" s="14">
        <f>(((I1493/60)/60)/24) + DATE(1970,1,1)</f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8328</v>
      </c>
      <c r="O1494" s="10">
        <f>(E1494/D1494)*100</f>
        <v>0.75</v>
      </c>
      <c r="P1494" s="5">
        <f>IFERROR((E1494/L1494),"0")</f>
        <v>15</v>
      </c>
      <c r="Q1494" t="str">
        <f>LEFT(N1494,FIND("/",N1494)-1)</f>
        <v>publishing</v>
      </c>
      <c r="R1494" t="str">
        <f>RIGHT(N1494,LEN(N1494)-SEARCH("/",N1494))</f>
        <v>fiction</v>
      </c>
      <c r="S1494" s="14">
        <f>(((J1494/60)/60)/24) + DATE(1970,1,1)</f>
        <v>40682.884791666671</v>
      </c>
      <c r="T1494" s="14">
        <f>(((I1494/60)/60)/24) + DATE(1970,1,1)</f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8328</v>
      </c>
      <c r="O1495" s="10">
        <f>(E1495/D1495)*100</f>
        <v>0</v>
      </c>
      <c r="P1495" s="5" t="str">
        <f>IFERROR((E1495/L1495),"0")</f>
        <v>0</v>
      </c>
      <c r="Q1495" t="str">
        <f>LEFT(N1495,FIND("/",N1495)-1)</f>
        <v>publishing</v>
      </c>
      <c r="R1495" t="str">
        <f>RIGHT(N1495,LEN(N1495)-SEARCH("/",N1495))</f>
        <v>fiction</v>
      </c>
      <c r="S1495" s="14">
        <f>(((J1495/60)/60)/24) + DATE(1970,1,1)</f>
        <v>41411.866608796299</v>
      </c>
      <c r="T1495" s="14">
        <f>(((I1495/60)/60)/24) + DATE(1970,1,1)</f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8328</v>
      </c>
      <c r="O1496" s="10">
        <f>(E1496/D1496)*100</f>
        <v>8.9</v>
      </c>
      <c r="P1496" s="5">
        <f>IFERROR((E1496/L1496),"0")</f>
        <v>40.454545454545453</v>
      </c>
      <c r="Q1496" t="str">
        <f>LEFT(N1496,FIND("/",N1496)-1)</f>
        <v>publishing</v>
      </c>
      <c r="R1496" t="str">
        <f>RIGHT(N1496,LEN(N1496)-SEARCH("/",N1496))</f>
        <v>fiction</v>
      </c>
      <c r="S1496" s="14">
        <f>(((J1496/60)/60)/24) + DATE(1970,1,1)</f>
        <v>42067.722372685181</v>
      </c>
      <c r="T1496" s="14">
        <f>(((I1496/60)/60)/24) + 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8328</v>
      </c>
      <c r="O1497" s="10">
        <f>(E1497/D1497)*100</f>
        <v>0</v>
      </c>
      <c r="P1497" s="5" t="str">
        <f>IFERROR((E1497/L1497),"0")</f>
        <v>0</v>
      </c>
      <c r="Q1497" t="str">
        <f>LEFT(N1497,FIND("/",N1497)-1)</f>
        <v>publishing</v>
      </c>
      <c r="R1497" t="str">
        <f>RIGHT(N1497,LEN(N1497)-SEARCH("/",N1497))</f>
        <v>fiction</v>
      </c>
      <c r="S1497" s="14">
        <f>(((J1497/60)/60)/24) + DATE(1970,1,1)</f>
        <v>40752.789710648147</v>
      </c>
      <c r="T1497" s="14">
        <f>(((I1497/60)/60)/24) + 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8328</v>
      </c>
      <c r="O1498" s="10">
        <f>(E1498/D1498)*100</f>
        <v>0</v>
      </c>
      <c r="P1498" s="5" t="str">
        <f>IFERROR((E1498/L1498),"0")</f>
        <v>0</v>
      </c>
      <c r="Q1498" t="str">
        <f>LEFT(N1498,FIND("/",N1498)-1)</f>
        <v>publishing</v>
      </c>
      <c r="R1498" t="str">
        <f>RIGHT(N1498,LEN(N1498)-SEARCH("/",N1498))</f>
        <v>fiction</v>
      </c>
      <c r="S1498" s="14">
        <f>(((J1498/60)/60)/24) + DATE(1970,1,1)</f>
        <v>41838.475219907406</v>
      </c>
      <c r="T1498" s="14">
        <f>(((I1498/60)/60)/24) + DATE(1970,1,1)</f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8328</v>
      </c>
      <c r="O1499" s="10">
        <f>(E1499/D1499)*100</f>
        <v>6.6666666666666671E-3</v>
      </c>
      <c r="P1499" s="5">
        <f>IFERROR((E1499/L1499),"0")</f>
        <v>1</v>
      </c>
      <c r="Q1499" t="str">
        <f>LEFT(N1499,FIND("/",N1499)-1)</f>
        <v>publishing</v>
      </c>
      <c r="R1499" t="str">
        <f>RIGHT(N1499,LEN(N1499)-SEARCH("/",N1499))</f>
        <v>fiction</v>
      </c>
      <c r="S1499" s="14">
        <f>(((J1499/60)/60)/24) + DATE(1970,1,1)</f>
        <v>41444.64261574074</v>
      </c>
      <c r="T1499" s="14">
        <f>(((I1499/60)/60)/24) + DATE(1970,1,1)</f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8328</v>
      </c>
      <c r="O1500" s="10">
        <f>(E1500/D1500)*100</f>
        <v>1.9</v>
      </c>
      <c r="P1500" s="5">
        <f>IFERROR((E1500/L1500),"0")</f>
        <v>19</v>
      </c>
      <c r="Q1500" t="str">
        <f>LEFT(N1500,FIND("/",N1500)-1)</f>
        <v>publishing</v>
      </c>
      <c r="R1500" t="str">
        <f>RIGHT(N1500,LEN(N1500)-SEARCH("/",N1500))</f>
        <v>fiction</v>
      </c>
      <c r="S1500" s="14">
        <f>(((J1500/60)/60)/24) + DATE(1970,1,1)</f>
        <v>41840.983541666668</v>
      </c>
      <c r="T1500" s="14">
        <f>(((I1500/60)/60)/24) + DATE(1970,1,1)</f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8328</v>
      </c>
      <c r="O1501" s="10">
        <f>(E1501/D1501)*100</f>
        <v>0.25</v>
      </c>
      <c r="P1501" s="5">
        <f>IFERROR((E1501/L1501),"0")</f>
        <v>5</v>
      </c>
      <c r="Q1501" t="str">
        <f>LEFT(N1501,FIND("/",N1501)-1)</f>
        <v>publishing</v>
      </c>
      <c r="R1501" t="str">
        <f>RIGHT(N1501,LEN(N1501)-SEARCH("/",N1501))</f>
        <v>fiction</v>
      </c>
      <c r="S1501" s="14">
        <f>(((J1501/60)/60)/24) + DATE(1970,1,1)</f>
        <v>42527.007326388892</v>
      </c>
      <c r="T1501" s="14">
        <f>(((I1501/60)/60)/24) + DATE(1970,1,1)</f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8328</v>
      </c>
      <c r="O1502" s="10">
        <f>(E1502/D1502)*100</f>
        <v>25.035714285714285</v>
      </c>
      <c r="P1502" s="5">
        <f>IFERROR((E1502/L1502),"0")</f>
        <v>46.733333333333334</v>
      </c>
      <c r="Q1502" t="str">
        <f>LEFT(N1502,FIND("/",N1502)-1)</f>
        <v>publishing</v>
      </c>
      <c r="R1502" t="str">
        <f>RIGHT(N1502,LEN(N1502)-SEARCH("/",N1502))</f>
        <v>fiction</v>
      </c>
      <c r="S1502" s="14">
        <f>(((J1502/60)/60)/24) + DATE(1970,1,1)</f>
        <v>41365.904594907406</v>
      </c>
      <c r="T1502" s="14">
        <f>(((I1502/60)/60)/24) + DATE(1970,1,1)</f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8338</v>
      </c>
      <c r="O1503" s="10">
        <f>(E1503/D1503)*100</f>
        <v>166.33076923076925</v>
      </c>
      <c r="P1503" s="5">
        <f>IFERROR((E1503/L1503),"0")</f>
        <v>97.731073446327684</v>
      </c>
      <c r="Q1503" t="str">
        <f>LEFT(N1503,FIND("/",N1503)-1)</f>
        <v>photography</v>
      </c>
      <c r="R1503" t="str">
        <f>RIGHT(N1503,LEN(N1503)-SEARCH("/",N1503))</f>
        <v>photobooks</v>
      </c>
      <c r="S1503" s="14">
        <f>(((J1503/60)/60)/24) + DATE(1970,1,1)</f>
        <v>42163.583599537036</v>
      </c>
      <c r="T1503" s="14">
        <f>(((I1503/60)/60)/24) + DATE(1970,1,1)</f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8338</v>
      </c>
      <c r="O1504" s="10">
        <f>(E1504/D1504)*100</f>
        <v>101.44545454545455</v>
      </c>
      <c r="P1504" s="5">
        <f>IFERROR((E1504/L1504),"0")</f>
        <v>67.835866261398181</v>
      </c>
      <c r="Q1504" t="str">
        <f>LEFT(N1504,FIND("/",N1504)-1)</f>
        <v>photography</v>
      </c>
      <c r="R1504" t="str">
        <f>RIGHT(N1504,LEN(N1504)-SEARCH("/",N1504))</f>
        <v>photobooks</v>
      </c>
      <c r="S1504" s="14">
        <f>(((J1504/60)/60)/24) + DATE(1970,1,1)</f>
        <v>42426.542592592596</v>
      </c>
      <c r="T1504" s="14">
        <f>(((I1504/60)/60)/24) + DATE(1970,1,1)</f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8338</v>
      </c>
      <c r="O1505" s="10">
        <f>(E1505/D1505)*100</f>
        <v>107.89146666666667</v>
      </c>
      <c r="P1505" s="5">
        <f>IFERROR((E1505/L1505),"0")</f>
        <v>56.98492957746479</v>
      </c>
      <c r="Q1505" t="str">
        <f>LEFT(N1505,FIND("/",N1505)-1)</f>
        <v>photography</v>
      </c>
      <c r="R1505" t="str">
        <f>RIGHT(N1505,LEN(N1505)-SEARCH("/",N1505))</f>
        <v>photobooks</v>
      </c>
      <c r="S1505" s="14">
        <f>(((J1505/60)/60)/24) + DATE(1970,1,1)</f>
        <v>42606.347233796296</v>
      </c>
      <c r="T1505" s="14">
        <f>(((I1505/60)/60)/24) + DATE(1970,1,1)</f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8338</v>
      </c>
      <c r="O1506" s="10">
        <f>(E1506/D1506)*100</f>
        <v>277.93846153846158</v>
      </c>
      <c r="P1506" s="5">
        <f>IFERROR((E1506/L1506),"0")</f>
        <v>67.159851301115239</v>
      </c>
      <c r="Q1506" t="str">
        <f>LEFT(N1506,FIND("/",N1506)-1)</f>
        <v>photography</v>
      </c>
      <c r="R1506" t="str">
        <f>RIGHT(N1506,LEN(N1506)-SEARCH("/",N1506))</f>
        <v>photobooks</v>
      </c>
      <c r="S1506" s="14">
        <f>(((J1506/60)/60)/24) + DATE(1970,1,1)</f>
        <v>41772.657685185186</v>
      </c>
      <c r="T1506" s="14">
        <f>(((I1506/60)/60)/24) + DATE(1970,1,1)</f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8338</v>
      </c>
      <c r="O1507" s="10">
        <f>(E1507/D1507)*100</f>
        <v>103.58125</v>
      </c>
      <c r="P1507" s="5">
        <f>IFERROR((E1507/L1507),"0")</f>
        <v>48.037681159420288</v>
      </c>
      <c r="Q1507" t="str">
        <f>LEFT(N1507,FIND("/",N1507)-1)</f>
        <v>photography</v>
      </c>
      <c r="R1507" t="str">
        <f>RIGHT(N1507,LEN(N1507)-SEARCH("/",N1507))</f>
        <v>photobooks</v>
      </c>
      <c r="S1507" s="14">
        <f>(((J1507/60)/60)/24) + DATE(1970,1,1)</f>
        <v>42414.44332175926</v>
      </c>
      <c r="T1507" s="14">
        <f>(((I1507/60)/60)/24) + 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8338</v>
      </c>
      <c r="O1508" s="10">
        <f>(E1508/D1508)*100</f>
        <v>111.4</v>
      </c>
      <c r="P1508" s="5">
        <f>IFERROR((E1508/L1508),"0")</f>
        <v>38.860465116279073</v>
      </c>
      <c r="Q1508" t="str">
        <f>LEFT(N1508,FIND("/",N1508)-1)</f>
        <v>photography</v>
      </c>
      <c r="R1508" t="str">
        <f>RIGHT(N1508,LEN(N1508)-SEARCH("/",N1508))</f>
        <v>photobooks</v>
      </c>
      <c r="S1508" s="14">
        <f>(((J1508/60)/60)/24) + DATE(1970,1,1)</f>
        <v>41814.785925925928</v>
      </c>
      <c r="T1508" s="14">
        <f>(((I1508/60)/60)/24) + DATE(1970,1,1)</f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8338</v>
      </c>
      <c r="O1509" s="10">
        <f>(E1509/D1509)*100</f>
        <v>215</v>
      </c>
      <c r="P1509" s="5">
        <f>IFERROR((E1509/L1509),"0")</f>
        <v>78.181818181818187</v>
      </c>
      <c r="Q1509" t="str">
        <f>LEFT(N1509,FIND("/",N1509)-1)</f>
        <v>photography</v>
      </c>
      <c r="R1509" t="str">
        <f>RIGHT(N1509,LEN(N1509)-SEARCH("/",N1509))</f>
        <v>photobooks</v>
      </c>
      <c r="S1509" s="14">
        <f>(((J1509/60)/60)/24) + DATE(1970,1,1)</f>
        <v>40254.450335648151</v>
      </c>
      <c r="T1509" s="14">
        <f>(((I1509/60)/60)/24) + 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8338</v>
      </c>
      <c r="O1510" s="10">
        <f>(E1510/D1510)*100</f>
        <v>110.76216216216217</v>
      </c>
      <c r="P1510" s="5">
        <f>IFERROR((E1510/L1510),"0")</f>
        <v>97.113744075829388</v>
      </c>
      <c r="Q1510" t="str">
        <f>LEFT(N1510,FIND("/",N1510)-1)</f>
        <v>photography</v>
      </c>
      <c r="R1510" t="str">
        <f>RIGHT(N1510,LEN(N1510)-SEARCH("/",N1510))</f>
        <v>photobooks</v>
      </c>
      <c r="S1510" s="14">
        <f>(((J1510/60)/60)/24) + DATE(1970,1,1)</f>
        <v>41786.614363425928</v>
      </c>
      <c r="T1510" s="14">
        <f>(((I1510/60)/60)/24) + DATE(1970,1,1)</f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8338</v>
      </c>
      <c r="O1511" s="10">
        <f>(E1511/D1511)*100</f>
        <v>123.64125714285714</v>
      </c>
      <c r="P1511" s="5">
        <f>IFERROR((E1511/L1511),"0")</f>
        <v>110.39397959183674</v>
      </c>
      <c r="Q1511" t="str">
        <f>LEFT(N1511,FIND("/",N1511)-1)</f>
        <v>photography</v>
      </c>
      <c r="R1511" t="str">
        <f>RIGHT(N1511,LEN(N1511)-SEARCH("/",N1511))</f>
        <v>photobooks</v>
      </c>
      <c r="S1511" s="14">
        <f>(((J1511/60)/60)/24) + DATE(1970,1,1)</f>
        <v>42751.533391203702</v>
      </c>
      <c r="T1511" s="14">
        <f>(((I1511/60)/60)/24) + DATE(1970,1,1)</f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8338</v>
      </c>
      <c r="O1512" s="10">
        <f>(E1512/D1512)*100</f>
        <v>101.03500000000001</v>
      </c>
      <c r="P1512" s="5">
        <f>IFERROR((E1512/L1512),"0")</f>
        <v>39.91506172839506</v>
      </c>
      <c r="Q1512" t="str">
        <f>LEFT(N1512,FIND("/",N1512)-1)</f>
        <v>photography</v>
      </c>
      <c r="R1512" t="str">
        <f>RIGHT(N1512,LEN(N1512)-SEARCH("/",N1512))</f>
        <v>photobooks</v>
      </c>
      <c r="S1512" s="14">
        <f>(((J1512/60)/60)/24) + DATE(1970,1,1)</f>
        <v>41809.385162037033</v>
      </c>
      <c r="T1512" s="14">
        <f>(((I1512/60)/60)/24) + DATE(1970,1,1)</f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8338</v>
      </c>
      <c r="O1513" s="10">
        <f>(E1513/D1513)*100</f>
        <v>111.79285714285714</v>
      </c>
      <c r="P1513" s="5">
        <f>IFERROR((E1513/L1513),"0")</f>
        <v>75.975728155339809</v>
      </c>
      <c r="Q1513" t="str">
        <f>LEFT(N1513,FIND("/",N1513)-1)</f>
        <v>photography</v>
      </c>
      <c r="R1513" t="str">
        <f>RIGHT(N1513,LEN(N1513)-SEARCH("/",N1513))</f>
        <v>photobooks</v>
      </c>
      <c r="S1513" s="14">
        <f>(((J1513/60)/60)/24) + DATE(1970,1,1)</f>
        <v>42296.583379629628</v>
      </c>
      <c r="T1513" s="14">
        <f>(((I1513/60)/60)/24) + DATE(1970,1,1)</f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8338</v>
      </c>
      <c r="O1514" s="10">
        <f>(E1514/D1514)*100</f>
        <v>558.7714285714286</v>
      </c>
      <c r="P1514" s="5">
        <f>IFERROR((E1514/L1514),"0")</f>
        <v>58.379104477611939</v>
      </c>
      <c r="Q1514" t="str">
        <f>LEFT(N1514,FIND("/",N1514)-1)</f>
        <v>photography</v>
      </c>
      <c r="R1514" t="str">
        <f>RIGHT(N1514,LEN(N1514)-SEARCH("/",N1514))</f>
        <v>photobooks</v>
      </c>
      <c r="S1514" s="14">
        <f>(((J1514/60)/60)/24) + DATE(1970,1,1)</f>
        <v>42741.684479166666</v>
      </c>
      <c r="T1514" s="14">
        <f>(((I1514/60)/60)/24) + 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8338</v>
      </c>
      <c r="O1515" s="10">
        <f>(E1515/D1515)*100</f>
        <v>150.01875000000001</v>
      </c>
      <c r="P1515" s="5">
        <f>IFERROR((E1515/L1515),"0")</f>
        <v>55.82093023255814</v>
      </c>
      <c r="Q1515" t="str">
        <f>LEFT(N1515,FIND("/",N1515)-1)</f>
        <v>photography</v>
      </c>
      <c r="R1515" t="str">
        <f>RIGHT(N1515,LEN(N1515)-SEARCH("/",N1515))</f>
        <v>photobooks</v>
      </c>
      <c r="S1515" s="14">
        <f>(((J1515/60)/60)/24) + DATE(1970,1,1)</f>
        <v>41806.637337962966</v>
      </c>
      <c r="T1515" s="14">
        <f>(((I1515/60)/60)/24) + 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8338</v>
      </c>
      <c r="O1516" s="10">
        <f>(E1516/D1516)*100</f>
        <v>106.476</v>
      </c>
      <c r="P1516" s="5">
        <f>IFERROR((E1516/L1516),"0")</f>
        <v>151.24431818181819</v>
      </c>
      <c r="Q1516" t="str">
        <f>LEFT(N1516,FIND("/",N1516)-1)</f>
        <v>photography</v>
      </c>
      <c r="R1516" t="str">
        <f>RIGHT(N1516,LEN(N1516)-SEARCH("/",N1516))</f>
        <v>photobooks</v>
      </c>
      <c r="S1516" s="14">
        <f>(((J1516/60)/60)/24) + DATE(1970,1,1)</f>
        <v>42234.597685185188</v>
      </c>
      <c r="T1516" s="14">
        <f>(((I1516/60)/60)/24) + DATE(1970,1,1)</f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8338</v>
      </c>
      <c r="O1517" s="10">
        <f>(E1517/D1517)*100</f>
        <v>157.18899999999999</v>
      </c>
      <c r="P1517" s="5">
        <f>IFERROR((E1517/L1517),"0")</f>
        <v>849.67027027027029</v>
      </c>
      <c r="Q1517" t="str">
        <f>LEFT(N1517,FIND("/",N1517)-1)</f>
        <v>photography</v>
      </c>
      <c r="R1517" t="str">
        <f>RIGHT(N1517,LEN(N1517)-SEARCH("/",N1517))</f>
        <v>photobooks</v>
      </c>
      <c r="S1517" s="14">
        <f>(((J1517/60)/60)/24) + DATE(1970,1,1)</f>
        <v>42415.253437499996</v>
      </c>
      <c r="T1517" s="14">
        <f>(((I1517/60)/60)/24) + 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8338</v>
      </c>
      <c r="O1518" s="10">
        <f>(E1518/D1518)*100</f>
        <v>108.65882352941176</v>
      </c>
      <c r="P1518" s="5">
        <f>IFERROR((E1518/L1518),"0")</f>
        <v>159.24137931034483</v>
      </c>
      <c r="Q1518" t="str">
        <f>LEFT(N1518,FIND("/",N1518)-1)</f>
        <v>photography</v>
      </c>
      <c r="R1518" t="str">
        <f>RIGHT(N1518,LEN(N1518)-SEARCH("/",N1518))</f>
        <v>photobooks</v>
      </c>
      <c r="S1518" s="14">
        <f>(((J1518/60)/60)/24) + DATE(1970,1,1)</f>
        <v>42619.466342592597</v>
      </c>
      <c r="T1518" s="14">
        <f>(((I1518/60)/60)/24) + DATE(1970,1,1)</f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8338</v>
      </c>
      <c r="O1519" s="10">
        <f>(E1519/D1519)*100</f>
        <v>161.97999999999999</v>
      </c>
      <c r="P1519" s="5">
        <f>IFERROR((E1519/L1519),"0")</f>
        <v>39.507317073170732</v>
      </c>
      <c r="Q1519" t="str">
        <f>LEFT(N1519,FIND("/",N1519)-1)</f>
        <v>photography</v>
      </c>
      <c r="R1519" t="str">
        <f>RIGHT(N1519,LEN(N1519)-SEARCH("/",N1519))</f>
        <v>photobooks</v>
      </c>
      <c r="S1519" s="14">
        <f>(((J1519/60)/60)/24) + DATE(1970,1,1)</f>
        <v>41948.56658564815</v>
      </c>
      <c r="T1519" s="14">
        <f>(((I1519/60)/60)/24) + 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8338</v>
      </c>
      <c r="O1520" s="10">
        <f>(E1520/D1520)*100</f>
        <v>205.36666666666665</v>
      </c>
      <c r="P1520" s="5">
        <f>IFERROR((E1520/L1520),"0")</f>
        <v>130.52966101694915</v>
      </c>
      <c r="Q1520" t="str">
        <f>LEFT(N1520,FIND("/",N1520)-1)</f>
        <v>photography</v>
      </c>
      <c r="R1520" t="str">
        <f>RIGHT(N1520,LEN(N1520)-SEARCH("/",N1520))</f>
        <v>photobooks</v>
      </c>
      <c r="S1520" s="14">
        <f>(((J1520/60)/60)/24) + DATE(1970,1,1)</f>
        <v>41760.8200462963</v>
      </c>
      <c r="T1520" s="14">
        <f>(((I1520/60)/60)/24) + DATE(1970,1,1)</f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8338</v>
      </c>
      <c r="O1521" s="10">
        <f>(E1521/D1521)*100</f>
        <v>103.36388888888889</v>
      </c>
      <c r="P1521" s="5">
        <f>IFERROR((E1521/L1521),"0")</f>
        <v>64.156896551724131</v>
      </c>
      <c r="Q1521" t="str">
        <f>LEFT(N1521,FIND("/",N1521)-1)</f>
        <v>photography</v>
      </c>
      <c r="R1521" t="str">
        <f>RIGHT(N1521,LEN(N1521)-SEARCH("/",N1521))</f>
        <v>photobooks</v>
      </c>
      <c r="S1521" s="14">
        <f>(((J1521/60)/60)/24) + DATE(1970,1,1)</f>
        <v>41782.741701388892</v>
      </c>
      <c r="T1521" s="14">
        <f>(((I1521/60)/60)/24) + DATE(1970,1,1)</f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8338</v>
      </c>
      <c r="O1522" s="10">
        <f>(E1522/D1522)*100</f>
        <v>103.47222222222223</v>
      </c>
      <c r="P1522" s="5">
        <f>IFERROR((E1522/L1522),"0")</f>
        <v>111.52694610778443</v>
      </c>
      <c r="Q1522" t="str">
        <f>LEFT(N1522,FIND("/",N1522)-1)</f>
        <v>photography</v>
      </c>
      <c r="R1522" t="str">
        <f>RIGHT(N1522,LEN(N1522)-SEARCH("/",N1522))</f>
        <v>photobooks</v>
      </c>
      <c r="S1522" s="14">
        <f>(((J1522/60)/60)/24) + DATE(1970,1,1)</f>
        <v>41955.857789351852</v>
      </c>
      <c r="T1522" s="14">
        <f>(((I1522/60)/60)/24) + 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8338</v>
      </c>
      <c r="O1523" s="10">
        <f>(E1523/D1523)*100</f>
        <v>106.81333333333333</v>
      </c>
      <c r="P1523" s="5">
        <f>IFERROR((E1523/L1523),"0")</f>
        <v>170.44680851063831</v>
      </c>
      <c r="Q1523" t="str">
        <f>LEFT(N1523,FIND("/",N1523)-1)</f>
        <v>photography</v>
      </c>
      <c r="R1523" t="str">
        <f>RIGHT(N1523,LEN(N1523)-SEARCH("/",N1523))</f>
        <v>photobooks</v>
      </c>
      <c r="S1523" s="14">
        <f>(((J1523/60)/60)/24) + DATE(1970,1,1)</f>
        <v>42493.167719907404</v>
      </c>
      <c r="T1523" s="14">
        <f>(((I1523/60)/60)/24) + DATE(1970,1,1)</f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8338</v>
      </c>
      <c r="O1524" s="10">
        <f>(E1524/D1524)*100</f>
        <v>138.96574712643678</v>
      </c>
      <c r="P1524" s="5">
        <f>IFERROR((E1524/L1524),"0")</f>
        <v>133.7391592920354</v>
      </c>
      <c r="Q1524" t="str">
        <f>LEFT(N1524,FIND("/",N1524)-1)</f>
        <v>photography</v>
      </c>
      <c r="R1524" t="str">
        <f>RIGHT(N1524,LEN(N1524)-SEARCH("/",N1524))</f>
        <v>photobooks</v>
      </c>
      <c r="S1524" s="14">
        <f>(((J1524/60)/60)/24) + DATE(1970,1,1)</f>
        <v>41899.830312500002</v>
      </c>
      <c r="T1524" s="14">
        <f>(((I1524/60)/60)/24) + DATE(1970,1,1)</f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8338</v>
      </c>
      <c r="O1525" s="10">
        <f>(E1525/D1525)*100</f>
        <v>124.84324324324325</v>
      </c>
      <c r="P1525" s="5">
        <f>IFERROR((E1525/L1525),"0")</f>
        <v>95.834024896265561</v>
      </c>
      <c r="Q1525" t="str">
        <f>LEFT(N1525,FIND("/",N1525)-1)</f>
        <v>photography</v>
      </c>
      <c r="R1525" t="str">
        <f>RIGHT(N1525,LEN(N1525)-SEARCH("/",N1525))</f>
        <v>photobooks</v>
      </c>
      <c r="S1525" s="14">
        <f>(((J1525/60)/60)/24) + DATE(1970,1,1)</f>
        <v>41964.751342592594</v>
      </c>
      <c r="T1525" s="14">
        <f>(((I1525/60)/60)/24) + 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8338</v>
      </c>
      <c r="O1526" s="10">
        <f>(E1526/D1526)*100</f>
        <v>206.99999999999997</v>
      </c>
      <c r="P1526" s="5">
        <f>IFERROR((E1526/L1526),"0")</f>
        <v>221.78571428571428</v>
      </c>
      <c r="Q1526" t="str">
        <f>LEFT(N1526,FIND("/",N1526)-1)</f>
        <v>photography</v>
      </c>
      <c r="R1526" t="str">
        <f>RIGHT(N1526,LEN(N1526)-SEARCH("/",N1526))</f>
        <v>photobooks</v>
      </c>
      <c r="S1526" s="14">
        <f>(((J1526/60)/60)/24) + DATE(1970,1,1)</f>
        <v>42756.501041666663</v>
      </c>
      <c r="T1526" s="14">
        <f>(((I1526/60)/60)/24) + DATE(1970,1,1)</f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8338</v>
      </c>
      <c r="O1527" s="10">
        <f>(E1527/D1527)*100</f>
        <v>174.00576923076923</v>
      </c>
      <c r="P1527" s="5">
        <f>IFERROR((E1527/L1527),"0")</f>
        <v>32.315357142857138</v>
      </c>
      <c r="Q1527" t="str">
        <f>LEFT(N1527,FIND("/",N1527)-1)</f>
        <v>photography</v>
      </c>
      <c r="R1527" t="str">
        <f>RIGHT(N1527,LEN(N1527)-SEARCH("/",N1527))</f>
        <v>photobooks</v>
      </c>
      <c r="S1527" s="14">
        <f>(((J1527/60)/60)/24) + DATE(1970,1,1)</f>
        <v>42570.702986111108</v>
      </c>
      <c r="T1527" s="14">
        <f>(((I1527/60)/60)/24) + DATE(1970,1,1)</f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8338</v>
      </c>
      <c r="O1528" s="10">
        <f>(E1528/D1528)*100</f>
        <v>120.32608695652173</v>
      </c>
      <c r="P1528" s="5">
        <f>IFERROR((E1528/L1528),"0")</f>
        <v>98.839285714285708</v>
      </c>
      <c r="Q1528" t="str">
        <f>LEFT(N1528,FIND("/",N1528)-1)</f>
        <v>photography</v>
      </c>
      <c r="R1528" t="str">
        <f>RIGHT(N1528,LEN(N1528)-SEARCH("/",N1528))</f>
        <v>photobooks</v>
      </c>
      <c r="S1528" s="14">
        <f>(((J1528/60)/60)/24) + DATE(1970,1,1)</f>
        <v>42339.276006944448</v>
      </c>
      <c r="T1528" s="14">
        <f>(((I1528/60)/60)/24) + DATE(1970,1,1)</f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8338</v>
      </c>
      <c r="O1529" s="10">
        <f>(E1529/D1529)*100</f>
        <v>110.44428571428573</v>
      </c>
      <c r="P1529" s="5">
        <f>IFERROR((E1529/L1529),"0")</f>
        <v>55.222142857142863</v>
      </c>
      <c r="Q1529" t="str">
        <f>LEFT(N1529,FIND("/",N1529)-1)</f>
        <v>photography</v>
      </c>
      <c r="R1529" t="str">
        <f>RIGHT(N1529,LEN(N1529)-SEARCH("/",N1529))</f>
        <v>photobooks</v>
      </c>
      <c r="S1529" s="14">
        <f>(((J1529/60)/60)/24) + DATE(1970,1,1)</f>
        <v>42780.600532407407</v>
      </c>
      <c r="T1529" s="14">
        <f>(((I1529/60)/60)/24) + 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8338</v>
      </c>
      <c r="O1530" s="10">
        <f>(E1530/D1530)*100</f>
        <v>281.56666666666666</v>
      </c>
      <c r="P1530" s="5">
        <f>IFERROR((E1530/L1530),"0")</f>
        <v>52.793750000000003</v>
      </c>
      <c r="Q1530" t="str">
        <f>LEFT(N1530,FIND("/",N1530)-1)</f>
        <v>photography</v>
      </c>
      <c r="R1530" t="str">
        <f>RIGHT(N1530,LEN(N1530)-SEARCH("/",N1530))</f>
        <v>photobooks</v>
      </c>
      <c r="S1530" s="14">
        <f>(((J1530/60)/60)/24) + DATE(1970,1,1)</f>
        <v>42736.732893518521</v>
      </c>
      <c r="T1530" s="14">
        <f>(((I1530/60)/60)/24) + DATE(1970,1,1)</f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8338</v>
      </c>
      <c r="O1531" s="10">
        <f>(E1531/D1531)*100</f>
        <v>100.67894736842105</v>
      </c>
      <c r="P1531" s="5">
        <f>IFERROR((E1531/L1531),"0")</f>
        <v>135.66666666666666</v>
      </c>
      <c r="Q1531" t="str">
        <f>LEFT(N1531,FIND("/",N1531)-1)</f>
        <v>photography</v>
      </c>
      <c r="R1531" t="str">
        <f>RIGHT(N1531,LEN(N1531)-SEARCH("/",N1531))</f>
        <v>photobooks</v>
      </c>
      <c r="S1531" s="14">
        <f>(((J1531/60)/60)/24) + DATE(1970,1,1)</f>
        <v>42052.628703703704</v>
      </c>
      <c r="T1531" s="14">
        <f>(((I1531/60)/60)/24) + DATE(1970,1,1)</f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8338</v>
      </c>
      <c r="O1532" s="10">
        <f>(E1532/D1532)*100</f>
        <v>134.82571428571427</v>
      </c>
      <c r="P1532" s="5">
        <f>IFERROR((E1532/L1532),"0")</f>
        <v>53.991990846681922</v>
      </c>
      <c r="Q1532" t="str">
        <f>LEFT(N1532,FIND("/",N1532)-1)</f>
        <v>photography</v>
      </c>
      <c r="R1532" t="str">
        <f>RIGHT(N1532,LEN(N1532)-SEARCH("/",N1532))</f>
        <v>photobooks</v>
      </c>
      <c r="S1532" s="14">
        <f>(((J1532/60)/60)/24) + DATE(1970,1,1)</f>
        <v>42275.767303240747</v>
      </c>
      <c r="T1532" s="14">
        <f>(((I1532/60)/60)/24) + DATE(1970,1,1)</f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8338</v>
      </c>
      <c r="O1533" s="10">
        <f>(E1533/D1533)*100</f>
        <v>175.95744680851064</v>
      </c>
      <c r="P1533" s="5">
        <f>IFERROR((E1533/L1533),"0")</f>
        <v>56.643835616438359</v>
      </c>
      <c r="Q1533" t="str">
        <f>LEFT(N1533,FIND("/",N1533)-1)</f>
        <v>photography</v>
      </c>
      <c r="R1533" t="str">
        <f>RIGHT(N1533,LEN(N1533)-SEARCH("/",N1533))</f>
        <v>photobooks</v>
      </c>
      <c r="S1533" s="14">
        <f>(((J1533/60)/60)/24) + DATE(1970,1,1)</f>
        <v>41941.802384259259</v>
      </c>
      <c r="T1533" s="14">
        <f>(((I1533/60)/60)/24) + DATE(1970,1,1)</f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8338</v>
      </c>
      <c r="O1534" s="10">
        <f>(E1534/D1534)*100</f>
        <v>484.02000000000004</v>
      </c>
      <c r="P1534" s="5">
        <f>IFERROR((E1534/L1534),"0")</f>
        <v>82.316326530612244</v>
      </c>
      <c r="Q1534" t="str">
        <f>LEFT(N1534,FIND("/",N1534)-1)</f>
        <v>photography</v>
      </c>
      <c r="R1534" t="str">
        <f>RIGHT(N1534,LEN(N1534)-SEARCH("/",N1534))</f>
        <v>photobooks</v>
      </c>
      <c r="S1534" s="14">
        <f>(((J1534/60)/60)/24) + DATE(1970,1,1)</f>
        <v>42391.475289351853</v>
      </c>
      <c r="T1534" s="14">
        <f>(((I1534/60)/60)/24) + DATE(1970,1,1)</f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8338</v>
      </c>
      <c r="O1535" s="10">
        <f>(E1535/D1535)*100</f>
        <v>145.14000000000001</v>
      </c>
      <c r="P1535" s="5">
        <f>IFERROR((E1535/L1535),"0")</f>
        <v>88.26081081081081</v>
      </c>
      <c r="Q1535" t="str">
        <f>LEFT(N1535,FIND("/",N1535)-1)</f>
        <v>photography</v>
      </c>
      <c r="R1535" t="str">
        <f>RIGHT(N1535,LEN(N1535)-SEARCH("/",N1535))</f>
        <v>photobooks</v>
      </c>
      <c r="S1535" s="14">
        <f>(((J1535/60)/60)/24) + DATE(1970,1,1)</f>
        <v>42443.00204861111</v>
      </c>
      <c r="T1535" s="14">
        <f>(((I1535/60)/60)/24) + DATE(1970,1,1)</f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8338</v>
      </c>
      <c r="O1536" s="10">
        <f>(E1536/D1536)*100</f>
        <v>417.73333333333335</v>
      </c>
      <c r="P1536" s="5">
        <f>IFERROR((E1536/L1536),"0")</f>
        <v>84.905149051490511</v>
      </c>
      <c r="Q1536" t="str">
        <f>LEFT(N1536,FIND("/",N1536)-1)</f>
        <v>photography</v>
      </c>
      <c r="R1536" t="str">
        <f>RIGHT(N1536,LEN(N1536)-SEARCH("/",N1536))</f>
        <v>photobooks</v>
      </c>
      <c r="S1536" s="14">
        <f>(((J1536/60)/60)/24) + DATE(1970,1,1)</f>
        <v>42221.67432870371</v>
      </c>
      <c r="T1536" s="14">
        <f>(((I1536/60)/60)/24) + DATE(1970,1,1)</f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8338</v>
      </c>
      <c r="O1537" s="10">
        <f>(E1537/D1537)*100</f>
        <v>132.42499999999998</v>
      </c>
      <c r="P1537" s="5">
        <f>IFERROR((E1537/L1537),"0")</f>
        <v>48.154545454545456</v>
      </c>
      <c r="Q1537" t="str">
        <f>LEFT(N1537,FIND("/",N1537)-1)</f>
        <v>photography</v>
      </c>
      <c r="R1537" t="str">
        <f>RIGHT(N1537,LEN(N1537)-SEARCH("/",N1537))</f>
        <v>photobooks</v>
      </c>
      <c r="S1537" s="14">
        <f>(((J1537/60)/60)/24) + DATE(1970,1,1)</f>
        <v>42484.829062500001</v>
      </c>
      <c r="T1537" s="14">
        <f>(((I1537/60)/60)/24) + DATE(1970,1,1)</f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8338</v>
      </c>
      <c r="O1538" s="10">
        <f>(E1538/D1538)*100</f>
        <v>250.30841666666666</v>
      </c>
      <c r="P1538" s="5">
        <f>IFERROR((E1538/L1538),"0")</f>
        <v>66.015406593406595</v>
      </c>
      <c r="Q1538" t="str">
        <f>LEFT(N1538,FIND("/",N1538)-1)</f>
        <v>photography</v>
      </c>
      <c r="R1538" t="str">
        <f>RIGHT(N1538,LEN(N1538)-SEARCH("/",N1538))</f>
        <v>photobooks</v>
      </c>
      <c r="S1538" s="14">
        <f>(((J1538/60)/60)/24) + DATE(1970,1,1)</f>
        <v>42213.802199074074</v>
      </c>
      <c r="T1538" s="14">
        <f>(((I1538/60)/60)/24) + 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8338</v>
      </c>
      <c r="O1539" s="10">
        <f>(E1539/D1539)*100</f>
        <v>179.9</v>
      </c>
      <c r="P1539" s="5">
        <f>IFERROR((E1539/L1539),"0")</f>
        <v>96.375</v>
      </c>
      <c r="Q1539" t="str">
        <f>LEFT(N1539,FIND("/",N1539)-1)</f>
        <v>photography</v>
      </c>
      <c r="R1539" t="str">
        <f>RIGHT(N1539,LEN(N1539)-SEARCH("/",N1539))</f>
        <v>photobooks</v>
      </c>
      <c r="S1539" s="14">
        <f>(((J1539/60)/60)/24) + DATE(1970,1,1)</f>
        <v>42552.315127314811</v>
      </c>
      <c r="T1539" s="14">
        <f>(((I1539/60)/60)/24) + 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8338</v>
      </c>
      <c r="O1540" s="10">
        <f>(E1540/D1540)*100</f>
        <v>102.62857142857142</v>
      </c>
      <c r="P1540" s="5">
        <f>IFERROR((E1540/L1540),"0")</f>
        <v>156.17391304347825</v>
      </c>
      <c r="Q1540" t="str">
        <f>LEFT(N1540,FIND("/",N1540)-1)</f>
        <v>photography</v>
      </c>
      <c r="R1540" t="str">
        <f>RIGHT(N1540,LEN(N1540)-SEARCH("/",N1540))</f>
        <v>photobooks</v>
      </c>
      <c r="S1540" s="14">
        <f>(((J1540/60)/60)/24) + DATE(1970,1,1)</f>
        <v>41981.782060185185</v>
      </c>
      <c r="T1540" s="14">
        <f>(((I1540/60)/60)/24) + DATE(1970,1,1)</f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8338</v>
      </c>
      <c r="O1541" s="10">
        <f>(E1541/D1541)*100</f>
        <v>135.98609999999999</v>
      </c>
      <c r="P1541" s="5">
        <f>IFERROR((E1541/L1541),"0")</f>
        <v>95.764859154929582</v>
      </c>
      <c r="Q1541" t="str">
        <f>LEFT(N1541,FIND("/",N1541)-1)</f>
        <v>photography</v>
      </c>
      <c r="R1541" t="str">
        <f>RIGHT(N1541,LEN(N1541)-SEARCH("/",N1541))</f>
        <v>photobooks</v>
      </c>
      <c r="S1541" s="14">
        <f>(((J1541/60)/60)/24) + DATE(1970,1,1)</f>
        <v>42705.919201388882</v>
      </c>
      <c r="T1541" s="14">
        <f>(((I1541/60)/60)/24) + DATE(1970,1,1)</f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8338</v>
      </c>
      <c r="O1542" s="10">
        <f>(E1542/D1542)*100</f>
        <v>117.86666666666667</v>
      </c>
      <c r="P1542" s="5">
        <f>IFERROR((E1542/L1542),"0")</f>
        <v>180.40816326530611</v>
      </c>
      <c r="Q1542" t="str">
        <f>LEFT(N1542,FIND("/",N1542)-1)</f>
        <v>photography</v>
      </c>
      <c r="R1542" t="str">
        <f>RIGHT(N1542,LEN(N1542)-SEARCH("/",N1542))</f>
        <v>photobooks</v>
      </c>
      <c r="S1542" s="14">
        <f>(((J1542/60)/60)/24) + DATE(1970,1,1)</f>
        <v>41939.00712962963</v>
      </c>
      <c r="T1542" s="14">
        <f>(((I1542/60)/60)/24) + 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8342</v>
      </c>
      <c r="O1543" s="10">
        <f>(E1543/D1543)*100</f>
        <v>3.3333333333333333E-2</v>
      </c>
      <c r="P1543" s="5">
        <f>IFERROR((E1543/L1543),"0")</f>
        <v>3</v>
      </c>
      <c r="Q1543" t="str">
        <f>LEFT(N1543,FIND("/",N1543)-1)</f>
        <v>photography</v>
      </c>
      <c r="R1543" t="str">
        <f>RIGHT(N1543,LEN(N1543)-SEARCH("/",N1543))</f>
        <v>nature</v>
      </c>
      <c r="S1543" s="14">
        <f>(((J1543/60)/60)/24) + DATE(1970,1,1)</f>
        <v>41974.712245370371</v>
      </c>
      <c r="T1543" s="14">
        <f>(((I1543/60)/60)/24) + DATE(1970,1,1)</f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8342</v>
      </c>
      <c r="O1544" s="10">
        <f>(E1544/D1544)*100</f>
        <v>4</v>
      </c>
      <c r="P1544" s="5">
        <f>IFERROR((E1544/L1544),"0")</f>
        <v>20</v>
      </c>
      <c r="Q1544" t="str">
        <f>LEFT(N1544,FIND("/",N1544)-1)</f>
        <v>photography</v>
      </c>
      <c r="R1544" t="str">
        <f>RIGHT(N1544,LEN(N1544)-SEARCH("/",N1544))</f>
        <v>nature</v>
      </c>
      <c r="S1544" s="14">
        <f>(((J1544/60)/60)/24) + DATE(1970,1,1)</f>
        <v>42170.996527777781</v>
      </c>
      <c r="T1544" s="14">
        <f>(((I1544/60)/60)/24) + 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8342</v>
      </c>
      <c r="O1545" s="10">
        <f>(E1545/D1545)*100</f>
        <v>0.44444444444444442</v>
      </c>
      <c r="P1545" s="5">
        <f>IFERROR((E1545/L1545),"0")</f>
        <v>10</v>
      </c>
      <c r="Q1545" t="str">
        <f>LEFT(N1545,FIND("/",N1545)-1)</f>
        <v>photography</v>
      </c>
      <c r="R1545" t="str">
        <f>RIGHT(N1545,LEN(N1545)-SEARCH("/",N1545))</f>
        <v>nature</v>
      </c>
      <c r="S1545" s="14">
        <f>(((J1545/60)/60)/24) + DATE(1970,1,1)</f>
        <v>41935.509652777779</v>
      </c>
      <c r="T1545" s="14">
        <f>(((I1545/60)/60)/24) + 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8342</v>
      </c>
      <c r="O1546" s="10">
        <f>(E1546/D1546)*100</f>
        <v>0</v>
      </c>
      <c r="P1546" s="5" t="str">
        <f>IFERROR((E1546/L1546),"0")</f>
        <v>0</v>
      </c>
      <c r="Q1546" t="str">
        <f>LEFT(N1546,FIND("/",N1546)-1)</f>
        <v>photography</v>
      </c>
      <c r="R1546" t="str">
        <f>RIGHT(N1546,LEN(N1546)-SEARCH("/",N1546))</f>
        <v>nature</v>
      </c>
      <c r="S1546" s="14">
        <f>(((J1546/60)/60)/24) + DATE(1970,1,1)</f>
        <v>42053.051203703704</v>
      </c>
      <c r="T1546" s="14">
        <f>(((I1546/60)/60)/24) + 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8342</v>
      </c>
      <c r="O1547" s="10">
        <f>(E1547/D1547)*100</f>
        <v>3.3333333333333333E-2</v>
      </c>
      <c r="P1547" s="5">
        <f>IFERROR((E1547/L1547),"0")</f>
        <v>1</v>
      </c>
      <c r="Q1547" t="str">
        <f>LEFT(N1547,FIND("/",N1547)-1)</f>
        <v>photography</v>
      </c>
      <c r="R1547" t="str">
        <f>RIGHT(N1547,LEN(N1547)-SEARCH("/",N1547))</f>
        <v>nature</v>
      </c>
      <c r="S1547" s="14">
        <f>(((J1547/60)/60)/24) + DATE(1970,1,1)</f>
        <v>42031.884652777779</v>
      </c>
      <c r="T1547" s="14">
        <f>(((I1547/60)/60)/24) + DATE(1970,1,1)</f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8342</v>
      </c>
      <c r="O1548" s="10">
        <f>(E1548/D1548)*100</f>
        <v>28.9</v>
      </c>
      <c r="P1548" s="5">
        <f>IFERROR((E1548/L1548),"0")</f>
        <v>26.272727272727273</v>
      </c>
      <c r="Q1548" t="str">
        <f>LEFT(N1548,FIND("/",N1548)-1)</f>
        <v>photography</v>
      </c>
      <c r="R1548" t="str">
        <f>RIGHT(N1548,LEN(N1548)-SEARCH("/",N1548))</f>
        <v>nature</v>
      </c>
      <c r="S1548" s="14">
        <f>(((J1548/60)/60)/24) + DATE(1970,1,1)</f>
        <v>41839.212951388887</v>
      </c>
      <c r="T1548" s="14">
        <f>(((I1548/60)/60)/24) + 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8342</v>
      </c>
      <c r="O1549" s="10">
        <f>(E1549/D1549)*100</f>
        <v>0</v>
      </c>
      <c r="P1549" s="5" t="str">
        <f>IFERROR((E1549/L1549),"0")</f>
        <v>0</v>
      </c>
      <c r="Q1549" t="str">
        <f>LEFT(N1549,FIND("/",N1549)-1)</f>
        <v>photography</v>
      </c>
      <c r="R1549" t="str">
        <f>RIGHT(N1549,LEN(N1549)-SEARCH("/",N1549))</f>
        <v>nature</v>
      </c>
      <c r="S1549" s="14">
        <f>(((J1549/60)/60)/24) + DATE(1970,1,1)</f>
        <v>42782.426875000005</v>
      </c>
      <c r="T1549" s="14">
        <f>(((I1549/60)/60)/24) + 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8342</v>
      </c>
      <c r="O1550" s="10">
        <f>(E1550/D1550)*100</f>
        <v>8.5714285714285712</v>
      </c>
      <c r="P1550" s="5">
        <f>IFERROR((E1550/L1550),"0")</f>
        <v>60</v>
      </c>
      <c r="Q1550" t="str">
        <f>LEFT(N1550,FIND("/",N1550)-1)</f>
        <v>photography</v>
      </c>
      <c r="R1550" t="str">
        <f>RIGHT(N1550,LEN(N1550)-SEARCH("/",N1550))</f>
        <v>nature</v>
      </c>
      <c r="S1550" s="14">
        <f>(((J1550/60)/60)/24) + DATE(1970,1,1)</f>
        <v>42286.88217592593</v>
      </c>
      <c r="T1550" s="14">
        <f>(((I1550/60)/60)/24) + 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8342</v>
      </c>
      <c r="O1551" s="10">
        <f>(E1551/D1551)*100</f>
        <v>34</v>
      </c>
      <c r="P1551" s="5">
        <f>IFERROR((E1551/L1551),"0")</f>
        <v>28.333333333333332</v>
      </c>
      <c r="Q1551" t="str">
        <f>LEFT(N1551,FIND("/",N1551)-1)</f>
        <v>photography</v>
      </c>
      <c r="R1551" t="str">
        <f>RIGHT(N1551,LEN(N1551)-SEARCH("/",N1551))</f>
        <v>nature</v>
      </c>
      <c r="S1551" s="14">
        <f>(((J1551/60)/60)/24) + DATE(1970,1,1)</f>
        <v>42281.136099537034</v>
      </c>
      <c r="T1551" s="14">
        <f>(((I1551/60)/60)/24) + DATE(1970,1,1)</f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8342</v>
      </c>
      <c r="O1552" s="10">
        <f>(E1552/D1552)*100</f>
        <v>13.466666666666665</v>
      </c>
      <c r="P1552" s="5">
        <f>IFERROR((E1552/L1552),"0")</f>
        <v>14.428571428571429</v>
      </c>
      <c r="Q1552" t="str">
        <f>LEFT(N1552,FIND("/",N1552)-1)</f>
        <v>photography</v>
      </c>
      <c r="R1552" t="str">
        <f>RIGHT(N1552,LEN(N1552)-SEARCH("/",N1552))</f>
        <v>nature</v>
      </c>
      <c r="S1552" s="14">
        <f>(((J1552/60)/60)/24) + DATE(1970,1,1)</f>
        <v>42472.449467592596</v>
      </c>
      <c r="T1552" s="14">
        <f>(((I1552/60)/60)/24) + DATE(1970,1,1)</f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8342</v>
      </c>
      <c r="O1553" s="10">
        <f>(E1553/D1553)*100</f>
        <v>0</v>
      </c>
      <c r="P1553" s="5" t="str">
        <f>IFERROR((E1553/L1553),"0")</f>
        <v>0</v>
      </c>
      <c r="Q1553" t="str">
        <f>LEFT(N1553,FIND("/",N1553)-1)</f>
        <v>photography</v>
      </c>
      <c r="R1553" t="str">
        <f>RIGHT(N1553,LEN(N1553)-SEARCH("/",N1553))</f>
        <v>nature</v>
      </c>
      <c r="S1553" s="14">
        <f>(((J1553/60)/60)/24) + DATE(1970,1,1)</f>
        <v>42121.824525462958</v>
      </c>
      <c r="T1553" s="14">
        <f>(((I1553/60)/60)/24) + DATE(1970,1,1)</f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8342</v>
      </c>
      <c r="O1554" s="10">
        <f>(E1554/D1554)*100</f>
        <v>49.186046511627907</v>
      </c>
      <c r="P1554" s="5">
        <f>IFERROR((E1554/L1554),"0")</f>
        <v>132.1875</v>
      </c>
      <c r="Q1554" t="str">
        <f>LEFT(N1554,FIND("/",N1554)-1)</f>
        <v>photography</v>
      </c>
      <c r="R1554" t="str">
        <f>RIGHT(N1554,LEN(N1554)-SEARCH("/",N1554))</f>
        <v>nature</v>
      </c>
      <c r="S1554" s="14">
        <f>(((J1554/60)/60)/24) + DATE(1970,1,1)</f>
        <v>41892.688750000001</v>
      </c>
      <c r="T1554" s="14">
        <f>(((I1554/60)/60)/24) + 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8342</v>
      </c>
      <c r="O1555" s="10">
        <f>(E1555/D1555)*100</f>
        <v>0</v>
      </c>
      <c r="P1555" s="5" t="str">
        <f>IFERROR((E1555/L1555),"0")</f>
        <v>0</v>
      </c>
      <c r="Q1555" t="str">
        <f>LEFT(N1555,FIND("/",N1555)-1)</f>
        <v>photography</v>
      </c>
      <c r="R1555" t="str">
        <f>RIGHT(N1555,LEN(N1555)-SEARCH("/",N1555))</f>
        <v>nature</v>
      </c>
      <c r="S1555" s="14">
        <f>(((J1555/60)/60)/24) + DATE(1970,1,1)</f>
        <v>42219.282951388886</v>
      </c>
      <c r="T1555" s="14">
        <f>(((I1555/60)/60)/24) + 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8342</v>
      </c>
      <c r="O1556" s="10">
        <f>(E1556/D1556)*100</f>
        <v>0</v>
      </c>
      <c r="P1556" s="5" t="str">
        <f>IFERROR((E1556/L1556),"0")</f>
        <v>0</v>
      </c>
      <c r="Q1556" t="str">
        <f>LEFT(N1556,FIND("/",N1556)-1)</f>
        <v>photography</v>
      </c>
      <c r="R1556" t="str">
        <f>RIGHT(N1556,LEN(N1556)-SEARCH("/",N1556))</f>
        <v>nature</v>
      </c>
      <c r="S1556" s="14">
        <f>(((J1556/60)/60)/24) + DATE(1970,1,1)</f>
        <v>42188.252199074079</v>
      </c>
      <c r="T1556" s="14">
        <f>(((I1556/60)/60)/24) + 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8342</v>
      </c>
      <c r="O1557" s="10">
        <f>(E1557/D1557)*100</f>
        <v>0</v>
      </c>
      <c r="P1557" s="5" t="str">
        <f>IFERROR((E1557/L1557),"0")</f>
        <v>0</v>
      </c>
      <c r="Q1557" t="str">
        <f>LEFT(N1557,FIND("/",N1557)-1)</f>
        <v>photography</v>
      </c>
      <c r="R1557" t="str">
        <f>RIGHT(N1557,LEN(N1557)-SEARCH("/",N1557))</f>
        <v>nature</v>
      </c>
      <c r="S1557" s="14">
        <f>(((J1557/60)/60)/24) + DATE(1970,1,1)</f>
        <v>42241.613796296297</v>
      </c>
      <c r="T1557" s="14">
        <f>(((I1557/60)/60)/24) + 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8342</v>
      </c>
      <c r="O1558" s="10">
        <f>(E1558/D1558)*100</f>
        <v>45.133333333333333</v>
      </c>
      <c r="P1558" s="5">
        <f>IFERROR((E1558/L1558),"0")</f>
        <v>56.416666666666664</v>
      </c>
      <c r="Q1558" t="str">
        <f>LEFT(N1558,FIND("/",N1558)-1)</f>
        <v>photography</v>
      </c>
      <c r="R1558" t="str">
        <f>RIGHT(N1558,LEN(N1558)-SEARCH("/",N1558))</f>
        <v>nature</v>
      </c>
      <c r="S1558" s="14">
        <f>(((J1558/60)/60)/24) + DATE(1970,1,1)</f>
        <v>42525.153055555551</v>
      </c>
      <c r="T1558" s="14">
        <f>(((I1558/60)/60)/24) + 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8342</v>
      </c>
      <c r="O1559" s="10">
        <f>(E1559/D1559)*100</f>
        <v>4</v>
      </c>
      <c r="P1559" s="5">
        <f>IFERROR((E1559/L1559),"0")</f>
        <v>100</v>
      </c>
      <c r="Q1559" t="str">
        <f>LEFT(N1559,FIND("/",N1559)-1)</f>
        <v>photography</v>
      </c>
      <c r="R1559" t="str">
        <f>RIGHT(N1559,LEN(N1559)-SEARCH("/",N1559))</f>
        <v>nature</v>
      </c>
      <c r="S1559" s="14">
        <f>(((J1559/60)/60)/24) + DATE(1970,1,1)</f>
        <v>41871.65315972222</v>
      </c>
      <c r="T1559" s="14">
        <f>(((I1559/60)/60)/24) + DATE(1970,1,1)</f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8342</v>
      </c>
      <c r="O1560" s="10">
        <f>(E1560/D1560)*100</f>
        <v>4.666666666666667</v>
      </c>
      <c r="P1560" s="5">
        <f>IFERROR((E1560/L1560),"0")</f>
        <v>11.666666666666666</v>
      </c>
      <c r="Q1560" t="str">
        <f>LEFT(N1560,FIND("/",N1560)-1)</f>
        <v>photography</v>
      </c>
      <c r="R1560" t="str">
        <f>RIGHT(N1560,LEN(N1560)-SEARCH("/",N1560))</f>
        <v>nature</v>
      </c>
      <c r="S1560" s="14">
        <f>(((J1560/60)/60)/24) + DATE(1970,1,1)</f>
        <v>42185.397673611107</v>
      </c>
      <c r="T1560" s="14">
        <f>(((I1560/60)/60)/24) + DATE(1970,1,1)</f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8342</v>
      </c>
      <c r="O1561" s="10">
        <f>(E1561/D1561)*100</f>
        <v>0.33333333333333337</v>
      </c>
      <c r="P1561" s="5">
        <f>IFERROR((E1561/L1561),"0")</f>
        <v>50</v>
      </c>
      <c r="Q1561" t="str">
        <f>LEFT(N1561,FIND("/",N1561)-1)</f>
        <v>photography</v>
      </c>
      <c r="R1561" t="str">
        <f>RIGHT(N1561,LEN(N1561)-SEARCH("/",N1561))</f>
        <v>nature</v>
      </c>
      <c r="S1561" s="14">
        <f>(((J1561/60)/60)/24) + DATE(1970,1,1)</f>
        <v>42108.05322916666</v>
      </c>
      <c r="T1561" s="14">
        <f>(((I1561/60)/60)/24) + DATE(1970,1,1)</f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8342</v>
      </c>
      <c r="O1562" s="10">
        <f>(E1562/D1562)*100</f>
        <v>3.7600000000000002</v>
      </c>
      <c r="P1562" s="5">
        <f>IFERROR((E1562/L1562),"0")</f>
        <v>23.5</v>
      </c>
      <c r="Q1562" t="str">
        <f>LEFT(N1562,FIND("/",N1562)-1)</f>
        <v>photography</v>
      </c>
      <c r="R1562" t="str">
        <f>RIGHT(N1562,LEN(N1562)-SEARCH("/",N1562))</f>
        <v>nature</v>
      </c>
      <c r="S1562" s="14">
        <f>(((J1562/60)/60)/24) + DATE(1970,1,1)</f>
        <v>41936.020752314813</v>
      </c>
      <c r="T1562" s="14">
        <f>(((I1562/60)/60)/24) + DATE(1970,1,1)</f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8343</v>
      </c>
      <c r="O1563" s="10">
        <f>(E1563/D1563)*100</f>
        <v>0.67</v>
      </c>
      <c r="P1563" s="5">
        <f>IFERROR((E1563/L1563),"0")</f>
        <v>67</v>
      </c>
      <c r="Q1563" t="str">
        <f>LEFT(N1563,FIND("/",N1563)-1)</f>
        <v>publishing</v>
      </c>
      <c r="R1563" t="str">
        <f>RIGHT(N1563,LEN(N1563)-SEARCH("/",N1563))</f>
        <v>art books</v>
      </c>
      <c r="S1563" s="14">
        <f>(((J1563/60)/60)/24) + DATE(1970,1,1)</f>
        <v>41555.041701388887</v>
      </c>
      <c r="T1563" s="14">
        <f>(((I1563/60)/60)/24) + DATE(1970,1,1)</f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8343</v>
      </c>
      <c r="O1564" s="10">
        <f>(E1564/D1564)*100</f>
        <v>0</v>
      </c>
      <c r="P1564" s="5" t="str">
        <f>IFERROR((E1564/L1564),"0")</f>
        <v>0</v>
      </c>
      <c r="Q1564" t="str">
        <f>LEFT(N1564,FIND("/",N1564)-1)</f>
        <v>publishing</v>
      </c>
      <c r="R1564" t="str">
        <f>RIGHT(N1564,LEN(N1564)-SEARCH("/",N1564))</f>
        <v>art books</v>
      </c>
      <c r="S1564" s="14">
        <f>(((J1564/60)/60)/24) + DATE(1970,1,1)</f>
        <v>40079.566157407404</v>
      </c>
      <c r="T1564" s="14">
        <f>(((I1564/60)/60)/24) + 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8343</v>
      </c>
      <c r="O1565" s="10">
        <f>(E1565/D1565)*100</f>
        <v>1.4166666666666665</v>
      </c>
      <c r="P1565" s="5">
        <f>IFERROR((E1565/L1565),"0")</f>
        <v>42.5</v>
      </c>
      <c r="Q1565" t="str">
        <f>LEFT(N1565,FIND("/",N1565)-1)</f>
        <v>publishing</v>
      </c>
      <c r="R1565" t="str">
        <f>RIGHT(N1565,LEN(N1565)-SEARCH("/",N1565))</f>
        <v>art books</v>
      </c>
      <c r="S1565" s="14">
        <f>(((J1565/60)/60)/24) + DATE(1970,1,1)</f>
        <v>41652.742488425924</v>
      </c>
      <c r="T1565" s="14">
        <f>(((I1565/60)/60)/24) + DATE(1970,1,1)</f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8343</v>
      </c>
      <c r="O1566" s="10">
        <f>(E1566/D1566)*100</f>
        <v>0.1</v>
      </c>
      <c r="P1566" s="5">
        <f>IFERROR((E1566/L1566),"0")</f>
        <v>10</v>
      </c>
      <c r="Q1566" t="str">
        <f>LEFT(N1566,FIND("/",N1566)-1)</f>
        <v>publishing</v>
      </c>
      <c r="R1566" t="str">
        <f>RIGHT(N1566,LEN(N1566)-SEARCH("/",N1566))</f>
        <v>art books</v>
      </c>
      <c r="S1566" s="14">
        <f>(((J1566/60)/60)/24) + DATE(1970,1,1)</f>
        <v>42121.367002314815</v>
      </c>
      <c r="T1566" s="14">
        <f>(((I1566/60)/60)/24) + DATE(1970,1,1)</f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8343</v>
      </c>
      <c r="O1567" s="10">
        <f>(E1567/D1567)*100</f>
        <v>2.5</v>
      </c>
      <c r="P1567" s="5">
        <f>IFERROR((E1567/L1567),"0")</f>
        <v>100</v>
      </c>
      <c r="Q1567" t="str">
        <f>LEFT(N1567,FIND("/",N1567)-1)</f>
        <v>publishing</v>
      </c>
      <c r="R1567" t="str">
        <f>RIGHT(N1567,LEN(N1567)-SEARCH("/",N1567))</f>
        <v>art books</v>
      </c>
      <c r="S1567" s="14">
        <f>(((J1567/60)/60)/24) + DATE(1970,1,1)</f>
        <v>40672.729872685188</v>
      </c>
      <c r="T1567" s="14">
        <f>(((I1567/60)/60)/24) + 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8343</v>
      </c>
      <c r="O1568" s="10">
        <f>(E1568/D1568)*100</f>
        <v>21.25</v>
      </c>
      <c r="P1568" s="5">
        <f>IFERROR((E1568/L1568),"0")</f>
        <v>108.05084745762711</v>
      </c>
      <c r="Q1568" t="str">
        <f>LEFT(N1568,FIND("/",N1568)-1)</f>
        <v>publishing</v>
      </c>
      <c r="R1568" t="str">
        <f>RIGHT(N1568,LEN(N1568)-SEARCH("/",N1568))</f>
        <v>art books</v>
      </c>
      <c r="S1568" s="14">
        <f>(((J1568/60)/60)/24) + DATE(1970,1,1)</f>
        <v>42549.916712962964</v>
      </c>
      <c r="T1568" s="14">
        <f>(((I1568/60)/60)/24) + DATE(1970,1,1)</f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8343</v>
      </c>
      <c r="O1569" s="10">
        <f>(E1569/D1569)*100</f>
        <v>4.117647058823529</v>
      </c>
      <c r="P1569" s="5">
        <f>IFERROR((E1569/L1569),"0")</f>
        <v>26.923076923076923</v>
      </c>
      <c r="Q1569" t="str">
        <f>LEFT(N1569,FIND("/",N1569)-1)</f>
        <v>publishing</v>
      </c>
      <c r="R1569" t="str">
        <f>RIGHT(N1569,LEN(N1569)-SEARCH("/",N1569))</f>
        <v>art books</v>
      </c>
      <c r="S1569" s="14">
        <f>(((J1569/60)/60)/24) + DATE(1970,1,1)</f>
        <v>41671.936863425923</v>
      </c>
      <c r="T1569" s="14">
        <f>(((I1569/60)/60)/24) + 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8343</v>
      </c>
      <c r="O1570" s="10">
        <f>(E1570/D1570)*100</f>
        <v>13.639999999999999</v>
      </c>
      <c r="P1570" s="5">
        <f>IFERROR((E1570/L1570),"0")</f>
        <v>155</v>
      </c>
      <c r="Q1570" t="str">
        <f>LEFT(N1570,FIND("/",N1570)-1)</f>
        <v>publishing</v>
      </c>
      <c r="R1570" t="str">
        <f>RIGHT(N1570,LEN(N1570)-SEARCH("/",N1570))</f>
        <v>art books</v>
      </c>
      <c r="S1570" s="14">
        <f>(((J1570/60)/60)/24) + DATE(1970,1,1)</f>
        <v>41962.062326388885</v>
      </c>
      <c r="T1570" s="14">
        <f>(((I1570/60)/60)/24) + 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8343</v>
      </c>
      <c r="O1571" s="10">
        <f>(E1571/D1571)*100</f>
        <v>0</v>
      </c>
      <c r="P1571" s="5" t="str">
        <f>IFERROR((E1571/L1571),"0")</f>
        <v>0</v>
      </c>
      <c r="Q1571" t="str">
        <f>LEFT(N1571,FIND("/",N1571)-1)</f>
        <v>publishing</v>
      </c>
      <c r="R1571" t="str">
        <f>RIGHT(N1571,LEN(N1571)-SEARCH("/",N1571))</f>
        <v>art books</v>
      </c>
      <c r="S1571" s="14">
        <f>(((J1571/60)/60)/24) + DATE(1970,1,1)</f>
        <v>41389.679560185185</v>
      </c>
      <c r="T1571" s="14">
        <f>(((I1571/60)/60)/24) + 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8343</v>
      </c>
      <c r="O1572" s="10">
        <f>(E1572/D1572)*100</f>
        <v>41.4</v>
      </c>
      <c r="P1572" s="5">
        <f>IFERROR((E1572/L1572),"0")</f>
        <v>47.769230769230766</v>
      </c>
      <c r="Q1572" t="str">
        <f>LEFT(N1572,FIND("/",N1572)-1)</f>
        <v>publishing</v>
      </c>
      <c r="R1572" t="str">
        <f>RIGHT(N1572,LEN(N1572)-SEARCH("/",N1572))</f>
        <v>art books</v>
      </c>
      <c r="S1572" s="14">
        <f>(((J1572/60)/60)/24) + DATE(1970,1,1)</f>
        <v>42438.813449074078</v>
      </c>
      <c r="T1572" s="14">
        <f>(((I1572/60)/60)/24) + DATE(1970,1,1)</f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8343</v>
      </c>
      <c r="O1573" s="10">
        <f>(E1573/D1573)*100</f>
        <v>0.66115702479338845</v>
      </c>
      <c r="P1573" s="5">
        <f>IFERROR((E1573/L1573),"0")</f>
        <v>20</v>
      </c>
      <c r="Q1573" t="str">
        <f>LEFT(N1573,FIND("/",N1573)-1)</f>
        <v>publishing</v>
      </c>
      <c r="R1573" t="str">
        <f>RIGHT(N1573,LEN(N1573)-SEARCH("/",N1573))</f>
        <v>art books</v>
      </c>
      <c r="S1573" s="14">
        <f>(((J1573/60)/60)/24) + DATE(1970,1,1)</f>
        <v>42144.769479166673</v>
      </c>
      <c r="T1573" s="14">
        <f>(((I1573/60)/60)/24) + DATE(1970,1,1)</f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8343</v>
      </c>
      <c r="O1574" s="10">
        <f>(E1574/D1574)*100</f>
        <v>5</v>
      </c>
      <c r="P1574" s="5">
        <f>IFERROR((E1574/L1574),"0")</f>
        <v>41.666666666666664</v>
      </c>
      <c r="Q1574" t="str">
        <f>LEFT(N1574,FIND("/",N1574)-1)</f>
        <v>publishing</v>
      </c>
      <c r="R1574" t="str">
        <f>RIGHT(N1574,LEN(N1574)-SEARCH("/",N1574))</f>
        <v>art books</v>
      </c>
      <c r="S1574" s="14">
        <f>(((J1574/60)/60)/24) + DATE(1970,1,1)</f>
        <v>42404.033090277779</v>
      </c>
      <c r="T1574" s="14">
        <f>(((I1574/60)/60)/24) + DATE(1970,1,1)</f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8343</v>
      </c>
      <c r="O1575" s="10">
        <f>(E1575/D1575)*100</f>
        <v>2.4777777777777779</v>
      </c>
      <c r="P1575" s="5">
        <f>IFERROR((E1575/L1575),"0")</f>
        <v>74.333333333333329</v>
      </c>
      <c r="Q1575" t="str">
        <f>LEFT(N1575,FIND("/",N1575)-1)</f>
        <v>publishing</v>
      </c>
      <c r="R1575" t="str">
        <f>RIGHT(N1575,LEN(N1575)-SEARCH("/",N1575))</f>
        <v>art books</v>
      </c>
      <c r="S1575" s="14">
        <f>(((J1575/60)/60)/24) + DATE(1970,1,1)</f>
        <v>42786.000023148154</v>
      </c>
      <c r="T1575" s="14">
        <f>(((I1575/60)/60)/24) + DATE(1970,1,1)</f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8343</v>
      </c>
      <c r="O1576" s="10">
        <f>(E1576/D1576)*100</f>
        <v>5.0599999999999996</v>
      </c>
      <c r="P1576" s="5">
        <f>IFERROR((E1576/L1576),"0")</f>
        <v>84.333333333333329</v>
      </c>
      <c r="Q1576" t="str">
        <f>LEFT(N1576,FIND("/",N1576)-1)</f>
        <v>publishing</v>
      </c>
      <c r="R1576" t="str">
        <f>RIGHT(N1576,LEN(N1576)-SEARCH("/",N1576))</f>
        <v>art books</v>
      </c>
      <c r="S1576" s="14">
        <f>(((J1576/60)/60)/24) + DATE(1970,1,1)</f>
        <v>42017.927418981482</v>
      </c>
      <c r="T1576" s="14">
        <f>(((I1576/60)/60)/24) + DATE(1970,1,1)</f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8343</v>
      </c>
      <c r="O1577" s="10">
        <f>(E1577/D1577)*100</f>
        <v>22.91</v>
      </c>
      <c r="P1577" s="5">
        <f>IFERROR((E1577/L1577),"0")</f>
        <v>65.457142857142856</v>
      </c>
      <c r="Q1577" t="str">
        <f>LEFT(N1577,FIND("/",N1577)-1)</f>
        <v>publishing</v>
      </c>
      <c r="R1577" t="str">
        <f>RIGHT(N1577,LEN(N1577)-SEARCH("/",N1577))</f>
        <v>art books</v>
      </c>
      <c r="S1577" s="14">
        <f>(((J1577/60)/60)/24) + DATE(1970,1,1)</f>
        <v>41799.524259259262</v>
      </c>
      <c r="T1577" s="14">
        <f>(((I1577/60)/60)/24) + DATE(1970,1,1)</f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8343</v>
      </c>
      <c r="O1578" s="10">
        <f>(E1578/D1578)*100</f>
        <v>13</v>
      </c>
      <c r="P1578" s="5">
        <f>IFERROR((E1578/L1578),"0")</f>
        <v>65</v>
      </c>
      <c r="Q1578" t="str">
        <f>LEFT(N1578,FIND("/",N1578)-1)</f>
        <v>publishing</v>
      </c>
      <c r="R1578" t="str">
        <f>RIGHT(N1578,LEN(N1578)-SEARCH("/",N1578))</f>
        <v>art books</v>
      </c>
      <c r="S1578" s="14">
        <f>(((J1578/60)/60)/24) + DATE(1970,1,1)</f>
        <v>42140.879259259258</v>
      </c>
      <c r="T1578" s="14">
        <f>(((I1578/60)/60)/24) + DATE(1970,1,1)</f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8343</v>
      </c>
      <c r="O1579" s="10">
        <f>(E1579/D1579)*100</f>
        <v>0.54999999999999993</v>
      </c>
      <c r="P1579" s="5">
        <f>IFERROR((E1579/L1579),"0")</f>
        <v>27.5</v>
      </c>
      <c r="Q1579" t="str">
        <f>LEFT(N1579,FIND("/",N1579)-1)</f>
        <v>publishing</v>
      </c>
      <c r="R1579" t="str">
        <f>RIGHT(N1579,LEN(N1579)-SEARCH("/",N1579))</f>
        <v>art books</v>
      </c>
      <c r="S1579" s="14">
        <f>(((J1579/60)/60)/24) + DATE(1970,1,1)</f>
        <v>41054.847777777781</v>
      </c>
      <c r="T1579" s="14">
        <f>(((I1579/60)/60)/24) + DATE(1970,1,1)</f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8343</v>
      </c>
      <c r="O1580" s="10">
        <f>(E1580/D1580)*100</f>
        <v>10.806536636794938</v>
      </c>
      <c r="P1580" s="5">
        <f>IFERROR((E1580/L1580),"0")</f>
        <v>51.25</v>
      </c>
      <c r="Q1580" t="str">
        <f>LEFT(N1580,FIND("/",N1580)-1)</f>
        <v>publishing</v>
      </c>
      <c r="R1580" t="str">
        <f>RIGHT(N1580,LEN(N1580)-SEARCH("/",N1580))</f>
        <v>art books</v>
      </c>
      <c r="S1580" s="14">
        <f>(((J1580/60)/60)/24) + DATE(1970,1,1)</f>
        <v>40399.065868055557</v>
      </c>
      <c r="T1580" s="14">
        <f>(((I1580/60)/60)/24) + DATE(1970,1,1)</f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8343</v>
      </c>
      <c r="O1581" s="10">
        <f>(E1581/D1581)*100</f>
        <v>0.84008400840084008</v>
      </c>
      <c r="P1581" s="5">
        <f>IFERROR((E1581/L1581),"0")</f>
        <v>14</v>
      </c>
      <c r="Q1581" t="str">
        <f>LEFT(N1581,FIND("/",N1581)-1)</f>
        <v>publishing</v>
      </c>
      <c r="R1581" t="str">
        <f>RIGHT(N1581,LEN(N1581)-SEARCH("/",N1581))</f>
        <v>art books</v>
      </c>
      <c r="S1581" s="14">
        <f>(((J1581/60)/60)/24) + DATE(1970,1,1)</f>
        <v>41481.996423611112</v>
      </c>
      <c r="T1581" s="14">
        <f>(((I1581/60)/60)/24) + 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8343</v>
      </c>
      <c r="O1582" s="10">
        <f>(E1582/D1582)*100</f>
        <v>0</v>
      </c>
      <c r="P1582" s="5" t="str">
        <f>IFERROR((E1582/L1582),"0")</f>
        <v>0</v>
      </c>
      <c r="Q1582" t="str">
        <f>LEFT(N1582,FIND("/",N1582)-1)</f>
        <v>publishing</v>
      </c>
      <c r="R1582" t="str">
        <f>RIGHT(N1582,LEN(N1582)-SEARCH("/",N1582))</f>
        <v>art books</v>
      </c>
      <c r="S1582" s="14">
        <f>(((J1582/60)/60)/24) + DATE(1970,1,1)</f>
        <v>40990.050069444449</v>
      </c>
      <c r="T1582" s="14">
        <f>(((I1582/60)/60)/24) + DATE(1970,1,1)</f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8344</v>
      </c>
      <c r="O1583" s="10">
        <f>(E1583/D1583)*100</f>
        <v>0.5</v>
      </c>
      <c r="P1583" s="5">
        <f>IFERROR((E1583/L1583),"0")</f>
        <v>5</v>
      </c>
      <c r="Q1583" t="str">
        <f>LEFT(N1583,FIND("/",N1583)-1)</f>
        <v>photography</v>
      </c>
      <c r="R1583" t="str">
        <f>RIGHT(N1583,LEN(N1583)-SEARCH("/",N1583))</f>
        <v>places</v>
      </c>
      <c r="S1583" s="14">
        <f>(((J1583/60)/60)/24) + DATE(1970,1,1)</f>
        <v>42325.448958333334</v>
      </c>
      <c r="T1583" s="14">
        <f>(((I1583/60)/60)/24) + 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8344</v>
      </c>
      <c r="O1584" s="10">
        <f>(E1584/D1584)*100</f>
        <v>9.3000000000000007</v>
      </c>
      <c r="P1584" s="5">
        <f>IFERROR((E1584/L1584),"0")</f>
        <v>31</v>
      </c>
      <c r="Q1584" t="str">
        <f>LEFT(N1584,FIND("/",N1584)-1)</f>
        <v>photography</v>
      </c>
      <c r="R1584" t="str">
        <f>RIGHT(N1584,LEN(N1584)-SEARCH("/",N1584))</f>
        <v>places</v>
      </c>
      <c r="S1584" s="14">
        <f>(((J1584/60)/60)/24) + DATE(1970,1,1)</f>
        <v>42246.789965277778</v>
      </c>
      <c r="T1584" s="14">
        <f>(((I1584/60)/60)/24) + DATE(1970,1,1)</f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8344</v>
      </c>
      <c r="O1585" s="10">
        <f>(E1585/D1585)*100</f>
        <v>7.4999999999999997E-2</v>
      </c>
      <c r="P1585" s="5">
        <f>IFERROR((E1585/L1585),"0")</f>
        <v>15</v>
      </c>
      <c r="Q1585" t="str">
        <f>LEFT(N1585,FIND("/",N1585)-1)</f>
        <v>photography</v>
      </c>
      <c r="R1585" t="str">
        <f>RIGHT(N1585,LEN(N1585)-SEARCH("/",N1585))</f>
        <v>places</v>
      </c>
      <c r="S1585" s="14">
        <f>(((J1585/60)/60)/24) + DATE(1970,1,1)</f>
        <v>41877.904988425929</v>
      </c>
      <c r="T1585" s="14">
        <f>(((I1585/60)/60)/24) + DATE(1970,1,1)</f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8344</v>
      </c>
      <c r="O1586" s="10">
        <f>(E1586/D1586)*100</f>
        <v>0</v>
      </c>
      <c r="P1586" s="5" t="str">
        <f>IFERROR((E1586/L1586),"0")</f>
        <v>0</v>
      </c>
      <c r="Q1586" t="str">
        <f>LEFT(N1586,FIND("/",N1586)-1)</f>
        <v>photography</v>
      </c>
      <c r="R1586" t="str">
        <f>RIGHT(N1586,LEN(N1586)-SEARCH("/",N1586))</f>
        <v>places</v>
      </c>
      <c r="S1586" s="14">
        <f>(((J1586/60)/60)/24) + DATE(1970,1,1)</f>
        <v>41779.649317129632</v>
      </c>
      <c r="T1586" s="14">
        <f>(((I1586/60)/60)/24) + DATE(1970,1,1)</f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8344</v>
      </c>
      <c r="O1587" s="10">
        <f>(E1587/D1587)*100</f>
        <v>79</v>
      </c>
      <c r="P1587" s="5">
        <f>IFERROR((E1587/L1587),"0")</f>
        <v>131.66666666666666</v>
      </c>
      <c r="Q1587" t="str">
        <f>LEFT(N1587,FIND("/",N1587)-1)</f>
        <v>photography</v>
      </c>
      <c r="R1587" t="str">
        <f>RIGHT(N1587,LEN(N1587)-SEARCH("/",N1587))</f>
        <v>places</v>
      </c>
      <c r="S1587" s="14">
        <f>(((J1587/60)/60)/24) + DATE(1970,1,1)</f>
        <v>42707.895462962959</v>
      </c>
      <c r="T1587" s="14">
        <f>(((I1587/60)/60)/24) + 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8344</v>
      </c>
      <c r="O1588" s="10">
        <f>(E1588/D1588)*100</f>
        <v>0</v>
      </c>
      <c r="P1588" s="5" t="str">
        <f>IFERROR((E1588/L1588),"0")</f>
        <v>0</v>
      </c>
      <c r="Q1588" t="str">
        <f>LEFT(N1588,FIND("/",N1588)-1)</f>
        <v>photography</v>
      </c>
      <c r="R1588" t="str">
        <f>RIGHT(N1588,LEN(N1588)-SEARCH("/",N1588))</f>
        <v>places</v>
      </c>
      <c r="S1588" s="14">
        <f>(((J1588/60)/60)/24) + DATE(1970,1,1)</f>
        <v>42069.104421296302</v>
      </c>
      <c r="T1588" s="14">
        <f>(((I1588/60)/60)/24) + DATE(1970,1,1)</f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8344</v>
      </c>
      <c r="O1589" s="10">
        <f>(E1589/D1589)*100</f>
        <v>1.3333333333333334E-2</v>
      </c>
      <c r="P1589" s="5">
        <f>IFERROR((E1589/L1589),"0")</f>
        <v>1</v>
      </c>
      <c r="Q1589" t="str">
        <f>LEFT(N1589,FIND("/",N1589)-1)</f>
        <v>photography</v>
      </c>
      <c r="R1589" t="str">
        <f>RIGHT(N1589,LEN(N1589)-SEARCH("/",N1589))</f>
        <v>places</v>
      </c>
      <c r="S1589" s="14">
        <f>(((J1589/60)/60)/24) + DATE(1970,1,1)</f>
        <v>41956.950983796298</v>
      </c>
      <c r="T1589" s="14">
        <f>(((I1589/60)/60)/24) + 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8344</v>
      </c>
      <c r="O1590" s="10">
        <f>(E1590/D1590)*100</f>
        <v>0</v>
      </c>
      <c r="P1590" s="5" t="str">
        <f>IFERROR((E1590/L1590),"0")</f>
        <v>0</v>
      </c>
      <c r="Q1590" t="str">
        <f>LEFT(N1590,FIND("/",N1590)-1)</f>
        <v>photography</v>
      </c>
      <c r="R1590" t="str">
        <f>RIGHT(N1590,LEN(N1590)-SEARCH("/",N1590))</f>
        <v>places</v>
      </c>
      <c r="S1590" s="14">
        <f>(((J1590/60)/60)/24) + DATE(1970,1,1)</f>
        <v>42005.24998842593</v>
      </c>
      <c r="T1590" s="14">
        <f>(((I1590/60)/60)/24) + 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8344</v>
      </c>
      <c r="O1591" s="10">
        <f>(E1591/D1591)*100</f>
        <v>0</v>
      </c>
      <c r="P1591" s="5" t="str">
        <f>IFERROR((E1591/L1591),"0")</f>
        <v>0</v>
      </c>
      <c r="Q1591" t="str">
        <f>LEFT(N1591,FIND("/",N1591)-1)</f>
        <v>photography</v>
      </c>
      <c r="R1591" t="str">
        <f>RIGHT(N1591,LEN(N1591)-SEARCH("/",N1591))</f>
        <v>places</v>
      </c>
      <c r="S1591" s="14">
        <f>(((J1591/60)/60)/24) + DATE(1970,1,1)</f>
        <v>42256.984791666662</v>
      </c>
      <c r="T1591" s="14">
        <f>(((I1591/60)/60)/24) + 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8344</v>
      </c>
      <c r="O1592" s="10">
        <f>(E1592/D1592)*100</f>
        <v>1.7000000000000002</v>
      </c>
      <c r="P1592" s="5">
        <f>IFERROR((E1592/L1592),"0")</f>
        <v>510</v>
      </c>
      <c r="Q1592" t="str">
        <f>LEFT(N1592,FIND("/",N1592)-1)</f>
        <v>photography</v>
      </c>
      <c r="R1592" t="str">
        <f>RIGHT(N1592,LEN(N1592)-SEARCH("/",N1592))</f>
        <v>places</v>
      </c>
      <c r="S1592" s="14">
        <f>(((J1592/60)/60)/24) + DATE(1970,1,1)</f>
        <v>42240.857222222221</v>
      </c>
      <c r="T1592" s="14">
        <f>(((I1592/60)/60)/24) + DATE(1970,1,1)</f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8344</v>
      </c>
      <c r="O1593" s="10">
        <f>(E1593/D1593)*100</f>
        <v>29.228571428571428</v>
      </c>
      <c r="P1593" s="5">
        <f>IFERROR((E1593/L1593),"0")</f>
        <v>44.478260869565219</v>
      </c>
      <c r="Q1593" t="str">
        <f>LEFT(N1593,FIND("/",N1593)-1)</f>
        <v>photography</v>
      </c>
      <c r="R1593" t="str">
        <f>RIGHT(N1593,LEN(N1593)-SEARCH("/",N1593))</f>
        <v>places</v>
      </c>
      <c r="S1593" s="14">
        <f>(((J1593/60)/60)/24) + DATE(1970,1,1)</f>
        <v>42433.726168981477</v>
      </c>
      <c r="T1593" s="14">
        <f>(((I1593/60)/60)/24) + 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8344</v>
      </c>
      <c r="O1594" s="10">
        <f>(E1594/D1594)*100</f>
        <v>0</v>
      </c>
      <c r="P1594" s="5" t="str">
        <f>IFERROR((E1594/L1594),"0")</f>
        <v>0</v>
      </c>
      <c r="Q1594" t="str">
        <f>LEFT(N1594,FIND("/",N1594)-1)</f>
        <v>photography</v>
      </c>
      <c r="R1594" t="str">
        <f>RIGHT(N1594,LEN(N1594)-SEARCH("/",N1594))</f>
        <v>places</v>
      </c>
      <c r="S1594" s="14">
        <f>(((J1594/60)/60)/24) + DATE(1970,1,1)</f>
        <v>42046.072743055556</v>
      </c>
      <c r="T1594" s="14">
        <f>(((I1594/60)/60)/24) + DATE(1970,1,1)</f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8344</v>
      </c>
      <c r="O1595" s="10">
        <f>(E1595/D1595)*100</f>
        <v>1.3636363636363637E-2</v>
      </c>
      <c r="P1595" s="5">
        <f>IFERROR((E1595/L1595),"0")</f>
        <v>1</v>
      </c>
      <c r="Q1595" t="str">
        <f>LEFT(N1595,FIND("/",N1595)-1)</f>
        <v>photography</v>
      </c>
      <c r="R1595" t="str">
        <f>RIGHT(N1595,LEN(N1595)-SEARCH("/",N1595))</f>
        <v>places</v>
      </c>
      <c r="S1595" s="14">
        <f>(((J1595/60)/60)/24) + DATE(1970,1,1)</f>
        <v>42033.845543981486</v>
      </c>
      <c r="T1595" s="14">
        <f>(((I1595/60)/60)/24) + DATE(1970,1,1)</f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8344</v>
      </c>
      <c r="O1596" s="10">
        <f>(E1596/D1596)*100</f>
        <v>20.5</v>
      </c>
      <c r="P1596" s="5">
        <f>IFERROR((E1596/L1596),"0")</f>
        <v>20.5</v>
      </c>
      <c r="Q1596" t="str">
        <f>LEFT(N1596,FIND("/",N1596)-1)</f>
        <v>photography</v>
      </c>
      <c r="R1596" t="str">
        <f>RIGHT(N1596,LEN(N1596)-SEARCH("/",N1596))</f>
        <v>places</v>
      </c>
      <c r="S1596" s="14">
        <f>(((J1596/60)/60)/24) + DATE(1970,1,1)</f>
        <v>42445.712754629625</v>
      </c>
      <c r="T1596" s="14">
        <f>(((I1596/60)/60)/24) + 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8344</v>
      </c>
      <c r="O1597" s="10">
        <f>(E1597/D1597)*100</f>
        <v>0.27999999999999997</v>
      </c>
      <c r="P1597" s="5">
        <f>IFERROR((E1597/L1597),"0")</f>
        <v>40</v>
      </c>
      <c r="Q1597" t="str">
        <f>LEFT(N1597,FIND("/",N1597)-1)</f>
        <v>photography</v>
      </c>
      <c r="R1597" t="str">
        <f>RIGHT(N1597,LEN(N1597)-SEARCH("/",N1597))</f>
        <v>places</v>
      </c>
      <c r="S1597" s="14">
        <f>(((J1597/60)/60)/24) + DATE(1970,1,1)</f>
        <v>41780.050092592595</v>
      </c>
      <c r="T1597" s="14">
        <f>(((I1597/60)/60)/24) + DATE(1970,1,1)</f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8344</v>
      </c>
      <c r="O1598" s="10">
        <f>(E1598/D1598)*100</f>
        <v>2.3076923076923079</v>
      </c>
      <c r="P1598" s="5">
        <f>IFERROR((E1598/L1598),"0")</f>
        <v>25</v>
      </c>
      <c r="Q1598" t="str">
        <f>LEFT(N1598,FIND("/",N1598)-1)</f>
        <v>photography</v>
      </c>
      <c r="R1598" t="str">
        <f>RIGHT(N1598,LEN(N1598)-SEARCH("/",N1598))</f>
        <v>places</v>
      </c>
      <c r="S1598" s="14">
        <f>(((J1598/60)/60)/24) + DATE(1970,1,1)</f>
        <v>41941.430196759262</v>
      </c>
      <c r="T1598" s="14">
        <f>(((I1598/60)/60)/24) + 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8344</v>
      </c>
      <c r="O1599" s="10">
        <f>(E1599/D1599)*100</f>
        <v>0</v>
      </c>
      <c r="P1599" s="5" t="str">
        <f>IFERROR((E1599/L1599),"0")</f>
        <v>0</v>
      </c>
      <c r="Q1599" t="str">
        <f>LEFT(N1599,FIND("/",N1599)-1)</f>
        <v>photography</v>
      </c>
      <c r="R1599" t="str">
        <f>RIGHT(N1599,LEN(N1599)-SEARCH("/",N1599))</f>
        <v>places</v>
      </c>
      <c r="S1599" s="14">
        <f>(((J1599/60)/60)/24) + DATE(1970,1,1)</f>
        <v>42603.354131944448</v>
      </c>
      <c r="T1599" s="14">
        <f>(((I1599/60)/60)/24) + DATE(1970,1,1)</f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8344</v>
      </c>
      <c r="O1600" s="10">
        <f>(E1600/D1600)*100</f>
        <v>0.125</v>
      </c>
      <c r="P1600" s="5">
        <f>IFERROR((E1600/L1600),"0")</f>
        <v>1</v>
      </c>
      <c r="Q1600" t="str">
        <f>LEFT(N1600,FIND("/",N1600)-1)</f>
        <v>photography</v>
      </c>
      <c r="R1600" t="str">
        <f>RIGHT(N1600,LEN(N1600)-SEARCH("/",N1600))</f>
        <v>places</v>
      </c>
      <c r="S1600" s="14">
        <f>(((J1600/60)/60)/24) + DATE(1970,1,1)</f>
        <v>42151.667337962965</v>
      </c>
      <c r="T1600" s="14">
        <f>(((I1600/60)/60)/24) + DATE(1970,1,1)</f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8344</v>
      </c>
      <c r="O1601" s="10">
        <f>(E1601/D1601)*100</f>
        <v>0</v>
      </c>
      <c r="P1601" s="5" t="str">
        <f>IFERROR((E1601/L1601),"0")</f>
        <v>0</v>
      </c>
      <c r="Q1601" t="str">
        <f>LEFT(N1601,FIND("/",N1601)-1)</f>
        <v>photography</v>
      </c>
      <c r="R1601" t="str">
        <f>RIGHT(N1601,LEN(N1601)-SEARCH("/",N1601))</f>
        <v>places</v>
      </c>
      <c r="S1601" s="14">
        <f>(((J1601/60)/60)/24) + DATE(1970,1,1)</f>
        <v>42438.53907407407</v>
      </c>
      <c r="T1601" s="14">
        <f>(((I1601/60)/60)/24) + DATE(1970,1,1)</f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8344</v>
      </c>
      <c r="O1602" s="10">
        <f>(E1602/D1602)*100</f>
        <v>7.3400000000000007</v>
      </c>
      <c r="P1602" s="5">
        <f>IFERROR((E1602/L1602),"0")</f>
        <v>40.777777777777779</v>
      </c>
      <c r="Q1602" t="str">
        <f>LEFT(N1602,FIND("/",N1602)-1)</f>
        <v>photography</v>
      </c>
      <c r="R1602" t="str">
        <f>RIGHT(N1602,LEN(N1602)-SEARCH("/",N1602))</f>
        <v>places</v>
      </c>
      <c r="S1602" s="14">
        <f>(((J1602/60)/60)/24) + DATE(1970,1,1)</f>
        <v>41791.057314814818</v>
      </c>
      <c r="T1602" s="14">
        <f>(((I1602/60)/60)/24) + 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8329</v>
      </c>
      <c r="O1603" s="10">
        <f>(E1603/D1603)*100</f>
        <v>108.2492</v>
      </c>
      <c r="P1603" s="5">
        <f>IFERROR((E1603/L1603),"0")</f>
        <v>48.325535714285714</v>
      </c>
      <c r="Q1603" t="str">
        <f>LEFT(N1603,FIND("/",N1603)-1)</f>
        <v>music</v>
      </c>
      <c r="R1603" t="str">
        <f>RIGHT(N1603,LEN(N1603)-SEARCH("/",N1603))</f>
        <v>rock</v>
      </c>
      <c r="S1603" s="14">
        <f>(((J1603/60)/60)/24) + DATE(1970,1,1)</f>
        <v>40638.092974537038</v>
      </c>
      <c r="T1603" s="14">
        <f>(((I1603/60)/60)/24) + 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8329</v>
      </c>
      <c r="O1604" s="10">
        <f>(E1604/D1604)*100</f>
        <v>100.16666666666667</v>
      </c>
      <c r="P1604" s="5">
        <f>IFERROR((E1604/L1604),"0")</f>
        <v>46.953125</v>
      </c>
      <c r="Q1604" t="str">
        <f>LEFT(N1604,FIND("/",N1604)-1)</f>
        <v>music</v>
      </c>
      <c r="R1604" t="str">
        <f>RIGHT(N1604,LEN(N1604)-SEARCH("/",N1604))</f>
        <v>rock</v>
      </c>
      <c r="S1604" s="14">
        <f>(((J1604/60)/60)/24) + DATE(1970,1,1)</f>
        <v>40788.297650462962</v>
      </c>
      <c r="T1604" s="14">
        <f>(((I1604/60)/60)/24) + DATE(1970,1,1)</f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8329</v>
      </c>
      <c r="O1605" s="10">
        <f>(E1605/D1605)*100</f>
        <v>100.03299999999999</v>
      </c>
      <c r="P1605" s="5">
        <f>IFERROR((E1605/L1605),"0")</f>
        <v>66.688666666666663</v>
      </c>
      <c r="Q1605" t="str">
        <f>LEFT(N1605,FIND("/",N1605)-1)</f>
        <v>music</v>
      </c>
      <c r="R1605" t="str">
        <f>RIGHT(N1605,LEN(N1605)-SEARCH("/",N1605))</f>
        <v>rock</v>
      </c>
      <c r="S1605" s="14">
        <f>(((J1605/60)/60)/24) + DATE(1970,1,1)</f>
        <v>40876.169664351852</v>
      </c>
      <c r="T1605" s="14">
        <f>(((I1605/60)/60)/24) + DATE(1970,1,1)</f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8329</v>
      </c>
      <c r="O1606" s="10">
        <f>(E1606/D1606)*100</f>
        <v>122.10714285714286</v>
      </c>
      <c r="P1606" s="5">
        <f>IFERROR((E1606/L1606),"0")</f>
        <v>48.842857142857142</v>
      </c>
      <c r="Q1606" t="str">
        <f>LEFT(N1606,FIND("/",N1606)-1)</f>
        <v>music</v>
      </c>
      <c r="R1606" t="str">
        <f>RIGHT(N1606,LEN(N1606)-SEARCH("/",N1606))</f>
        <v>rock</v>
      </c>
      <c r="S1606" s="14">
        <f>(((J1606/60)/60)/24) + DATE(1970,1,1)</f>
        <v>40945.845312500001</v>
      </c>
      <c r="T1606" s="14">
        <f>(((I1606/60)/60)/24) + DATE(1970,1,1)</f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8329</v>
      </c>
      <c r="O1607" s="10">
        <f>(E1607/D1607)*100</f>
        <v>100.69333333333334</v>
      </c>
      <c r="P1607" s="5">
        <f>IFERROR((E1607/L1607),"0")</f>
        <v>137.30909090909091</v>
      </c>
      <c r="Q1607" t="str">
        <f>LEFT(N1607,FIND("/",N1607)-1)</f>
        <v>music</v>
      </c>
      <c r="R1607" t="str">
        <f>RIGHT(N1607,LEN(N1607)-SEARCH("/",N1607))</f>
        <v>rock</v>
      </c>
      <c r="S1607" s="14">
        <f>(((J1607/60)/60)/24) + DATE(1970,1,1)</f>
        <v>40747.012881944444</v>
      </c>
      <c r="T1607" s="14">
        <f>(((I1607/60)/60)/24) + DATE(1970,1,1)</f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8329</v>
      </c>
      <c r="O1608" s="10">
        <f>(E1608/D1608)*100</f>
        <v>101.004125</v>
      </c>
      <c r="P1608" s="5">
        <f>IFERROR((E1608/L1608),"0")</f>
        <v>87.829673913043479</v>
      </c>
      <c r="Q1608" t="str">
        <f>LEFT(N1608,FIND("/",N1608)-1)</f>
        <v>music</v>
      </c>
      <c r="R1608" t="str">
        <f>RIGHT(N1608,LEN(N1608)-SEARCH("/",N1608))</f>
        <v>rock</v>
      </c>
      <c r="S1608" s="14">
        <f>(((J1608/60)/60)/24) + DATE(1970,1,1)</f>
        <v>40536.111550925925</v>
      </c>
      <c r="T1608" s="14">
        <f>(((I1608/60)/60)/24) + 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8329</v>
      </c>
      <c r="O1609" s="10">
        <f>(E1609/D1609)*100</f>
        <v>145.11000000000001</v>
      </c>
      <c r="P1609" s="5">
        <f>IFERROR((E1609/L1609),"0")</f>
        <v>70.785365853658533</v>
      </c>
      <c r="Q1609" t="str">
        <f>LEFT(N1609,FIND("/",N1609)-1)</f>
        <v>music</v>
      </c>
      <c r="R1609" t="str">
        <f>RIGHT(N1609,LEN(N1609)-SEARCH("/",N1609))</f>
        <v>rock</v>
      </c>
      <c r="S1609" s="14">
        <f>(((J1609/60)/60)/24) + DATE(1970,1,1)</f>
        <v>41053.80846064815</v>
      </c>
      <c r="T1609" s="14">
        <f>(((I1609/60)/60)/24) + DATE(1970,1,1)</f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8329</v>
      </c>
      <c r="O1610" s="10">
        <f>(E1610/D1610)*100</f>
        <v>101.25</v>
      </c>
      <c r="P1610" s="5">
        <f>IFERROR((E1610/L1610),"0")</f>
        <v>52.826086956521742</v>
      </c>
      <c r="Q1610" t="str">
        <f>LEFT(N1610,FIND("/",N1610)-1)</f>
        <v>music</v>
      </c>
      <c r="R1610" t="str">
        <f>RIGHT(N1610,LEN(N1610)-SEARCH("/",N1610))</f>
        <v>rock</v>
      </c>
      <c r="S1610" s="14">
        <f>(((J1610/60)/60)/24) + DATE(1970,1,1)</f>
        <v>41607.83085648148</v>
      </c>
      <c r="T1610" s="14">
        <f>(((I1610/60)/60)/24) + 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8329</v>
      </c>
      <c r="O1611" s="10">
        <f>(E1611/D1611)*100</f>
        <v>118.33333333333333</v>
      </c>
      <c r="P1611" s="5">
        <f>IFERROR((E1611/L1611),"0")</f>
        <v>443.75</v>
      </c>
      <c r="Q1611" t="str">
        <f>LEFT(N1611,FIND("/",N1611)-1)</f>
        <v>music</v>
      </c>
      <c r="R1611" t="str">
        <f>RIGHT(N1611,LEN(N1611)-SEARCH("/",N1611))</f>
        <v>rock</v>
      </c>
      <c r="S1611" s="14">
        <f>(((J1611/60)/60)/24) + DATE(1970,1,1)</f>
        <v>40796.001261574071</v>
      </c>
      <c r="T1611" s="14">
        <f>(((I1611/60)/60)/24) + 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8329</v>
      </c>
      <c r="O1612" s="10">
        <f>(E1612/D1612)*100</f>
        <v>271.85000000000002</v>
      </c>
      <c r="P1612" s="5">
        <f>IFERROR((E1612/L1612),"0")</f>
        <v>48.544642857142854</v>
      </c>
      <c r="Q1612" t="str">
        <f>LEFT(N1612,FIND("/",N1612)-1)</f>
        <v>music</v>
      </c>
      <c r="R1612" t="str">
        <f>RIGHT(N1612,LEN(N1612)-SEARCH("/",N1612))</f>
        <v>rock</v>
      </c>
      <c r="S1612" s="14">
        <f>(((J1612/60)/60)/24) + DATE(1970,1,1)</f>
        <v>41228.924884259257</v>
      </c>
      <c r="T1612" s="14">
        <f>(((I1612/60)/60)/24) + 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8329</v>
      </c>
      <c r="O1613" s="10">
        <f>(E1613/D1613)*100</f>
        <v>125.125</v>
      </c>
      <c r="P1613" s="5">
        <f>IFERROR((E1613/L1613),"0")</f>
        <v>37.074074074074076</v>
      </c>
      <c r="Q1613" t="str">
        <f>LEFT(N1613,FIND("/",N1613)-1)</f>
        <v>music</v>
      </c>
      <c r="R1613" t="str">
        <f>RIGHT(N1613,LEN(N1613)-SEARCH("/",N1613))</f>
        <v>rock</v>
      </c>
      <c r="S1613" s="14">
        <f>(((J1613/60)/60)/24) + DATE(1970,1,1)</f>
        <v>41409.00037037037</v>
      </c>
      <c r="T1613" s="14">
        <f>(((I1613/60)/60)/24) + DATE(1970,1,1)</f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8329</v>
      </c>
      <c r="O1614" s="10">
        <f>(E1614/D1614)*100</f>
        <v>110.00000000000001</v>
      </c>
      <c r="P1614" s="5">
        <f>IFERROR((E1614/L1614),"0")</f>
        <v>50</v>
      </c>
      <c r="Q1614" t="str">
        <f>LEFT(N1614,FIND("/",N1614)-1)</f>
        <v>music</v>
      </c>
      <c r="R1614" t="str">
        <f>RIGHT(N1614,LEN(N1614)-SEARCH("/",N1614))</f>
        <v>rock</v>
      </c>
      <c r="S1614" s="14">
        <f>(((J1614/60)/60)/24) + DATE(1970,1,1)</f>
        <v>41246.874814814815</v>
      </c>
      <c r="T1614" s="14">
        <f>(((I1614/60)/60)/24) + DATE(1970,1,1)</f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8329</v>
      </c>
      <c r="O1615" s="10">
        <f>(E1615/D1615)*100</f>
        <v>101.49999999999999</v>
      </c>
      <c r="P1615" s="5">
        <f>IFERROR((E1615/L1615),"0")</f>
        <v>39.03846153846154</v>
      </c>
      <c r="Q1615" t="str">
        <f>LEFT(N1615,FIND("/",N1615)-1)</f>
        <v>music</v>
      </c>
      <c r="R1615" t="str">
        <f>RIGHT(N1615,LEN(N1615)-SEARCH("/",N1615))</f>
        <v>rock</v>
      </c>
      <c r="S1615" s="14">
        <f>(((J1615/60)/60)/24) + DATE(1970,1,1)</f>
        <v>41082.069467592592</v>
      </c>
      <c r="T1615" s="14">
        <f>(((I1615/60)/60)/24) + DATE(1970,1,1)</f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8329</v>
      </c>
      <c r="O1616" s="10">
        <f>(E1616/D1616)*100</f>
        <v>102.69999999999999</v>
      </c>
      <c r="P1616" s="5">
        <f>IFERROR((E1616/L1616),"0")</f>
        <v>66.688311688311686</v>
      </c>
      <c r="Q1616" t="str">
        <f>LEFT(N1616,FIND("/",N1616)-1)</f>
        <v>music</v>
      </c>
      <c r="R1616" t="str">
        <f>RIGHT(N1616,LEN(N1616)-SEARCH("/",N1616))</f>
        <v>rock</v>
      </c>
      <c r="S1616" s="14">
        <f>(((J1616/60)/60)/24) + DATE(1970,1,1)</f>
        <v>41794.981122685182</v>
      </c>
      <c r="T1616" s="14">
        <f>(((I1616/60)/60)/24) + 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8329</v>
      </c>
      <c r="O1617" s="10">
        <f>(E1617/D1617)*100</f>
        <v>114.12500000000001</v>
      </c>
      <c r="P1617" s="5">
        <f>IFERROR((E1617/L1617),"0")</f>
        <v>67.132352941176464</v>
      </c>
      <c r="Q1617" t="str">
        <f>LEFT(N1617,FIND("/",N1617)-1)</f>
        <v>music</v>
      </c>
      <c r="R1617" t="str">
        <f>RIGHT(N1617,LEN(N1617)-SEARCH("/",N1617))</f>
        <v>rock</v>
      </c>
      <c r="S1617" s="14">
        <f>(((J1617/60)/60)/24) + DATE(1970,1,1)</f>
        <v>40845.050879629627</v>
      </c>
      <c r="T1617" s="14">
        <f>(((I1617/60)/60)/24) + 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8329</v>
      </c>
      <c r="O1618" s="10">
        <f>(E1618/D1618)*100</f>
        <v>104.2</v>
      </c>
      <c r="P1618" s="5">
        <f>IFERROR((E1618/L1618),"0")</f>
        <v>66.369426751592357</v>
      </c>
      <c r="Q1618" t="str">
        <f>LEFT(N1618,FIND("/",N1618)-1)</f>
        <v>music</v>
      </c>
      <c r="R1618" t="str">
        <f>RIGHT(N1618,LEN(N1618)-SEARCH("/",N1618))</f>
        <v>rock</v>
      </c>
      <c r="S1618" s="14">
        <f>(((J1618/60)/60)/24) + DATE(1970,1,1)</f>
        <v>41194.715520833335</v>
      </c>
      <c r="T1618" s="14">
        <f>(((I1618/60)/60)/24) + DATE(1970,1,1)</f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8329</v>
      </c>
      <c r="O1619" s="10">
        <f>(E1619/D1619)*100</f>
        <v>145.85714285714286</v>
      </c>
      <c r="P1619" s="5">
        <f>IFERROR((E1619/L1619),"0")</f>
        <v>64.620253164556956</v>
      </c>
      <c r="Q1619" t="str">
        <f>LEFT(N1619,FIND("/",N1619)-1)</f>
        <v>music</v>
      </c>
      <c r="R1619" t="str">
        <f>RIGHT(N1619,LEN(N1619)-SEARCH("/",N1619))</f>
        <v>rock</v>
      </c>
      <c r="S1619" s="14">
        <f>(((J1619/60)/60)/24) + DATE(1970,1,1)</f>
        <v>41546.664212962962</v>
      </c>
      <c r="T1619" s="14">
        <f>(((I1619/60)/60)/24) + DATE(1970,1,1)</f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8329</v>
      </c>
      <c r="O1620" s="10">
        <f>(E1620/D1620)*100</f>
        <v>105.06666666666666</v>
      </c>
      <c r="P1620" s="5">
        <f>IFERROR((E1620/L1620),"0")</f>
        <v>58.370370370370374</v>
      </c>
      <c r="Q1620" t="str">
        <f>LEFT(N1620,FIND("/",N1620)-1)</f>
        <v>music</v>
      </c>
      <c r="R1620" t="str">
        <f>RIGHT(N1620,LEN(N1620)-SEARCH("/",N1620))</f>
        <v>rock</v>
      </c>
      <c r="S1620" s="14">
        <f>(((J1620/60)/60)/24) + DATE(1970,1,1)</f>
        <v>41301.654340277775</v>
      </c>
      <c r="T1620" s="14">
        <f>(((I1620/60)/60)/24) + DATE(1970,1,1)</f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8329</v>
      </c>
      <c r="O1621" s="10">
        <f>(E1621/D1621)*100</f>
        <v>133.33333333333331</v>
      </c>
      <c r="P1621" s="5">
        <f>IFERROR((E1621/L1621),"0")</f>
        <v>86.956521739130437</v>
      </c>
      <c r="Q1621" t="str">
        <f>LEFT(N1621,FIND("/",N1621)-1)</f>
        <v>music</v>
      </c>
      <c r="R1621" t="str">
        <f>RIGHT(N1621,LEN(N1621)-SEARCH("/",N1621))</f>
        <v>rock</v>
      </c>
      <c r="S1621" s="14">
        <f>(((J1621/60)/60)/24) + DATE(1970,1,1)</f>
        <v>41876.18618055556</v>
      </c>
      <c r="T1621" s="14">
        <f>(((I1621/60)/60)/24) + 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8329</v>
      </c>
      <c r="O1622" s="10">
        <f>(E1622/D1622)*100</f>
        <v>112.99999999999999</v>
      </c>
      <c r="P1622" s="5">
        <f>IFERROR((E1622/L1622),"0")</f>
        <v>66.470588235294116</v>
      </c>
      <c r="Q1622" t="str">
        <f>LEFT(N1622,FIND("/",N1622)-1)</f>
        <v>music</v>
      </c>
      <c r="R1622" t="str">
        <f>RIGHT(N1622,LEN(N1622)-SEARCH("/",N1622))</f>
        <v>rock</v>
      </c>
      <c r="S1622" s="14">
        <f>(((J1622/60)/60)/24) + DATE(1970,1,1)</f>
        <v>41321.339583333334</v>
      </c>
      <c r="T1622" s="14">
        <f>(((I1622/60)/60)/24) + 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8329</v>
      </c>
      <c r="O1623" s="10">
        <f>(E1623/D1623)*100</f>
        <v>121.2</v>
      </c>
      <c r="P1623" s="5">
        <f>IFERROR((E1623/L1623),"0")</f>
        <v>163.78378378378378</v>
      </c>
      <c r="Q1623" t="str">
        <f>LEFT(N1623,FIND("/",N1623)-1)</f>
        <v>music</v>
      </c>
      <c r="R1623" t="str">
        <f>RIGHT(N1623,LEN(N1623)-SEARCH("/",N1623))</f>
        <v>rock</v>
      </c>
      <c r="S1623" s="14">
        <f>(((J1623/60)/60)/24) + DATE(1970,1,1)</f>
        <v>41003.60665509259</v>
      </c>
      <c r="T1623" s="14">
        <f>(((I1623/60)/60)/24) + 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8329</v>
      </c>
      <c r="O1624" s="10">
        <f>(E1624/D1624)*100</f>
        <v>101.72463768115942</v>
      </c>
      <c r="P1624" s="5">
        <f>IFERROR((E1624/L1624),"0")</f>
        <v>107.98461538461538</v>
      </c>
      <c r="Q1624" t="str">
        <f>LEFT(N1624,FIND("/",N1624)-1)</f>
        <v>music</v>
      </c>
      <c r="R1624" t="str">
        <f>RIGHT(N1624,LEN(N1624)-SEARCH("/",N1624))</f>
        <v>rock</v>
      </c>
      <c r="S1624" s="14">
        <f>(((J1624/60)/60)/24) + DATE(1970,1,1)</f>
        <v>41950.29483796296</v>
      </c>
      <c r="T1624" s="14">
        <f>(((I1624/60)/60)/24) + DATE(1970,1,1)</f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8329</v>
      </c>
      <c r="O1625" s="10">
        <f>(E1625/D1625)*100</f>
        <v>101.06666666666666</v>
      </c>
      <c r="P1625" s="5">
        <f>IFERROR((E1625/L1625),"0")</f>
        <v>42.111111111111114</v>
      </c>
      <c r="Q1625" t="str">
        <f>LEFT(N1625,FIND("/",N1625)-1)</f>
        <v>music</v>
      </c>
      <c r="R1625" t="str">
        <f>RIGHT(N1625,LEN(N1625)-SEARCH("/",N1625))</f>
        <v>rock</v>
      </c>
      <c r="S1625" s="14">
        <f>(((J1625/60)/60)/24) + DATE(1970,1,1)</f>
        <v>41453.688530092593</v>
      </c>
      <c r="T1625" s="14">
        <f>(((I1625/60)/60)/24) + DATE(1970,1,1)</f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8329</v>
      </c>
      <c r="O1626" s="10">
        <f>(E1626/D1626)*100</f>
        <v>118</v>
      </c>
      <c r="P1626" s="5">
        <f>IFERROR((E1626/L1626),"0")</f>
        <v>47.2</v>
      </c>
      <c r="Q1626" t="str">
        <f>LEFT(N1626,FIND("/",N1626)-1)</f>
        <v>music</v>
      </c>
      <c r="R1626" t="str">
        <f>RIGHT(N1626,LEN(N1626)-SEARCH("/",N1626))</f>
        <v>rock</v>
      </c>
      <c r="S1626" s="14">
        <f>(((J1626/60)/60)/24) + DATE(1970,1,1)</f>
        <v>41243.367303240739</v>
      </c>
      <c r="T1626" s="14">
        <f>(((I1626/60)/60)/24) + DATE(1970,1,1)</f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8329</v>
      </c>
      <c r="O1627" s="10">
        <f>(E1627/D1627)*100</f>
        <v>155.33333333333331</v>
      </c>
      <c r="P1627" s="5">
        <f>IFERROR((E1627/L1627),"0")</f>
        <v>112.01923076923077</v>
      </c>
      <c r="Q1627" t="str">
        <f>LEFT(N1627,FIND("/",N1627)-1)</f>
        <v>music</v>
      </c>
      <c r="R1627" t="str">
        <f>RIGHT(N1627,LEN(N1627)-SEARCH("/",N1627))</f>
        <v>rock</v>
      </c>
      <c r="S1627" s="14">
        <f>(((J1627/60)/60)/24) + DATE(1970,1,1)</f>
        <v>41135.699687500004</v>
      </c>
      <c r="T1627" s="14">
        <f>(((I1627/60)/60)/24) + 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8329</v>
      </c>
      <c r="O1628" s="10">
        <f>(E1628/D1628)*100</f>
        <v>101.18750000000001</v>
      </c>
      <c r="P1628" s="5">
        <f>IFERROR((E1628/L1628),"0")</f>
        <v>74.953703703703709</v>
      </c>
      <c r="Q1628" t="str">
        <f>LEFT(N1628,FIND("/",N1628)-1)</f>
        <v>music</v>
      </c>
      <c r="R1628" t="str">
        <f>RIGHT(N1628,LEN(N1628)-SEARCH("/",N1628))</f>
        <v>rock</v>
      </c>
      <c r="S1628" s="14">
        <f>(((J1628/60)/60)/24) + DATE(1970,1,1)</f>
        <v>41579.847997685189</v>
      </c>
      <c r="T1628" s="14">
        <f>(((I1628/60)/60)/24) + DATE(1970,1,1)</f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8329</v>
      </c>
      <c r="O1629" s="10">
        <f>(E1629/D1629)*100</f>
        <v>117</v>
      </c>
      <c r="P1629" s="5">
        <f>IFERROR((E1629/L1629),"0")</f>
        <v>61.578947368421055</v>
      </c>
      <c r="Q1629" t="str">
        <f>LEFT(N1629,FIND("/",N1629)-1)</f>
        <v>music</v>
      </c>
      <c r="R1629" t="str">
        <f>RIGHT(N1629,LEN(N1629)-SEARCH("/",N1629))</f>
        <v>rock</v>
      </c>
      <c r="S1629" s="14">
        <f>(((J1629/60)/60)/24) + DATE(1970,1,1)</f>
        <v>41205.707048611112</v>
      </c>
      <c r="T1629" s="14">
        <f>(((I1629/60)/60)/24) + 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8329</v>
      </c>
      <c r="O1630" s="10">
        <f>(E1630/D1630)*100</f>
        <v>100.925</v>
      </c>
      <c r="P1630" s="5">
        <f>IFERROR((E1630/L1630),"0")</f>
        <v>45.875</v>
      </c>
      <c r="Q1630" t="str">
        <f>LEFT(N1630,FIND("/",N1630)-1)</f>
        <v>music</v>
      </c>
      <c r="R1630" t="str">
        <f>RIGHT(N1630,LEN(N1630)-SEARCH("/",N1630))</f>
        <v>rock</v>
      </c>
      <c r="S1630" s="14">
        <f>(((J1630/60)/60)/24) + DATE(1970,1,1)</f>
        <v>41774.737060185187</v>
      </c>
      <c r="T1630" s="14">
        <f>(((I1630/60)/60)/24) + 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8329</v>
      </c>
      <c r="O1631" s="10">
        <f>(E1631/D1631)*100</f>
        <v>103.66666666666666</v>
      </c>
      <c r="P1631" s="5">
        <f>IFERROR((E1631/L1631),"0")</f>
        <v>75.853658536585371</v>
      </c>
      <c r="Q1631" t="str">
        <f>LEFT(N1631,FIND("/",N1631)-1)</f>
        <v>music</v>
      </c>
      <c r="R1631" t="str">
        <f>RIGHT(N1631,LEN(N1631)-SEARCH("/",N1631))</f>
        <v>rock</v>
      </c>
      <c r="S1631" s="14">
        <f>(((J1631/60)/60)/24) + DATE(1970,1,1)</f>
        <v>41645.867280092592</v>
      </c>
      <c r="T1631" s="14">
        <f>(((I1631/60)/60)/24) + DATE(1970,1,1)</f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8329</v>
      </c>
      <c r="O1632" s="10">
        <f>(E1632/D1632)*100</f>
        <v>265.25</v>
      </c>
      <c r="P1632" s="5">
        <f>IFERROR((E1632/L1632),"0")</f>
        <v>84.206349206349202</v>
      </c>
      <c r="Q1632" t="str">
        <f>LEFT(N1632,FIND("/",N1632)-1)</f>
        <v>music</v>
      </c>
      <c r="R1632" t="str">
        <f>RIGHT(N1632,LEN(N1632)-SEARCH("/",N1632))</f>
        <v>rock</v>
      </c>
      <c r="S1632" s="14">
        <f>(((J1632/60)/60)/24) + DATE(1970,1,1)</f>
        <v>40939.837673611109</v>
      </c>
      <c r="T1632" s="14">
        <f>(((I1632/60)/60)/24) + DATE(1970,1,1)</f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8329</v>
      </c>
      <c r="O1633" s="10">
        <f>(E1633/D1633)*100</f>
        <v>155.91</v>
      </c>
      <c r="P1633" s="5">
        <f>IFERROR((E1633/L1633),"0")</f>
        <v>117.22556390977444</v>
      </c>
      <c r="Q1633" t="str">
        <f>LEFT(N1633,FIND("/",N1633)-1)</f>
        <v>music</v>
      </c>
      <c r="R1633" t="str">
        <f>RIGHT(N1633,LEN(N1633)-SEARCH("/",N1633))</f>
        <v>rock</v>
      </c>
      <c r="S1633" s="14">
        <f>(((J1633/60)/60)/24) + DATE(1970,1,1)</f>
        <v>41164.859502314815</v>
      </c>
      <c r="T1633" s="14">
        <f>(((I1633/60)/60)/24) + DATE(1970,1,1)</f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8329</v>
      </c>
      <c r="O1634" s="10">
        <f>(E1634/D1634)*100</f>
        <v>101.62500000000001</v>
      </c>
      <c r="P1634" s="5">
        <f>IFERROR((E1634/L1634),"0")</f>
        <v>86.489361702127653</v>
      </c>
      <c r="Q1634" t="str">
        <f>LEFT(N1634,FIND("/",N1634)-1)</f>
        <v>music</v>
      </c>
      <c r="R1634" t="str">
        <f>RIGHT(N1634,LEN(N1634)-SEARCH("/",N1634))</f>
        <v>rock</v>
      </c>
      <c r="S1634" s="14">
        <f>(((J1634/60)/60)/24) + DATE(1970,1,1)</f>
        <v>40750.340902777774</v>
      </c>
      <c r="T1634" s="14">
        <f>(((I1634/60)/60)/24) + DATE(1970,1,1)</f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8329</v>
      </c>
      <c r="O1635" s="10">
        <f>(E1635/D1635)*100</f>
        <v>100</v>
      </c>
      <c r="P1635" s="5">
        <f>IFERROR((E1635/L1635),"0")</f>
        <v>172.41379310344828</v>
      </c>
      <c r="Q1635" t="str">
        <f>LEFT(N1635,FIND("/",N1635)-1)</f>
        <v>music</v>
      </c>
      <c r="R1635" t="str">
        <f>RIGHT(N1635,LEN(N1635)-SEARCH("/",N1635))</f>
        <v>rock</v>
      </c>
      <c r="S1635" s="14">
        <f>(((J1635/60)/60)/24) + DATE(1970,1,1)</f>
        <v>40896.883750000001</v>
      </c>
      <c r="T1635" s="14">
        <f>(((I1635/60)/60)/24) + DATE(1970,1,1)</f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8329</v>
      </c>
      <c r="O1636" s="10">
        <f>(E1636/D1636)*100</f>
        <v>100.49999999999999</v>
      </c>
      <c r="P1636" s="5">
        <f>IFERROR((E1636/L1636),"0")</f>
        <v>62.8125</v>
      </c>
      <c r="Q1636" t="str">
        <f>LEFT(N1636,FIND("/",N1636)-1)</f>
        <v>music</v>
      </c>
      <c r="R1636" t="str">
        <f>RIGHT(N1636,LEN(N1636)-SEARCH("/",N1636))</f>
        <v>rock</v>
      </c>
      <c r="S1636" s="14">
        <f>(((J1636/60)/60)/24) + DATE(1970,1,1)</f>
        <v>40658.189826388887</v>
      </c>
      <c r="T1636" s="14">
        <f>(((I1636/60)/60)/24) + DATE(1970,1,1)</f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8329</v>
      </c>
      <c r="O1637" s="10">
        <f>(E1637/D1637)*100</f>
        <v>125.29999999999998</v>
      </c>
      <c r="P1637" s="5">
        <f>IFERROR((E1637/L1637),"0")</f>
        <v>67.729729729729726</v>
      </c>
      <c r="Q1637" t="str">
        <f>LEFT(N1637,FIND("/",N1637)-1)</f>
        <v>music</v>
      </c>
      <c r="R1637" t="str">
        <f>RIGHT(N1637,LEN(N1637)-SEARCH("/",N1637))</f>
        <v>rock</v>
      </c>
      <c r="S1637" s="14">
        <f>(((J1637/60)/60)/24) + DATE(1970,1,1)</f>
        <v>42502.868761574078</v>
      </c>
      <c r="T1637" s="14">
        <f>(((I1637/60)/60)/24) + 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8329</v>
      </c>
      <c r="O1638" s="10">
        <f>(E1638/D1638)*100</f>
        <v>103.55555555555556</v>
      </c>
      <c r="P1638" s="5">
        <f>IFERROR((E1638/L1638),"0")</f>
        <v>53.5632183908046</v>
      </c>
      <c r="Q1638" t="str">
        <f>LEFT(N1638,FIND("/",N1638)-1)</f>
        <v>music</v>
      </c>
      <c r="R1638" t="str">
        <f>RIGHT(N1638,LEN(N1638)-SEARCH("/",N1638))</f>
        <v>rock</v>
      </c>
      <c r="S1638" s="14">
        <f>(((J1638/60)/60)/24) + DATE(1970,1,1)</f>
        <v>40663.08666666667</v>
      </c>
      <c r="T1638" s="14">
        <f>(((I1638/60)/60)/24) + 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8329</v>
      </c>
      <c r="O1639" s="10">
        <f>(E1639/D1639)*100</f>
        <v>103.8</v>
      </c>
      <c r="P1639" s="5">
        <f>IFERROR((E1639/L1639),"0")</f>
        <v>34.6</v>
      </c>
      <c r="Q1639" t="str">
        <f>LEFT(N1639,FIND("/",N1639)-1)</f>
        <v>music</v>
      </c>
      <c r="R1639" t="str">
        <f>RIGHT(N1639,LEN(N1639)-SEARCH("/",N1639))</f>
        <v>rock</v>
      </c>
      <c r="S1639" s="14">
        <f>(((J1639/60)/60)/24) + DATE(1970,1,1)</f>
        <v>40122.751620370371</v>
      </c>
      <c r="T1639" s="14">
        <f>(((I1639/60)/60)/24) + 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8329</v>
      </c>
      <c r="O1640" s="10">
        <f>(E1640/D1640)*100</f>
        <v>105</v>
      </c>
      <c r="P1640" s="5">
        <f>IFERROR((E1640/L1640),"0")</f>
        <v>38.888888888888886</v>
      </c>
      <c r="Q1640" t="str">
        <f>LEFT(N1640,FIND("/",N1640)-1)</f>
        <v>music</v>
      </c>
      <c r="R1640" t="str">
        <f>RIGHT(N1640,LEN(N1640)-SEARCH("/",N1640))</f>
        <v>rock</v>
      </c>
      <c r="S1640" s="14">
        <f>(((J1640/60)/60)/24) + DATE(1970,1,1)</f>
        <v>41288.68712962963</v>
      </c>
      <c r="T1640" s="14">
        <f>(((I1640/60)/60)/24) + DATE(1970,1,1)</f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8329</v>
      </c>
      <c r="O1641" s="10">
        <f>(E1641/D1641)*100</f>
        <v>100</v>
      </c>
      <c r="P1641" s="5">
        <f>IFERROR((E1641/L1641),"0")</f>
        <v>94.736842105263165</v>
      </c>
      <c r="Q1641" t="str">
        <f>LEFT(N1641,FIND("/",N1641)-1)</f>
        <v>music</v>
      </c>
      <c r="R1641" t="str">
        <f>RIGHT(N1641,LEN(N1641)-SEARCH("/",N1641))</f>
        <v>rock</v>
      </c>
      <c r="S1641" s="14">
        <f>(((J1641/60)/60)/24) + DATE(1970,1,1)</f>
        <v>40941.652372685188</v>
      </c>
      <c r="T1641" s="14">
        <f>(((I1641/60)/60)/24) + DATE(1970,1,1)</f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8329</v>
      </c>
      <c r="O1642" s="10">
        <f>(E1642/D1642)*100</f>
        <v>169.86</v>
      </c>
      <c r="P1642" s="5">
        <f>IFERROR((E1642/L1642),"0")</f>
        <v>39.967058823529413</v>
      </c>
      <c r="Q1642" t="str">
        <f>LEFT(N1642,FIND("/",N1642)-1)</f>
        <v>music</v>
      </c>
      <c r="R1642" t="str">
        <f>RIGHT(N1642,LEN(N1642)-SEARCH("/",N1642))</f>
        <v>rock</v>
      </c>
      <c r="S1642" s="14">
        <f>(((J1642/60)/60)/24) + DATE(1970,1,1)</f>
        <v>40379.23096064815</v>
      </c>
      <c r="T1642" s="14">
        <f>(((I1642/60)/60)/24) + 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8345</v>
      </c>
      <c r="O1643" s="10">
        <f>(E1643/D1643)*100</f>
        <v>101.4</v>
      </c>
      <c r="P1643" s="5">
        <f>IFERROR((E1643/L1643),"0")</f>
        <v>97.5</v>
      </c>
      <c r="Q1643" t="str">
        <f>LEFT(N1643,FIND("/",N1643)-1)</f>
        <v>music</v>
      </c>
      <c r="R1643" t="str">
        <f>RIGHT(N1643,LEN(N1643)-SEARCH("/",N1643))</f>
        <v>pop</v>
      </c>
      <c r="S1643" s="14">
        <f>(((J1643/60)/60)/24) + DATE(1970,1,1)</f>
        <v>41962.596574074079</v>
      </c>
      <c r="T1643" s="14">
        <f>(((I1643/60)/60)/24) + 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8345</v>
      </c>
      <c r="O1644" s="10">
        <f>(E1644/D1644)*100</f>
        <v>100</v>
      </c>
      <c r="P1644" s="5">
        <f>IFERROR((E1644/L1644),"0")</f>
        <v>42.857142857142854</v>
      </c>
      <c r="Q1644" t="str">
        <f>LEFT(N1644,FIND("/",N1644)-1)</f>
        <v>music</v>
      </c>
      <c r="R1644" t="str">
        <f>RIGHT(N1644,LEN(N1644)-SEARCH("/",N1644))</f>
        <v>pop</v>
      </c>
      <c r="S1644" s="14">
        <f>(((J1644/60)/60)/24) + DATE(1970,1,1)</f>
        <v>40688.024618055555</v>
      </c>
      <c r="T1644" s="14">
        <f>(((I1644/60)/60)/24) + 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8345</v>
      </c>
      <c r="O1645" s="10">
        <f>(E1645/D1645)*100</f>
        <v>124.70000000000002</v>
      </c>
      <c r="P1645" s="5">
        <f>IFERROR((E1645/L1645),"0")</f>
        <v>168.51351351351352</v>
      </c>
      <c r="Q1645" t="str">
        <f>LEFT(N1645,FIND("/",N1645)-1)</f>
        <v>music</v>
      </c>
      <c r="R1645" t="str">
        <f>RIGHT(N1645,LEN(N1645)-SEARCH("/",N1645))</f>
        <v>pop</v>
      </c>
      <c r="S1645" s="14">
        <f>(((J1645/60)/60)/24) + DATE(1970,1,1)</f>
        <v>41146.824212962965</v>
      </c>
      <c r="T1645" s="14">
        <f>(((I1645/60)/60)/24) + DATE(1970,1,1)</f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8345</v>
      </c>
      <c r="O1646" s="10">
        <f>(E1646/D1646)*100</f>
        <v>109.5</v>
      </c>
      <c r="P1646" s="5">
        <f>IFERROR((E1646/L1646),"0")</f>
        <v>85.546875</v>
      </c>
      <c r="Q1646" t="str">
        <f>LEFT(N1646,FIND("/",N1646)-1)</f>
        <v>music</v>
      </c>
      <c r="R1646" t="str">
        <f>RIGHT(N1646,LEN(N1646)-SEARCH("/",N1646))</f>
        <v>pop</v>
      </c>
      <c r="S1646" s="14">
        <f>(((J1646/60)/60)/24) + DATE(1970,1,1)</f>
        <v>41175.05972222222</v>
      </c>
      <c r="T1646" s="14">
        <f>(((I1646/60)/60)/24) + 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8345</v>
      </c>
      <c r="O1647" s="10">
        <f>(E1647/D1647)*100</f>
        <v>110.80000000000001</v>
      </c>
      <c r="P1647" s="5">
        <f>IFERROR((E1647/L1647),"0")</f>
        <v>554</v>
      </c>
      <c r="Q1647" t="str">
        <f>LEFT(N1647,FIND("/",N1647)-1)</f>
        <v>music</v>
      </c>
      <c r="R1647" t="str">
        <f>RIGHT(N1647,LEN(N1647)-SEARCH("/",N1647))</f>
        <v>pop</v>
      </c>
      <c r="S1647" s="14">
        <f>(((J1647/60)/60)/24) + DATE(1970,1,1)</f>
        <v>41521.617361111108</v>
      </c>
      <c r="T1647" s="14">
        <f>(((I1647/60)/60)/24) + DATE(1970,1,1)</f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8345</v>
      </c>
      <c r="O1648" s="10">
        <f>(E1648/D1648)*100</f>
        <v>110.2</v>
      </c>
      <c r="P1648" s="5">
        <f>IFERROR((E1648/L1648),"0")</f>
        <v>26.554216867469879</v>
      </c>
      <c r="Q1648" t="str">
        <f>LEFT(N1648,FIND("/",N1648)-1)</f>
        <v>music</v>
      </c>
      <c r="R1648" t="str">
        <f>RIGHT(N1648,LEN(N1648)-SEARCH("/",N1648))</f>
        <v>pop</v>
      </c>
      <c r="S1648" s="14">
        <f>(((J1648/60)/60)/24) + DATE(1970,1,1)</f>
        <v>41833.450266203705</v>
      </c>
      <c r="T1648" s="14">
        <f>(((I1648/60)/60)/24) + 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8345</v>
      </c>
      <c r="O1649" s="10">
        <f>(E1649/D1649)*100</f>
        <v>104.71999999999998</v>
      </c>
      <c r="P1649" s="5">
        <f>IFERROR((E1649/L1649),"0")</f>
        <v>113.82608695652173</v>
      </c>
      <c r="Q1649" t="str">
        <f>LEFT(N1649,FIND("/",N1649)-1)</f>
        <v>music</v>
      </c>
      <c r="R1649" t="str">
        <f>RIGHT(N1649,LEN(N1649)-SEARCH("/",N1649))</f>
        <v>pop</v>
      </c>
      <c r="S1649" s="14">
        <f>(((J1649/60)/60)/24) + DATE(1970,1,1)</f>
        <v>41039.409456018519</v>
      </c>
      <c r="T1649" s="14">
        <f>(((I1649/60)/60)/24) + 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8345</v>
      </c>
      <c r="O1650" s="10">
        <f>(E1650/D1650)*100</f>
        <v>125.26086956521738</v>
      </c>
      <c r="P1650" s="5">
        <f>IFERROR((E1650/L1650),"0")</f>
        <v>32.011111111111113</v>
      </c>
      <c r="Q1650" t="str">
        <f>LEFT(N1650,FIND("/",N1650)-1)</f>
        <v>music</v>
      </c>
      <c r="R1650" t="str">
        <f>RIGHT(N1650,LEN(N1650)-SEARCH("/",N1650))</f>
        <v>pop</v>
      </c>
      <c r="S1650" s="14">
        <f>(((J1650/60)/60)/24) + DATE(1970,1,1)</f>
        <v>40592.704652777778</v>
      </c>
      <c r="T1650" s="14">
        <f>(((I1650/60)/60)/24) + DATE(1970,1,1)</f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8345</v>
      </c>
      <c r="O1651" s="10">
        <f>(E1651/D1651)*100</f>
        <v>100.58763157894737</v>
      </c>
      <c r="P1651" s="5">
        <f>IFERROR((E1651/L1651),"0")</f>
        <v>47.189259259259259</v>
      </c>
      <c r="Q1651" t="str">
        <f>LEFT(N1651,FIND("/",N1651)-1)</f>
        <v>music</v>
      </c>
      <c r="R1651" t="str">
        <f>RIGHT(N1651,LEN(N1651)-SEARCH("/",N1651))</f>
        <v>pop</v>
      </c>
      <c r="S1651" s="14">
        <f>(((J1651/60)/60)/24) + DATE(1970,1,1)</f>
        <v>41737.684664351851</v>
      </c>
      <c r="T1651" s="14">
        <f>(((I1651/60)/60)/24) + DATE(1970,1,1)</f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8345</v>
      </c>
      <c r="O1652" s="10">
        <f>(E1652/D1652)*100</f>
        <v>141.55000000000001</v>
      </c>
      <c r="P1652" s="5">
        <f>IFERROR((E1652/L1652),"0")</f>
        <v>88.46875</v>
      </c>
      <c r="Q1652" t="str">
        <f>LEFT(N1652,FIND("/",N1652)-1)</f>
        <v>music</v>
      </c>
      <c r="R1652" t="str">
        <f>RIGHT(N1652,LEN(N1652)-SEARCH("/",N1652))</f>
        <v>pop</v>
      </c>
      <c r="S1652" s="14">
        <f>(((J1652/60)/60)/24) + DATE(1970,1,1)</f>
        <v>41526.435613425929</v>
      </c>
      <c r="T1652" s="14">
        <f>(((I1652/60)/60)/24) + DATE(1970,1,1)</f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8345</v>
      </c>
      <c r="O1653" s="10">
        <f>(E1653/D1653)*100</f>
        <v>100.75</v>
      </c>
      <c r="P1653" s="5">
        <f>IFERROR((E1653/L1653),"0")</f>
        <v>100.75</v>
      </c>
      <c r="Q1653" t="str">
        <f>LEFT(N1653,FIND("/",N1653)-1)</f>
        <v>music</v>
      </c>
      <c r="R1653" t="str">
        <f>RIGHT(N1653,LEN(N1653)-SEARCH("/",N1653))</f>
        <v>pop</v>
      </c>
      <c r="S1653" s="14">
        <f>(((J1653/60)/60)/24) + DATE(1970,1,1)</f>
        <v>40625.900694444441</v>
      </c>
      <c r="T1653" s="14">
        <f>(((I1653/60)/60)/24) + DATE(1970,1,1)</f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8345</v>
      </c>
      <c r="O1654" s="10">
        <f>(E1654/D1654)*100</f>
        <v>100.66666666666666</v>
      </c>
      <c r="P1654" s="5">
        <f>IFERROR((E1654/L1654),"0")</f>
        <v>64.714285714285708</v>
      </c>
      <c r="Q1654" t="str">
        <f>LEFT(N1654,FIND("/",N1654)-1)</f>
        <v>music</v>
      </c>
      <c r="R1654" t="str">
        <f>RIGHT(N1654,LEN(N1654)-SEARCH("/",N1654))</f>
        <v>pop</v>
      </c>
      <c r="S1654" s="14">
        <f>(((J1654/60)/60)/24) + DATE(1970,1,1)</f>
        <v>41572.492974537039</v>
      </c>
      <c r="T1654" s="14">
        <f>(((I1654/60)/60)/24) + 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8345</v>
      </c>
      <c r="O1655" s="10">
        <f>(E1655/D1655)*100</f>
        <v>174.2304</v>
      </c>
      <c r="P1655" s="5">
        <f>IFERROR((E1655/L1655),"0")</f>
        <v>51.854285714285716</v>
      </c>
      <c r="Q1655" t="str">
        <f>LEFT(N1655,FIND("/",N1655)-1)</f>
        <v>music</v>
      </c>
      <c r="R1655" t="str">
        <f>RIGHT(N1655,LEN(N1655)-SEARCH("/",N1655))</f>
        <v>pop</v>
      </c>
      <c r="S1655" s="14">
        <f>(((J1655/60)/60)/24) + DATE(1970,1,1)</f>
        <v>40626.834444444445</v>
      </c>
      <c r="T1655" s="14">
        <f>(((I1655/60)/60)/24) + DATE(1970,1,1)</f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8345</v>
      </c>
      <c r="O1656" s="10">
        <f>(E1656/D1656)*100</f>
        <v>119.90909090909089</v>
      </c>
      <c r="P1656" s="5">
        <f>IFERROR((E1656/L1656),"0")</f>
        <v>38.794117647058826</v>
      </c>
      <c r="Q1656" t="str">
        <f>LEFT(N1656,FIND("/",N1656)-1)</f>
        <v>music</v>
      </c>
      <c r="R1656" t="str">
        <f>RIGHT(N1656,LEN(N1656)-SEARCH("/",N1656))</f>
        <v>pop</v>
      </c>
      <c r="S1656" s="14">
        <f>(((J1656/60)/60)/24) + DATE(1970,1,1)</f>
        <v>40987.890740740739</v>
      </c>
      <c r="T1656" s="14">
        <f>(((I1656/60)/60)/24) + DATE(1970,1,1)</f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8345</v>
      </c>
      <c r="O1657" s="10">
        <f>(E1657/D1657)*100</f>
        <v>142.86666666666667</v>
      </c>
      <c r="P1657" s="5">
        <f>IFERROR((E1657/L1657),"0")</f>
        <v>44.645833333333336</v>
      </c>
      <c r="Q1657" t="str">
        <f>LEFT(N1657,FIND("/",N1657)-1)</f>
        <v>music</v>
      </c>
      <c r="R1657" t="str">
        <f>RIGHT(N1657,LEN(N1657)-SEARCH("/",N1657))</f>
        <v>pop</v>
      </c>
      <c r="S1657" s="14">
        <f>(((J1657/60)/60)/24) + DATE(1970,1,1)</f>
        <v>40974.791898148149</v>
      </c>
      <c r="T1657" s="14">
        <f>(((I1657/60)/60)/24) + 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8345</v>
      </c>
      <c r="O1658" s="10">
        <f>(E1658/D1658)*100</f>
        <v>100.33493333333334</v>
      </c>
      <c r="P1658" s="5">
        <f>IFERROR((E1658/L1658),"0")</f>
        <v>156.77333333333334</v>
      </c>
      <c r="Q1658" t="str">
        <f>LEFT(N1658,FIND("/",N1658)-1)</f>
        <v>music</v>
      </c>
      <c r="R1658" t="str">
        <f>RIGHT(N1658,LEN(N1658)-SEARCH("/",N1658))</f>
        <v>pop</v>
      </c>
      <c r="S1658" s="14">
        <f>(((J1658/60)/60)/24) + DATE(1970,1,1)</f>
        <v>41226.928842592592</v>
      </c>
      <c r="T1658" s="14">
        <f>(((I1658/60)/60)/24) + DATE(1970,1,1)</f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8345</v>
      </c>
      <c r="O1659" s="10">
        <f>(E1659/D1659)*100</f>
        <v>104.93380000000001</v>
      </c>
      <c r="P1659" s="5">
        <f>IFERROR((E1659/L1659),"0")</f>
        <v>118.70339366515837</v>
      </c>
      <c r="Q1659" t="str">
        <f>LEFT(N1659,FIND("/",N1659)-1)</f>
        <v>music</v>
      </c>
      <c r="R1659" t="str">
        <f>RIGHT(N1659,LEN(N1659)-SEARCH("/",N1659))</f>
        <v>pop</v>
      </c>
      <c r="S1659" s="14">
        <f>(((J1659/60)/60)/24) + DATE(1970,1,1)</f>
        <v>41023.782037037039</v>
      </c>
      <c r="T1659" s="14">
        <f>(((I1659/60)/60)/24) + DATE(1970,1,1)</f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8345</v>
      </c>
      <c r="O1660" s="10">
        <f>(E1660/D1660)*100</f>
        <v>132.23333333333335</v>
      </c>
      <c r="P1660" s="5">
        <f>IFERROR((E1660/L1660),"0")</f>
        <v>74.149532710280369</v>
      </c>
      <c r="Q1660" t="str">
        <f>LEFT(N1660,FIND("/",N1660)-1)</f>
        <v>music</v>
      </c>
      <c r="R1660" t="str">
        <f>RIGHT(N1660,LEN(N1660)-SEARCH("/",N1660))</f>
        <v>pop</v>
      </c>
      <c r="S1660" s="14">
        <f>(((J1660/60)/60)/24) + DATE(1970,1,1)</f>
        <v>41223.22184027778</v>
      </c>
      <c r="T1660" s="14">
        <f>(((I1660/60)/60)/24) + DATE(1970,1,1)</f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8345</v>
      </c>
      <c r="O1661" s="10">
        <f>(E1661/D1661)*100</f>
        <v>112.79999999999998</v>
      </c>
      <c r="P1661" s="5">
        <f>IFERROR((E1661/L1661),"0")</f>
        <v>12.533333333333333</v>
      </c>
      <c r="Q1661" t="str">
        <f>LEFT(N1661,FIND("/",N1661)-1)</f>
        <v>music</v>
      </c>
      <c r="R1661" t="str">
        <f>RIGHT(N1661,LEN(N1661)-SEARCH("/",N1661))</f>
        <v>pop</v>
      </c>
      <c r="S1661" s="14">
        <f>(((J1661/60)/60)/24) + DATE(1970,1,1)</f>
        <v>41596.913437499999</v>
      </c>
      <c r="T1661" s="14">
        <f>(((I1661/60)/60)/24) + DATE(1970,1,1)</f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8345</v>
      </c>
      <c r="O1662" s="10">
        <f>(E1662/D1662)*100</f>
        <v>1253.75</v>
      </c>
      <c r="P1662" s="5">
        <f>IFERROR((E1662/L1662),"0")</f>
        <v>27.861111111111111</v>
      </c>
      <c r="Q1662" t="str">
        <f>LEFT(N1662,FIND("/",N1662)-1)</f>
        <v>music</v>
      </c>
      <c r="R1662" t="str">
        <f>RIGHT(N1662,LEN(N1662)-SEARCH("/",N1662))</f>
        <v>pop</v>
      </c>
      <c r="S1662" s="14">
        <f>(((J1662/60)/60)/24) + DATE(1970,1,1)</f>
        <v>42459.693865740745</v>
      </c>
      <c r="T1662" s="14">
        <f>(((I1662/60)/60)/24) + DATE(1970,1,1)</f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8345</v>
      </c>
      <c r="O1663" s="10">
        <f>(E1663/D1663)*100</f>
        <v>102.50632911392405</v>
      </c>
      <c r="P1663" s="5">
        <f>IFERROR((E1663/L1663),"0")</f>
        <v>80.178217821782184</v>
      </c>
      <c r="Q1663" t="str">
        <f>LEFT(N1663,FIND("/",N1663)-1)</f>
        <v>music</v>
      </c>
      <c r="R1663" t="str">
        <f>RIGHT(N1663,LEN(N1663)-SEARCH("/",N1663))</f>
        <v>pop</v>
      </c>
      <c r="S1663" s="14">
        <f>(((J1663/60)/60)/24) + DATE(1970,1,1)</f>
        <v>42343.998043981483</v>
      </c>
      <c r="T1663" s="14">
        <f>(((I1663/60)/60)/24) + DATE(1970,1,1)</f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8345</v>
      </c>
      <c r="O1664" s="10">
        <f>(E1664/D1664)*100</f>
        <v>102.6375</v>
      </c>
      <c r="P1664" s="5">
        <f>IFERROR((E1664/L1664),"0")</f>
        <v>132.43548387096774</v>
      </c>
      <c r="Q1664" t="str">
        <f>LEFT(N1664,FIND("/",N1664)-1)</f>
        <v>music</v>
      </c>
      <c r="R1664" t="str">
        <f>RIGHT(N1664,LEN(N1664)-SEARCH("/",N1664))</f>
        <v>pop</v>
      </c>
      <c r="S1664" s="14">
        <f>(((J1664/60)/60)/24) + DATE(1970,1,1)</f>
        <v>40848.198333333334</v>
      </c>
      <c r="T1664" s="14">
        <f>(((I1664/60)/60)/24) + DATE(1970,1,1)</f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8345</v>
      </c>
      <c r="O1665" s="10">
        <f>(E1665/D1665)*100</f>
        <v>108</v>
      </c>
      <c r="P1665" s="5">
        <f>IFERROR((E1665/L1665),"0")</f>
        <v>33.75</v>
      </c>
      <c r="Q1665" t="str">
        <f>LEFT(N1665,FIND("/",N1665)-1)</f>
        <v>music</v>
      </c>
      <c r="R1665" t="str">
        <f>RIGHT(N1665,LEN(N1665)-SEARCH("/",N1665))</f>
        <v>pop</v>
      </c>
      <c r="S1665" s="14">
        <f>(((J1665/60)/60)/24) + DATE(1970,1,1)</f>
        <v>42006.02207175926</v>
      </c>
      <c r="T1665" s="14">
        <f>(((I1665/60)/60)/24) + 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8345</v>
      </c>
      <c r="O1666" s="10">
        <f>(E1666/D1666)*100</f>
        <v>122.40879999999999</v>
      </c>
      <c r="P1666" s="5">
        <f>IFERROR((E1666/L1666),"0")</f>
        <v>34.384494382022467</v>
      </c>
      <c r="Q1666" t="str">
        <f>LEFT(N1666,FIND("/",N1666)-1)</f>
        <v>music</v>
      </c>
      <c r="R1666" t="str">
        <f>RIGHT(N1666,LEN(N1666)-SEARCH("/",N1666))</f>
        <v>pop</v>
      </c>
      <c r="S1666" s="14">
        <f>(((J1666/60)/60)/24) + DATE(1970,1,1)</f>
        <v>40939.761782407404</v>
      </c>
      <c r="T1666" s="14">
        <f>(((I1666/60)/60)/24) + DATE(1970,1,1)</f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8345</v>
      </c>
      <c r="O1667" s="10">
        <f>(E1667/D1667)*100</f>
        <v>119.45714285714286</v>
      </c>
      <c r="P1667" s="5">
        <f>IFERROR((E1667/L1667),"0")</f>
        <v>44.956989247311824</v>
      </c>
      <c r="Q1667" t="str">
        <f>LEFT(N1667,FIND("/",N1667)-1)</f>
        <v>music</v>
      </c>
      <c r="R1667" t="str">
        <f>RIGHT(N1667,LEN(N1667)-SEARCH("/",N1667))</f>
        <v>pop</v>
      </c>
      <c r="S1667" s="14">
        <f>(((J1667/60)/60)/24) + DATE(1970,1,1)</f>
        <v>40564.649456018517</v>
      </c>
      <c r="T1667" s="14">
        <f>(((I1667/60)/60)/24) + 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8345</v>
      </c>
      <c r="O1668" s="10">
        <f>(E1668/D1668)*100</f>
        <v>160.88</v>
      </c>
      <c r="P1668" s="5">
        <f>IFERROR((E1668/L1668),"0")</f>
        <v>41.04081632653061</v>
      </c>
      <c r="Q1668" t="str">
        <f>LEFT(N1668,FIND("/",N1668)-1)</f>
        <v>music</v>
      </c>
      <c r="R1668" t="str">
        <f>RIGHT(N1668,LEN(N1668)-SEARCH("/",N1668))</f>
        <v>pop</v>
      </c>
      <c r="S1668" s="14">
        <f>(((J1668/60)/60)/24) + DATE(1970,1,1)</f>
        <v>41331.253159722226</v>
      </c>
      <c r="T1668" s="14">
        <f>(((I1668/60)/60)/24) + 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8345</v>
      </c>
      <c r="O1669" s="10">
        <f>(E1669/D1669)*100</f>
        <v>126.85294117647059</v>
      </c>
      <c r="P1669" s="5">
        <f>IFERROR((E1669/L1669),"0")</f>
        <v>52.597560975609753</v>
      </c>
      <c r="Q1669" t="str">
        <f>LEFT(N1669,FIND("/",N1669)-1)</f>
        <v>music</v>
      </c>
      <c r="R1669" t="str">
        <f>RIGHT(N1669,LEN(N1669)-SEARCH("/",N1669))</f>
        <v>pop</v>
      </c>
      <c r="S1669" s="14">
        <f>(((J1669/60)/60)/24) + DATE(1970,1,1)</f>
        <v>41682.0705787037</v>
      </c>
      <c r="T1669" s="14">
        <f>(((I1669/60)/60)/24) + DATE(1970,1,1)</f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8345</v>
      </c>
      <c r="O1670" s="10">
        <f>(E1670/D1670)*100</f>
        <v>102.6375</v>
      </c>
      <c r="P1670" s="5">
        <f>IFERROR((E1670/L1670),"0")</f>
        <v>70.784482758620683</v>
      </c>
      <c r="Q1670" t="str">
        <f>LEFT(N1670,FIND("/",N1670)-1)</f>
        <v>music</v>
      </c>
      <c r="R1670" t="str">
        <f>RIGHT(N1670,LEN(N1670)-SEARCH("/",N1670))</f>
        <v>pop</v>
      </c>
      <c r="S1670" s="14">
        <f>(((J1670/60)/60)/24) + DATE(1970,1,1)</f>
        <v>40845.14975694444</v>
      </c>
      <c r="T1670" s="14">
        <f>(((I1670/60)/60)/24) + DATE(1970,1,1)</f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8345</v>
      </c>
      <c r="O1671" s="10">
        <f>(E1671/D1671)*100</f>
        <v>139.75</v>
      </c>
      <c r="P1671" s="5">
        <f>IFERROR((E1671/L1671),"0")</f>
        <v>53.75</v>
      </c>
      <c r="Q1671" t="str">
        <f>LEFT(N1671,FIND("/",N1671)-1)</f>
        <v>music</v>
      </c>
      <c r="R1671" t="str">
        <f>RIGHT(N1671,LEN(N1671)-SEARCH("/",N1671))</f>
        <v>pop</v>
      </c>
      <c r="S1671" s="14">
        <f>(((J1671/60)/60)/24) + DATE(1970,1,1)</f>
        <v>42461.885138888887</v>
      </c>
      <c r="T1671" s="14">
        <f>(((I1671/60)/60)/24) + 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8345</v>
      </c>
      <c r="O1672" s="10">
        <f>(E1672/D1672)*100</f>
        <v>102.60000000000001</v>
      </c>
      <c r="P1672" s="5">
        <f>IFERROR((E1672/L1672),"0")</f>
        <v>44.608695652173914</v>
      </c>
      <c r="Q1672" t="str">
        <f>LEFT(N1672,FIND("/",N1672)-1)</f>
        <v>music</v>
      </c>
      <c r="R1672" t="str">
        <f>RIGHT(N1672,LEN(N1672)-SEARCH("/",N1672))</f>
        <v>pop</v>
      </c>
      <c r="S1672" s="14">
        <f>(((J1672/60)/60)/24) + DATE(1970,1,1)</f>
        <v>40313.930543981485</v>
      </c>
      <c r="T1672" s="14">
        <f>(((I1672/60)/60)/24) + 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8345</v>
      </c>
      <c r="O1673" s="10">
        <f>(E1673/D1673)*100</f>
        <v>100.67349999999999</v>
      </c>
      <c r="P1673" s="5">
        <f>IFERROR((E1673/L1673),"0")</f>
        <v>26.148961038961041</v>
      </c>
      <c r="Q1673" t="str">
        <f>LEFT(N1673,FIND("/",N1673)-1)</f>
        <v>music</v>
      </c>
      <c r="R1673" t="str">
        <f>RIGHT(N1673,LEN(N1673)-SEARCH("/",N1673))</f>
        <v>pop</v>
      </c>
      <c r="S1673" s="14">
        <f>(((J1673/60)/60)/24) + DATE(1970,1,1)</f>
        <v>42553.54414351852</v>
      </c>
      <c r="T1673" s="14">
        <f>(((I1673/60)/60)/24) + DATE(1970,1,1)</f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8345</v>
      </c>
      <c r="O1674" s="10">
        <f>(E1674/D1674)*100</f>
        <v>112.94117647058823</v>
      </c>
      <c r="P1674" s="5">
        <f>IFERROR((E1674/L1674),"0")</f>
        <v>39.183673469387756</v>
      </c>
      <c r="Q1674" t="str">
        <f>LEFT(N1674,FIND("/",N1674)-1)</f>
        <v>music</v>
      </c>
      <c r="R1674" t="str">
        <f>RIGHT(N1674,LEN(N1674)-SEARCH("/",N1674))</f>
        <v>pop</v>
      </c>
      <c r="S1674" s="14">
        <f>(((J1674/60)/60)/24) + DATE(1970,1,1)</f>
        <v>41034.656597222223</v>
      </c>
      <c r="T1674" s="14">
        <f>(((I1674/60)/60)/24) + 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8345</v>
      </c>
      <c r="O1675" s="10">
        <f>(E1675/D1675)*100</f>
        <v>128.09523809523807</v>
      </c>
      <c r="P1675" s="5">
        <f>IFERROR((E1675/L1675),"0")</f>
        <v>45.593220338983052</v>
      </c>
      <c r="Q1675" t="str">
        <f>LEFT(N1675,FIND("/",N1675)-1)</f>
        <v>music</v>
      </c>
      <c r="R1675" t="str">
        <f>RIGHT(N1675,LEN(N1675)-SEARCH("/",N1675))</f>
        <v>pop</v>
      </c>
      <c r="S1675" s="14">
        <f>(((J1675/60)/60)/24) + DATE(1970,1,1)</f>
        <v>42039.878379629634</v>
      </c>
      <c r="T1675" s="14">
        <f>(((I1675/60)/60)/24) + DATE(1970,1,1)</f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8345</v>
      </c>
      <c r="O1676" s="10">
        <f>(E1676/D1676)*100</f>
        <v>201.7</v>
      </c>
      <c r="P1676" s="5">
        <f>IFERROR((E1676/L1676),"0")</f>
        <v>89.247787610619469</v>
      </c>
      <c r="Q1676" t="str">
        <f>LEFT(N1676,FIND("/",N1676)-1)</f>
        <v>music</v>
      </c>
      <c r="R1676" t="str">
        <f>RIGHT(N1676,LEN(N1676)-SEARCH("/",N1676))</f>
        <v>pop</v>
      </c>
      <c r="S1676" s="14">
        <f>(((J1676/60)/60)/24) + DATE(1970,1,1)</f>
        <v>42569.605393518519</v>
      </c>
      <c r="T1676" s="14">
        <f>(((I1676/60)/60)/24) + 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8345</v>
      </c>
      <c r="O1677" s="10">
        <f>(E1677/D1677)*100</f>
        <v>137.416</v>
      </c>
      <c r="P1677" s="5">
        <f>IFERROR((E1677/L1677),"0")</f>
        <v>40.416470588235299</v>
      </c>
      <c r="Q1677" t="str">
        <f>LEFT(N1677,FIND("/",N1677)-1)</f>
        <v>music</v>
      </c>
      <c r="R1677" t="str">
        <f>RIGHT(N1677,LEN(N1677)-SEARCH("/",N1677))</f>
        <v>pop</v>
      </c>
      <c r="S1677" s="14">
        <f>(((J1677/60)/60)/24) + DATE(1970,1,1)</f>
        <v>40802.733101851853</v>
      </c>
      <c r="T1677" s="14">
        <f>(((I1677/60)/60)/24) + DATE(1970,1,1)</f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8345</v>
      </c>
      <c r="O1678" s="10">
        <f>(E1678/D1678)*100</f>
        <v>115.33333333333333</v>
      </c>
      <c r="P1678" s="5">
        <f>IFERROR((E1678/L1678),"0")</f>
        <v>82.38095238095238</v>
      </c>
      <c r="Q1678" t="str">
        <f>LEFT(N1678,FIND("/",N1678)-1)</f>
        <v>music</v>
      </c>
      <c r="R1678" t="str">
        <f>RIGHT(N1678,LEN(N1678)-SEARCH("/",N1678))</f>
        <v>pop</v>
      </c>
      <c r="S1678" s="14">
        <f>(((J1678/60)/60)/24) + DATE(1970,1,1)</f>
        <v>40973.72623842593</v>
      </c>
      <c r="T1678" s="14">
        <f>(((I1678/60)/60)/24) + 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8345</v>
      </c>
      <c r="O1679" s="10">
        <f>(E1679/D1679)*100</f>
        <v>111.66666666666667</v>
      </c>
      <c r="P1679" s="5">
        <f>IFERROR((E1679/L1679),"0")</f>
        <v>159.52380952380952</v>
      </c>
      <c r="Q1679" t="str">
        <f>LEFT(N1679,FIND("/",N1679)-1)</f>
        <v>music</v>
      </c>
      <c r="R1679" t="str">
        <f>RIGHT(N1679,LEN(N1679)-SEARCH("/",N1679))</f>
        <v>pop</v>
      </c>
      <c r="S1679" s="14">
        <f>(((J1679/60)/60)/24) + DATE(1970,1,1)</f>
        <v>42416.407129629632</v>
      </c>
      <c r="T1679" s="14">
        <f>(((I1679/60)/60)/24) + DATE(1970,1,1)</f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8345</v>
      </c>
      <c r="O1680" s="10">
        <f>(E1680/D1680)*100</f>
        <v>118.39999999999999</v>
      </c>
      <c r="P1680" s="5">
        <f>IFERROR((E1680/L1680),"0")</f>
        <v>36.244897959183675</v>
      </c>
      <c r="Q1680" t="str">
        <f>LEFT(N1680,FIND("/",N1680)-1)</f>
        <v>music</v>
      </c>
      <c r="R1680" t="str">
        <f>RIGHT(N1680,LEN(N1680)-SEARCH("/",N1680))</f>
        <v>pop</v>
      </c>
      <c r="S1680" s="14">
        <f>(((J1680/60)/60)/24) + DATE(1970,1,1)</f>
        <v>41662.854988425926</v>
      </c>
      <c r="T1680" s="14">
        <f>(((I1680/60)/60)/24) + 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8345</v>
      </c>
      <c r="O1681" s="10">
        <f>(E1681/D1681)*100</f>
        <v>175</v>
      </c>
      <c r="P1681" s="5">
        <f>IFERROR((E1681/L1681),"0")</f>
        <v>62.5</v>
      </c>
      <c r="Q1681" t="str">
        <f>LEFT(N1681,FIND("/",N1681)-1)</f>
        <v>music</v>
      </c>
      <c r="R1681" t="str">
        <f>RIGHT(N1681,LEN(N1681)-SEARCH("/",N1681))</f>
        <v>pop</v>
      </c>
      <c r="S1681" s="14">
        <f>(((J1681/60)/60)/24) + DATE(1970,1,1)</f>
        <v>40723.068807870368</v>
      </c>
      <c r="T1681" s="14">
        <f>(((I1681/60)/60)/24) + 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8345</v>
      </c>
      <c r="O1682" s="10">
        <f>(E1682/D1682)*100</f>
        <v>117.5</v>
      </c>
      <c r="P1682" s="5">
        <f>IFERROR((E1682/L1682),"0")</f>
        <v>47</v>
      </c>
      <c r="Q1682" t="str">
        <f>LEFT(N1682,FIND("/",N1682)-1)</f>
        <v>music</v>
      </c>
      <c r="R1682" t="str">
        <f>RIGHT(N1682,LEN(N1682)-SEARCH("/",N1682))</f>
        <v>pop</v>
      </c>
      <c r="S1682" s="14">
        <f>(((J1682/60)/60)/24) + DATE(1970,1,1)</f>
        <v>41802.757719907408</v>
      </c>
      <c r="T1682" s="14">
        <f>(((I1682/60)/60)/24) + DATE(1970,1,1)</f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8346</v>
      </c>
      <c r="O1683" s="10">
        <f>(E1683/D1683)*100</f>
        <v>101.42212307692309</v>
      </c>
      <c r="P1683" s="5">
        <f>IFERROR((E1683/L1683),"0")</f>
        <v>74.575090497737563</v>
      </c>
      <c r="Q1683" t="str">
        <f>LEFT(N1683,FIND("/",N1683)-1)</f>
        <v>music</v>
      </c>
      <c r="R1683" t="str">
        <f>RIGHT(N1683,LEN(N1683)-SEARCH("/",N1683))</f>
        <v>faith</v>
      </c>
      <c r="S1683" s="14">
        <f>(((J1683/60)/60)/24) + DATE(1970,1,1)</f>
        <v>42774.121342592596</v>
      </c>
      <c r="T1683" s="14">
        <f>(((I1683/60)/60)/24) + DATE(1970,1,1)</f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8346</v>
      </c>
      <c r="O1684" s="10">
        <f>(E1684/D1684)*100</f>
        <v>0</v>
      </c>
      <c r="P1684" s="5" t="str">
        <f>IFERROR((E1684/L1684),"0")</f>
        <v>0</v>
      </c>
      <c r="Q1684" t="str">
        <f>LEFT(N1684,FIND("/",N1684)-1)</f>
        <v>music</v>
      </c>
      <c r="R1684" t="str">
        <f>RIGHT(N1684,LEN(N1684)-SEARCH("/",N1684))</f>
        <v>faith</v>
      </c>
      <c r="S1684" s="14">
        <f>(((J1684/60)/60)/24) + DATE(1970,1,1)</f>
        <v>42779.21365740741</v>
      </c>
      <c r="T1684" s="14">
        <f>(((I1684/60)/60)/24) + 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8346</v>
      </c>
      <c r="O1685" s="10">
        <f>(E1685/D1685)*100</f>
        <v>21.714285714285715</v>
      </c>
      <c r="P1685" s="5">
        <f>IFERROR((E1685/L1685),"0")</f>
        <v>76</v>
      </c>
      <c r="Q1685" t="str">
        <f>LEFT(N1685,FIND("/",N1685)-1)</f>
        <v>music</v>
      </c>
      <c r="R1685" t="str">
        <f>RIGHT(N1685,LEN(N1685)-SEARCH("/",N1685))</f>
        <v>faith</v>
      </c>
      <c r="S1685" s="14">
        <f>(((J1685/60)/60)/24) + DATE(1970,1,1)</f>
        <v>42808.781689814816</v>
      </c>
      <c r="T1685" s="14">
        <f>(((I1685/60)/60)/24) + 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8346</v>
      </c>
      <c r="O1686" s="10">
        <f>(E1686/D1686)*100</f>
        <v>109.125</v>
      </c>
      <c r="P1686" s="5">
        <f>IFERROR((E1686/L1686),"0")</f>
        <v>86.43564356435644</v>
      </c>
      <c r="Q1686" t="str">
        <f>LEFT(N1686,FIND("/",N1686)-1)</f>
        <v>music</v>
      </c>
      <c r="R1686" t="str">
        <f>RIGHT(N1686,LEN(N1686)-SEARCH("/",N1686))</f>
        <v>faith</v>
      </c>
      <c r="S1686" s="14">
        <f>(((J1686/60)/60)/24) + DATE(1970,1,1)</f>
        <v>42783.815289351856</v>
      </c>
      <c r="T1686" s="14">
        <f>(((I1686/60)/60)/24) + DATE(1970,1,1)</f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8346</v>
      </c>
      <c r="O1687" s="10">
        <f>(E1687/D1687)*100</f>
        <v>102.85714285714285</v>
      </c>
      <c r="P1687" s="5">
        <f>IFERROR((E1687/L1687),"0")</f>
        <v>24</v>
      </c>
      <c r="Q1687" t="str">
        <f>LEFT(N1687,FIND("/",N1687)-1)</f>
        <v>music</v>
      </c>
      <c r="R1687" t="str">
        <f>RIGHT(N1687,LEN(N1687)-SEARCH("/",N1687))</f>
        <v>faith</v>
      </c>
      <c r="S1687" s="14">
        <f>(((J1687/60)/60)/24) + DATE(1970,1,1)</f>
        <v>42788.2502662037</v>
      </c>
      <c r="T1687" s="14">
        <f>(((I1687/60)/60)/24) + DATE(1970,1,1)</f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8346</v>
      </c>
      <c r="O1688" s="10">
        <f>(E1688/D1688)*100</f>
        <v>0.36</v>
      </c>
      <c r="P1688" s="5">
        <f>IFERROR((E1688/L1688),"0")</f>
        <v>18</v>
      </c>
      <c r="Q1688" t="str">
        <f>LEFT(N1688,FIND("/",N1688)-1)</f>
        <v>music</v>
      </c>
      <c r="R1688" t="str">
        <f>RIGHT(N1688,LEN(N1688)-SEARCH("/",N1688))</f>
        <v>faith</v>
      </c>
      <c r="S1688" s="14">
        <f>(((J1688/60)/60)/24) + DATE(1970,1,1)</f>
        <v>42792.843969907408</v>
      </c>
      <c r="T1688" s="14">
        <f>(((I1688/60)/60)/24) + DATE(1970,1,1)</f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8346</v>
      </c>
      <c r="O1689" s="10">
        <f>(E1689/D1689)*100</f>
        <v>31.25</v>
      </c>
      <c r="P1689" s="5">
        <f>IFERROR((E1689/L1689),"0")</f>
        <v>80.128205128205124</v>
      </c>
      <c r="Q1689" t="str">
        <f>LEFT(N1689,FIND("/",N1689)-1)</f>
        <v>music</v>
      </c>
      <c r="R1689" t="str">
        <f>RIGHT(N1689,LEN(N1689)-SEARCH("/",N1689))</f>
        <v>faith</v>
      </c>
      <c r="S1689" s="14">
        <f>(((J1689/60)/60)/24) + DATE(1970,1,1)</f>
        <v>42802.046817129631</v>
      </c>
      <c r="T1689" s="14">
        <f>(((I1689/60)/60)/24) + DATE(1970,1,1)</f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8346</v>
      </c>
      <c r="O1690" s="10">
        <f>(E1690/D1690)*100</f>
        <v>44.3</v>
      </c>
      <c r="P1690" s="5">
        <f>IFERROR((E1690/L1690),"0")</f>
        <v>253.14285714285714</v>
      </c>
      <c r="Q1690" t="str">
        <f>LEFT(N1690,FIND("/",N1690)-1)</f>
        <v>music</v>
      </c>
      <c r="R1690" t="str">
        <f>RIGHT(N1690,LEN(N1690)-SEARCH("/",N1690))</f>
        <v>faith</v>
      </c>
      <c r="S1690" s="14">
        <f>(((J1690/60)/60)/24) + DATE(1970,1,1)</f>
        <v>42804.534652777773</v>
      </c>
      <c r="T1690" s="14">
        <f>(((I1690/60)/60)/24) + DATE(1970,1,1)</f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8346</v>
      </c>
      <c r="O1691" s="10">
        <f>(E1691/D1691)*100</f>
        <v>100</v>
      </c>
      <c r="P1691" s="5">
        <f>IFERROR((E1691/L1691),"0")</f>
        <v>171.42857142857142</v>
      </c>
      <c r="Q1691" t="str">
        <f>LEFT(N1691,FIND("/",N1691)-1)</f>
        <v>music</v>
      </c>
      <c r="R1691" t="str">
        <f>RIGHT(N1691,LEN(N1691)-SEARCH("/",N1691))</f>
        <v>faith</v>
      </c>
      <c r="S1691" s="14">
        <f>(((J1691/60)/60)/24) + DATE(1970,1,1)</f>
        <v>42780.942476851851</v>
      </c>
      <c r="T1691" s="14">
        <f>(((I1691/60)/60)/24) + 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8346</v>
      </c>
      <c r="O1692" s="10">
        <f>(E1692/D1692)*100</f>
        <v>25.4</v>
      </c>
      <c r="P1692" s="5">
        <f>IFERROR((E1692/L1692),"0")</f>
        <v>57.727272727272727</v>
      </c>
      <c r="Q1692" t="str">
        <f>LEFT(N1692,FIND("/",N1692)-1)</f>
        <v>music</v>
      </c>
      <c r="R1692" t="str">
        <f>RIGHT(N1692,LEN(N1692)-SEARCH("/",N1692))</f>
        <v>faith</v>
      </c>
      <c r="S1692" s="14">
        <f>(((J1692/60)/60)/24) + DATE(1970,1,1)</f>
        <v>42801.43104166667</v>
      </c>
      <c r="T1692" s="14">
        <f>(((I1692/60)/60)/24) + DATE(1970,1,1)</f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8346</v>
      </c>
      <c r="O1693" s="10">
        <f>(E1693/D1693)*100</f>
        <v>33.473333333333329</v>
      </c>
      <c r="P1693" s="5">
        <f>IFERROR((E1693/L1693),"0")</f>
        <v>264.26315789473682</v>
      </c>
      <c r="Q1693" t="str">
        <f>LEFT(N1693,FIND("/",N1693)-1)</f>
        <v>music</v>
      </c>
      <c r="R1693" t="str">
        <f>RIGHT(N1693,LEN(N1693)-SEARCH("/",N1693))</f>
        <v>faith</v>
      </c>
      <c r="S1693" s="14">
        <f>(((J1693/60)/60)/24) + DATE(1970,1,1)</f>
        <v>42795.701481481476</v>
      </c>
      <c r="T1693" s="14">
        <f>(((I1693/60)/60)/24) + 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8346</v>
      </c>
      <c r="O1694" s="10">
        <f>(E1694/D1694)*100</f>
        <v>47.8</v>
      </c>
      <c r="P1694" s="5">
        <f>IFERROR((E1694/L1694),"0")</f>
        <v>159.33333333333334</v>
      </c>
      <c r="Q1694" t="str">
        <f>LEFT(N1694,FIND("/",N1694)-1)</f>
        <v>music</v>
      </c>
      <c r="R1694" t="str">
        <f>RIGHT(N1694,LEN(N1694)-SEARCH("/",N1694))</f>
        <v>faith</v>
      </c>
      <c r="S1694" s="14">
        <f>(((J1694/60)/60)/24) + DATE(1970,1,1)</f>
        <v>42788.151238425926</v>
      </c>
      <c r="T1694" s="14">
        <f>(((I1694/60)/60)/24) + DATE(1970,1,1)</f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8346</v>
      </c>
      <c r="O1695" s="10">
        <f>(E1695/D1695)*100</f>
        <v>9.3333333333333339</v>
      </c>
      <c r="P1695" s="5">
        <f>IFERROR((E1695/L1695),"0")</f>
        <v>35</v>
      </c>
      <c r="Q1695" t="str">
        <f>LEFT(N1695,FIND("/",N1695)-1)</f>
        <v>music</v>
      </c>
      <c r="R1695" t="str">
        <f>RIGHT(N1695,LEN(N1695)-SEARCH("/",N1695))</f>
        <v>faith</v>
      </c>
      <c r="S1695" s="14">
        <f>(((J1695/60)/60)/24) + DATE(1970,1,1)</f>
        <v>42803.920277777783</v>
      </c>
      <c r="T1695" s="14">
        <f>(((I1695/60)/60)/24) + DATE(1970,1,1)</f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8346</v>
      </c>
      <c r="O1696" s="10">
        <f>(E1696/D1696)*100</f>
        <v>0.05</v>
      </c>
      <c r="P1696" s="5">
        <f>IFERROR((E1696/L1696),"0")</f>
        <v>5</v>
      </c>
      <c r="Q1696" t="str">
        <f>LEFT(N1696,FIND("/",N1696)-1)</f>
        <v>music</v>
      </c>
      <c r="R1696" t="str">
        <f>RIGHT(N1696,LEN(N1696)-SEARCH("/",N1696))</f>
        <v>faith</v>
      </c>
      <c r="S1696" s="14">
        <f>(((J1696/60)/60)/24) + DATE(1970,1,1)</f>
        <v>42791.669837962967</v>
      </c>
      <c r="T1696" s="14">
        <f>(((I1696/60)/60)/24) + DATE(1970,1,1)</f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8346</v>
      </c>
      <c r="O1697" s="10">
        <f>(E1697/D1697)*100</f>
        <v>11.708333333333334</v>
      </c>
      <c r="P1697" s="5">
        <f>IFERROR((E1697/L1697),"0")</f>
        <v>61.086956521739133</v>
      </c>
      <c r="Q1697" t="str">
        <f>LEFT(N1697,FIND("/",N1697)-1)</f>
        <v>music</v>
      </c>
      <c r="R1697" t="str">
        <f>RIGHT(N1697,LEN(N1697)-SEARCH("/",N1697))</f>
        <v>faith</v>
      </c>
      <c r="S1697" s="14">
        <f>(((J1697/60)/60)/24) + DATE(1970,1,1)</f>
        <v>42801.031412037039</v>
      </c>
      <c r="T1697" s="14">
        <f>(((I1697/60)/60)/24) + DATE(1970,1,1)</f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8346</v>
      </c>
      <c r="O1698" s="10">
        <f>(E1698/D1698)*100</f>
        <v>0</v>
      </c>
      <c r="P1698" s="5" t="str">
        <f>IFERROR((E1698/L1698),"0")</f>
        <v>0</v>
      </c>
      <c r="Q1698" t="str">
        <f>LEFT(N1698,FIND("/",N1698)-1)</f>
        <v>music</v>
      </c>
      <c r="R1698" t="str">
        <f>RIGHT(N1698,LEN(N1698)-SEARCH("/",N1698))</f>
        <v>faith</v>
      </c>
      <c r="S1698" s="14">
        <f>(((J1698/60)/60)/24) + DATE(1970,1,1)</f>
        <v>42796.069571759261</v>
      </c>
      <c r="T1698" s="14">
        <f>(((I1698/60)/60)/24) + 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8346</v>
      </c>
      <c r="O1699" s="10">
        <f>(E1699/D1699)*100</f>
        <v>20.208000000000002</v>
      </c>
      <c r="P1699" s="5">
        <f>IFERROR((E1699/L1699),"0")</f>
        <v>114.81818181818181</v>
      </c>
      <c r="Q1699" t="str">
        <f>LEFT(N1699,FIND("/",N1699)-1)</f>
        <v>music</v>
      </c>
      <c r="R1699" t="str">
        <f>RIGHT(N1699,LEN(N1699)-SEARCH("/",N1699))</f>
        <v>faith</v>
      </c>
      <c r="S1699" s="14">
        <f>(((J1699/60)/60)/24) + DATE(1970,1,1)</f>
        <v>42805.032962962956</v>
      </c>
      <c r="T1699" s="14">
        <f>(((I1699/60)/60)/24) + 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8346</v>
      </c>
      <c r="O1700" s="10">
        <f>(E1700/D1700)*100</f>
        <v>0</v>
      </c>
      <c r="P1700" s="5" t="str">
        <f>IFERROR((E1700/L1700),"0")</f>
        <v>0</v>
      </c>
      <c r="Q1700" t="str">
        <f>LEFT(N1700,FIND("/",N1700)-1)</f>
        <v>music</v>
      </c>
      <c r="R1700" t="str">
        <f>RIGHT(N1700,LEN(N1700)-SEARCH("/",N1700))</f>
        <v>faith</v>
      </c>
      <c r="S1700" s="14">
        <f>(((J1700/60)/60)/24) + DATE(1970,1,1)</f>
        <v>42796.207870370374</v>
      </c>
      <c r="T1700" s="14">
        <f>(((I1700/60)/60)/24) + DATE(1970,1,1)</f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8346</v>
      </c>
      <c r="O1701" s="10">
        <f>(E1701/D1701)*100</f>
        <v>4.2311459353574925</v>
      </c>
      <c r="P1701" s="5">
        <f>IFERROR((E1701/L1701),"0")</f>
        <v>54</v>
      </c>
      <c r="Q1701" t="str">
        <f>LEFT(N1701,FIND("/",N1701)-1)</f>
        <v>music</v>
      </c>
      <c r="R1701" t="str">
        <f>RIGHT(N1701,LEN(N1701)-SEARCH("/",N1701))</f>
        <v>faith</v>
      </c>
      <c r="S1701" s="14">
        <f>(((J1701/60)/60)/24) + DATE(1970,1,1)</f>
        <v>42806.863946759258</v>
      </c>
      <c r="T1701" s="14">
        <f>(((I1701/60)/60)/24) + DATE(1970,1,1)</f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8346</v>
      </c>
      <c r="O1702" s="10">
        <f>(E1702/D1702)*100</f>
        <v>26.06</v>
      </c>
      <c r="P1702" s="5">
        <f>IFERROR((E1702/L1702),"0")</f>
        <v>65.974683544303801</v>
      </c>
      <c r="Q1702" t="str">
        <f>LEFT(N1702,FIND("/",N1702)-1)</f>
        <v>music</v>
      </c>
      <c r="R1702" t="str">
        <f>RIGHT(N1702,LEN(N1702)-SEARCH("/",N1702))</f>
        <v>faith</v>
      </c>
      <c r="S1702" s="14">
        <f>(((J1702/60)/60)/24) + DATE(1970,1,1)</f>
        <v>42796.071643518517</v>
      </c>
      <c r="T1702" s="14">
        <f>(((I1702/60)/60)/24) + DATE(1970,1,1)</f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8346</v>
      </c>
      <c r="O1703" s="10">
        <f>(E1703/D1703)*100</f>
        <v>0.19801980198019803</v>
      </c>
      <c r="P1703" s="5">
        <f>IFERROR((E1703/L1703),"0")</f>
        <v>5</v>
      </c>
      <c r="Q1703" t="str">
        <f>LEFT(N1703,FIND("/",N1703)-1)</f>
        <v>music</v>
      </c>
      <c r="R1703" t="str">
        <f>RIGHT(N1703,LEN(N1703)-SEARCH("/",N1703))</f>
        <v>faith</v>
      </c>
      <c r="S1703" s="14">
        <f>(((J1703/60)/60)/24) + DATE(1970,1,1)</f>
        <v>41989.664409722223</v>
      </c>
      <c r="T1703" s="14">
        <f>(((I1703/60)/60)/24) + 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8346</v>
      </c>
      <c r="O1704" s="10">
        <f>(E1704/D1704)*100</f>
        <v>6.0606060606060606E-3</v>
      </c>
      <c r="P1704" s="5">
        <f>IFERROR((E1704/L1704),"0")</f>
        <v>1</v>
      </c>
      <c r="Q1704" t="str">
        <f>LEFT(N1704,FIND("/",N1704)-1)</f>
        <v>music</v>
      </c>
      <c r="R1704" t="str">
        <f>RIGHT(N1704,LEN(N1704)-SEARCH("/",N1704))</f>
        <v>faith</v>
      </c>
      <c r="S1704" s="14">
        <f>(((J1704/60)/60)/24) + DATE(1970,1,1)</f>
        <v>42063.869791666672</v>
      </c>
      <c r="T1704" s="14">
        <f>(((I1704/60)/60)/24) + DATE(1970,1,1)</f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8346</v>
      </c>
      <c r="O1705" s="10">
        <f>(E1705/D1705)*100</f>
        <v>1.02</v>
      </c>
      <c r="P1705" s="5">
        <f>IFERROR((E1705/L1705),"0")</f>
        <v>25.5</v>
      </c>
      <c r="Q1705" t="str">
        <f>LEFT(N1705,FIND("/",N1705)-1)</f>
        <v>music</v>
      </c>
      <c r="R1705" t="str">
        <f>RIGHT(N1705,LEN(N1705)-SEARCH("/",N1705))</f>
        <v>faith</v>
      </c>
      <c r="S1705" s="14">
        <f>(((J1705/60)/60)/24) + DATE(1970,1,1)</f>
        <v>42187.281678240746</v>
      </c>
      <c r="T1705" s="14">
        <f>(((I1705/60)/60)/24) + DATE(1970,1,1)</f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8346</v>
      </c>
      <c r="O1706" s="10">
        <f>(E1706/D1706)*100</f>
        <v>65.100000000000009</v>
      </c>
      <c r="P1706" s="5">
        <f>IFERROR((E1706/L1706),"0")</f>
        <v>118.36363636363636</v>
      </c>
      <c r="Q1706" t="str">
        <f>LEFT(N1706,FIND("/",N1706)-1)</f>
        <v>music</v>
      </c>
      <c r="R1706" t="str">
        <f>RIGHT(N1706,LEN(N1706)-SEARCH("/",N1706))</f>
        <v>faith</v>
      </c>
      <c r="S1706" s="14">
        <f>(((J1706/60)/60)/24) + DATE(1970,1,1)</f>
        <v>42021.139733796299</v>
      </c>
      <c r="T1706" s="14">
        <f>(((I1706/60)/60)/24) + 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8346</v>
      </c>
      <c r="O1707" s="10">
        <f>(E1707/D1707)*100</f>
        <v>0</v>
      </c>
      <c r="P1707" s="5" t="str">
        <f>IFERROR((E1707/L1707),"0")</f>
        <v>0</v>
      </c>
      <c r="Q1707" t="str">
        <f>LEFT(N1707,FIND("/",N1707)-1)</f>
        <v>music</v>
      </c>
      <c r="R1707" t="str">
        <f>RIGHT(N1707,LEN(N1707)-SEARCH("/",N1707))</f>
        <v>faith</v>
      </c>
      <c r="S1707" s="14">
        <f>(((J1707/60)/60)/24) + DATE(1970,1,1)</f>
        <v>42245.016736111109</v>
      </c>
      <c r="T1707" s="14">
        <f>(((I1707/60)/60)/24) + 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8346</v>
      </c>
      <c r="O1708" s="10">
        <f>(E1708/D1708)*100</f>
        <v>0</v>
      </c>
      <c r="P1708" s="5" t="str">
        <f>IFERROR((E1708/L1708),"0")</f>
        <v>0</v>
      </c>
      <c r="Q1708" t="str">
        <f>LEFT(N1708,FIND("/",N1708)-1)</f>
        <v>music</v>
      </c>
      <c r="R1708" t="str">
        <f>RIGHT(N1708,LEN(N1708)-SEARCH("/",N1708))</f>
        <v>faith</v>
      </c>
      <c r="S1708" s="14">
        <f>(((J1708/60)/60)/24) + DATE(1970,1,1)</f>
        <v>42179.306388888886</v>
      </c>
      <c r="T1708" s="14">
        <f>(((I1708/60)/60)/24) + DATE(1970,1,1)</f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8346</v>
      </c>
      <c r="O1709" s="10">
        <f>(E1709/D1709)*100</f>
        <v>9.74</v>
      </c>
      <c r="P1709" s="5">
        <f>IFERROR((E1709/L1709),"0")</f>
        <v>54.111111111111114</v>
      </c>
      <c r="Q1709" t="str">
        <f>LEFT(N1709,FIND("/",N1709)-1)</f>
        <v>music</v>
      </c>
      <c r="R1709" t="str">
        <f>RIGHT(N1709,LEN(N1709)-SEARCH("/",N1709))</f>
        <v>faith</v>
      </c>
      <c r="S1709" s="14">
        <f>(((J1709/60)/60)/24) + DATE(1970,1,1)</f>
        <v>42427.721006944441</v>
      </c>
      <c r="T1709" s="14">
        <f>(((I1709/60)/60)/24) + DATE(1970,1,1)</f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8346</v>
      </c>
      <c r="O1710" s="10">
        <f>(E1710/D1710)*100</f>
        <v>0</v>
      </c>
      <c r="P1710" s="5" t="str">
        <f>IFERROR((E1710/L1710),"0")</f>
        <v>0</v>
      </c>
      <c r="Q1710" t="str">
        <f>LEFT(N1710,FIND("/",N1710)-1)</f>
        <v>music</v>
      </c>
      <c r="R1710" t="str">
        <f>RIGHT(N1710,LEN(N1710)-SEARCH("/",N1710))</f>
        <v>faith</v>
      </c>
      <c r="S1710" s="14">
        <f>(((J1710/60)/60)/24) + DATE(1970,1,1)</f>
        <v>42451.866967592592</v>
      </c>
      <c r="T1710" s="14">
        <f>(((I1710/60)/60)/24) + 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8346</v>
      </c>
      <c r="O1711" s="10">
        <f>(E1711/D1711)*100</f>
        <v>4.8571428571428568</v>
      </c>
      <c r="P1711" s="5">
        <f>IFERROR((E1711/L1711),"0")</f>
        <v>21.25</v>
      </c>
      <c r="Q1711" t="str">
        <f>LEFT(N1711,FIND("/",N1711)-1)</f>
        <v>music</v>
      </c>
      <c r="R1711" t="str">
        <f>RIGHT(N1711,LEN(N1711)-SEARCH("/",N1711))</f>
        <v>faith</v>
      </c>
      <c r="S1711" s="14">
        <f>(((J1711/60)/60)/24) + DATE(1970,1,1)</f>
        <v>41841.56381944444</v>
      </c>
      <c r="T1711" s="14">
        <f>(((I1711/60)/60)/24) + 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8346</v>
      </c>
      <c r="O1712" s="10">
        <f>(E1712/D1712)*100</f>
        <v>0.67999999999999994</v>
      </c>
      <c r="P1712" s="5">
        <f>IFERROR((E1712/L1712),"0")</f>
        <v>34</v>
      </c>
      <c r="Q1712" t="str">
        <f>LEFT(N1712,FIND("/",N1712)-1)</f>
        <v>music</v>
      </c>
      <c r="R1712" t="str">
        <f>RIGHT(N1712,LEN(N1712)-SEARCH("/",N1712))</f>
        <v>faith</v>
      </c>
      <c r="S1712" s="14">
        <f>(((J1712/60)/60)/24) + DATE(1970,1,1)</f>
        <v>42341.59129629629</v>
      </c>
      <c r="T1712" s="14">
        <f>(((I1712/60)/60)/24) + DATE(1970,1,1)</f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8346</v>
      </c>
      <c r="O1713" s="10">
        <f>(E1713/D1713)*100</f>
        <v>10.5</v>
      </c>
      <c r="P1713" s="5">
        <f>IFERROR((E1713/L1713),"0")</f>
        <v>525</v>
      </c>
      <c r="Q1713" t="str">
        <f>LEFT(N1713,FIND("/",N1713)-1)</f>
        <v>music</v>
      </c>
      <c r="R1713" t="str">
        <f>RIGHT(N1713,LEN(N1713)-SEARCH("/",N1713))</f>
        <v>faith</v>
      </c>
      <c r="S1713" s="14">
        <f>(((J1713/60)/60)/24) + DATE(1970,1,1)</f>
        <v>41852.646226851852</v>
      </c>
      <c r="T1713" s="14">
        <f>(((I1713/60)/60)/24) + DATE(1970,1,1)</f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8346</v>
      </c>
      <c r="O1714" s="10">
        <f>(E1714/D1714)*100</f>
        <v>0</v>
      </c>
      <c r="P1714" s="5" t="str">
        <f>IFERROR((E1714/L1714),"0")</f>
        <v>0</v>
      </c>
      <c r="Q1714" t="str">
        <f>LEFT(N1714,FIND("/",N1714)-1)</f>
        <v>music</v>
      </c>
      <c r="R1714" t="str">
        <f>RIGHT(N1714,LEN(N1714)-SEARCH("/",N1714))</f>
        <v>faith</v>
      </c>
      <c r="S1714" s="14">
        <f>(((J1714/60)/60)/24) + DATE(1970,1,1)</f>
        <v>42125.913807870369</v>
      </c>
      <c r="T1714" s="14">
        <f>(((I1714/60)/60)/24) + DATE(1970,1,1)</f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8346</v>
      </c>
      <c r="O1715" s="10">
        <f>(E1715/D1715)*100</f>
        <v>1.6666666666666667</v>
      </c>
      <c r="P1715" s="5">
        <f>IFERROR((E1715/L1715),"0")</f>
        <v>50</v>
      </c>
      <c r="Q1715" t="str">
        <f>LEFT(N1715,FIND("/",N1715)-1)</f>
        <v>music</v>
      </c>
      <c r="R1715" t="str">
        <f>RIGHT(N1715,LEN(N1715)-SEARCH("/",N1715))</f>
        <v>faith</v>
      </c>
      <c r="S1715" s="14">
        <f>(((J1715/60)/60)/24) + DATE(1970,1,1)</f>
        <v>41887.801064814819</v>
      </c>
      <c r="T1715" s="14">
        <f>(((I1715/60)/60)/24) + DATE(1970,1,1)</f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8346</v>
      </c>
      <c r="O1716" s="10">
        <f>(E1716/D1716)*100</f>
        <v>7.8680000000000003</v>
      </c>
      <c r="P1716" s="5">
        <f>IFERROR((E1716/L1716),"0")</f>
        <v>115.70588235294117</v>
      </c>
      <c r="Q1716" t="str">
        <f>LEFT(N1716,FIND("/",N1716)-1)</f>
        <v>music</v>
      </c>
      <c r="R1716" t="str">
        <f>RIGHT(N1716,LEN(N1716)-SEARCH("/",N1716))</f>
        <v>faith</v>
      </c>
      <c r="S1716" s="14">
        <f>(((J1716/60)/60)/24) + DATE(1970,1,1)</f>
        <v>42095.918530092589</v>
      </c>
      <c r="T1716" s="14">
        <f>(((I1716/60)/60)/24) + 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8346</v>
      </c>
      <c r="O1717" s="10">
        <f>(E1717/D1717)*100</f>
        <v>0.22</v>
      </c>
      <c r="P1717" s="5">
        <f>IFERROR((E1717/L1717),"0")</f>
        <v>5.5</v>
      </c>
      <c r="Q1717" t="str">
        <f>LEFT(N1717,FIND("/",N1717)-1)</f>
        <v>music</v>
      </c>
      <c r="R1717" t="str">
        <f>RIGHT(N1717,LEN(N1717)-SEARCH("/",N1717))</f>
        <v>faith</v>
      </c>
      <c r="S1717" s="14">
        <f>(((J1717/60)/60)/24) + DATE(1970,1,1)</f>
        <v>42064.217418981483</v>
      </c>
      <c r="T1717" s="14">
        <f>(((I1717/60)/60)/24) + DATE(1970,1,1)</f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8346</v>
      </c>
      <c r="O1718" s="10">
        <f>(E1718/D1718)*100</f>
        <v>7.5</v>
      </c>
      <c r="P1718" s="5">
        <f>IFERROR((E1718/L1718),"0")</f>
        <v>50</v>
      </c>
      <c r="Q1718" t="str">
        <f>LEFT(N1718,FIND("/",N1718)-1)</f>
        <v>music</v>
      </c>
      <c r="R1718" t="str">
        <f>RIGHT(N1718,LEN(N1718)-SEARCH("/",N1718))</f>
        <v>faith</v>
      </c>
      <c r="S1718" s="14">
        <f>(((J1718/60)/60)/24) + DATE(1970,1,1)</f>
        <v>42673.577534722222</v>
      </c>
      <c r="T1718" s="14">
        <f>(((I1718/60)/60)/24) + 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8346</v>
      </c>
      <c r="O1719" s="10">
        <f>(E1719/D1719)*100</f>
        <v>42.725880551301685</v>
      </c>
      <c r="P1719" s="5">
        <f>IFERROR((E1719/L1719),"0")</f>
        <v>34.024390243902438</v>
      </c>
      <c r="Q1719" t="str">
        <f>LEFT(N1719,FIND("/",N1719)-1)</f>
        <v>music</v>
      </c>
      <c r="R1719" t="str">
        <f>RIGHT(N1719,LEN(N1719)-SEARCH("/",N1719))</f>
        <v>faith</v>
      </c>
      <c r="S1719" s="14">
        <f>(((J1719/60)/60)/24) + DATE(1970,1,1)</f>
        <v>42460.98192129629</v>
      </c>
      <c r="T1719" s="14">
        <f>(((I1719/60)/60)/24) + 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8346</v>
      </c>
      <c r="O1720" s="10">
        <f>(E1720/D1720)*100</f>
        <v>0.2142857142857143</v>
      </c>
      <c r="P1720" s="5">
        <f>IFERROR((E1720/L1720),"0")</f>
        <v>37.5</v>
      </c>
      <c r="Q1720" t="str">
        <f>LEFT(N1720,FIND("/",N1720)-1)</f>
        <v>music</v>
      </c>
      <c r="R1720" t="str">
        <f>RIGHT(N1720,LEN(N1720)-SEARCH("/",N1720))</f>
        <v>faith</v>
      </c>
      <c r="S1720" s="14">
        <f>(((J1720/60)/60)/24) + DATE(1970,1,1)</f>
        <v>42460.610520833332</v>
      </c>
      <c r="T1720" s="14">
        <f>(((I1720/60)/60)/24) + DATE(1970,1,1)</f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8346</v>
      </c>
      <c r="O1721" s="10">
        <f>(E1721/D1721)*100</f>
        <v>0.87500000000000011</v>
      </c>
      <c r="P1721" s="5">
        <f>IFERROR((E1721/L1721),"0")</f>
        <v>11.666666666666666</v>
      </c>
      <c r="Q1721" t="str">
        <f>LEFT(N1721,FIND("/",N1721)-1)</f>
        <v>music</v>
      </c>
      <c r="R1721" t="str">
        <f>RIGHT(N1721,LEN(N1721)-SEARCH("/",N1721))</f>
        <v>faith</v>
      </c>
      <c r="S1721" s="14">
        <f>(((J1721/60)/60)/24) + DATE(1970,1,1)</f>
        <v>41869.534618055557</v>
      </c>
      <c r="T1721" s="14">
        <f>(((I1721/60)/60)/24) + DATE(1970,1,1)</f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8346</v>
      </c>
      <c r="O1722" s="10">
        <f>(E1722/D1722)*100</f>
        <v>5.625</v>
      </c>
      <c r="P1722" s="5">
        <f>IFERROR((E1722/L1722),"0")</f>
        <v>28.125</v>
      </c>
      <c r="Q1722" t="str">
        <f>LEFT(N1722,FIND("/",N1722)-1)</f>
        <v>music</v>
      </c>
      <c r="R1722" t="str">
        <f>RIGHT(N1722,LEN(N1722)-SEARCH("/",N1722))</f>
        <v>faith</v>
      </c>
      <c r="S1722" s="14">
        <f>(((J1722/60)/60)/24) + DATE(1970,1,1)</f>
        <v>41922.783229166671</v>
      </c>
      <c r="T1722" s="14">
        <f>(((I1722/60)/60)/24) + 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8346</v>
      </c>
      <c r="O1723" s="10">
        <f>(E1723/D1723)*100</f>
        <v>0</v>
      </c>
      <c r="P1723" s="5" t="str">
        <f>IFERROR((E1723/L1723),"0")</f>
        <v>0</v>
      </c>
      <c r="Q1723" t="str">
        <f>LEFT(N1723,FIND("/",N1723)-1)</f>
        <v>music</v>
      </c>
      <c r="R1723" t="str">
        <f>RIGHT(N1723,LEN(N1723)-SEARCH("/",N1723))</f>
        <v>faith</v>
      </c>
      <c r="S1723" s="14">
        <f>(((J1723/60)/60)/24) + DATE(1970,1,1)</f>
        <v>42319.461377314816</v>
      </c>
      <c r="T1723" s="14">
        <f>(((I1723/60)/60)/24) + 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8346</v>
      </c>
      <c r="O1724" s="10">
        <f>(E1724/D1724)*100</f>
        <v>3.4722222222222224E-2</v>
      </c>
      <c r="P1724" s="5">
        <f>IFERROR((E1724/L1724),"0")</f>
        <v>1</v>
      </c>
      <c r="Q1724" t="str">
        <f>LEFT(N1724,FIND("/",N1724)-1)</f>
        <v>music</v>
      </c>
      <c r="R1724" t="str">
        <f>RIGHT(N1724,LEN(N1724)-SEARCH("/",N1724))</f>
        <v>faith</v>
      </c>
      <c r="S1724" s="14">
        <f>(((J1724/60)/60)/24) + DATE(1970,1,1)</f>
        <v>42425.960983796293</v>
      </c>
      <c r="T1724" s="14">
        <f>(((I1724/60)/60)/24) + DATE(1970,1,1)</f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8346</v>
      </c>
      <c r="O1725" s="10">
        <f>(E1725/D1725)*100</f>
        <v>6.5</v>
      </c>
      <c r="P1725" s="5">
        <f>IFERROR((E1725/L1725),"0")</f>
        <v>216.66666666666666</v>
      </c>
      <c r="Q1725" t="str">
        <f>LEFT(N1725,FIND("/",N1725)-1)</f>
        <v>music</v>
      </c>
      <c r="R1725" t="str">
        <f>RIGHT(N1725,LEN(N1725)-SEARCH("/",N1725))</f>
        <v>faith</v>
      </c>
      <c r="S1725" s="14">
        <f>(((J1725/60)/60)/24) + DATE(1970,1,1)</f>
        <v>42129.82540509259</v>
      </c>
      <c r="T1725" s="14">
        <f>(((I1725/60)/60)/24) + DATE(1970,1,1)</f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8346</v>
      </c>
      <c r="O1726" s="10">
        <f>(E1726/D1726)*100</f>
        <v>0.58333333333333337</v>
      </c>
      <c r="P1726" s="5">
        <f>IFERROR((E1726/L1726),"0")</f>
        <v>8.75</v>
      </c>
      <c r="Q1726" t="str">
        <f>LEFT(N1726,FIND("/",N1726)-1)</f>
        <v>music</v>
      </c>
      <c r="R1726" t="str">
        <f>RIGHT(N1726,LEN(N1726)-SEARCH("/",N1726))</f>
        <v>faith</v>
      </c>
      <c r="S1726" s="14">
        <f>(((J1726/60)/60)/24) + DATE(1970,1,1)</f>
        <v>41912.932430555556</v>
      </c>
      <c r="T1726" s="14">
        <f>(((I1726/60)/60)/24) + DATE(1970,1,1)</f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8346</v>
      </c>
      <c r="O1727" s="10">
        <f>(E1727/D1727)*100</f>
        <v>10.181818181818182</v>
      </c>
      <c r="P1727" s="5">
        <f>IFERROR((E1727/L1727),"0")</f>
        <v>62.222222222222221</v>
      </c>
      <c r="Q1727" t="str">
        <f>LEFT(N1727,FIND("/",N1727)-1)</f>
        <v>music</v>
      </c>
      <c r="R1727" t="str">
        <f>RIGHT(N1727,LEN(N1727)-SEARCH("/",N1727))</f>
        <v>faith</v>
      </c>
      <c r="S1727" s="14">
        <f>(((J1727/60)/60)/24) + DATE(1970,1,1)</f>
        <v>41845.968159722222</v>
      </c>
      <c r="T1727" s="14">
        <f>(((I1727/60)/60)/24) + 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8346</v>
      </c>
      <c r="O1728" s="10">
        <f>(E1728/D1728)*100</f>
        <v>33.784615384615385</v>
      </c>
      <c r="P1728" s="5">
        <f>IFERROR((E1728/L1728),"0")</f>
        <v>137.25</v>
      </c>
      <c r="Q1728" t="str">
        <f>LEFT(N1728,FIND("/",N1728)-1)</f>
        <v>music</v>
      </c>
      <c r="R1728" t="str">
        <f>RIGHT(N1728,LEN(N1728)-SEARCH("/",N1728))</f>
        <v>faith</v>
      </c>
      <c r="S1728" s="14">
        <f>(((J1728/60)/60)/24) + DATE(1970,1,1)</f>
        <v>41788.919722222221</v>
      </c>
      <c r="T1728" s="14">
        <f>(((I1728/60)/60)/24) + DATE(1970,1,1)</f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8346</v>
      </c>
      <c r="O1729" s="10">
        <f>(E1729/D1729)*100</f>
        <v>3.3333333333333333E-2</v>
      </c>
      <c r="P1729" s="5">
        <f>IFERROR((E1729/L1729),"0")</f>
        <v>1</v>
      </c>
      <c r="Q1729" t="str">
        <f>LEFT(N1729,FIND("/",N1729)-1)</f>
        <v>music</v>
      </c>
      <c r="R1729" t="str">
        <f>RIGHT(N1729,LEN(N1729)-SEARCH("/",N1729))</f>
        <v>faith</v>
      </c>
      <c r="S1729" s="14">
        <f>(((J1729/60)/60)/24) + DATE(1970,1,1)</f>
        <v>42044.927974537044</v>
      </c>
      <c r="T1729" s="14">
        <f>(((I1729/60)/60)/24) + 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8346</v>
      </c>
      <c r="O1730" s="10">
        <f>(E1730/D1730)*100</f>
        <v>68.400000000000006</v>
      </c>
      <c r="P1730" s="5">
        <f>IFERROR((E1730/L1730),"0")</f>
        <v>122.14285714285714</v>
      </c>
      <c r="Q1730" t="str">
        <f>LEFT(N1730,FIND("/",N1730)-1)</f>
        <v>music</v>
      </c>
      <c r="R1730" t="str">
        <f>RIGHT(N1730,LEN(N1730)-SEARCH("/",N1730))</f>
        <v>faith</v>
      </c>
      <c r="S1730" s="14">
        <f>(((J1730/60)/60)/24) + DATE(1970,1,1)</f>
        <v>42268.625856481478</v>
      </c>
      <c r="T1730" s="14">
        <f>(((I1730/60)/60)/24) + DATE(1970,1,1)</f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8346</v>
      </c>
      <c r="O1731" s="10">
        <f>(E1731/D1731)*100</f>
        <v>0</v>
      </c>
      <c r="P1731" s="5" t="str">
        <f>IFERROR((E1731/L1731),"0")</f>
        <v>0</v>
      </c>
      <c r="Q1731" t="str">
        <f>LEFT(N1731,FIND("/",N1731)-1)</f>
        <v>music</v>
      </c>
      <c r="R1731" t="str">
        <f>RIGHT(N1731,LEN(N1731)-SEARCH("/",N1731))</f>
        <v>faith</v>
      </c>
      <c r="S1731" s="14">
        <f>(((J1731/60)/60)/24) + DATE(1970,1,1)</f>
        <v>42471.052152777775</v>
      </c>
      <c r="T1731" s="14">
        <f>(((I1731/60)/60)/24) + 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8346</v>
      </c>
      <c r="O1732" s="10">
        <f>(E1732/D1732)*100</f>
        <v>0</v>
      </c>
      <c r="P1732" s="5" t="str">
        <f>IFERROR((E1732/L1732),"0")</f>
        <v>0</v>
      </c>
      <c r="Q1732" t="str">
        <f>LEFT(N1732,FIND("/",N1732)-1)</f>
        <v>music</v>
      </c>
      <c r="R1732" t="str">
        <f>RIGHT(N1732,LEN(N1732)-SEARCH("/",N1732))</f>
        <v>faith</v>
      </c>
      <c r="S1732" s="14">
        <f>(((J1732/60)/60)/24) + DATE(1970,1,1)</f>
        <v>42272.087766203709</v>
      </c>
      <c r="T1732" s="14">
        <f>(((I1732/60)/60)/24) + 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8346</v>
      </c>
      <c r="O1733" s="10">
        <f>(E1733/D1733)*100</f>
        <v>0</v>
      </c>
      <c r="P1733" s="5" t="str">
        <f>IFERROR((E1733/L1733),"0")</f>
        <v>0</v>
      </c>
      <c r="Q1733" t="str">
        <f>LEFT(N1733,FIND("/",N1733)-1)</f>
        <v>music</v>
      </c>
      <c r="R1733" t="str">
        <f>RIGHT(N1733,LEN(N1733)-SEARCH("/",N1733))</f>
        <v>faith</v>
      </c>
      <c r="S1733" s="14">
        <f>(((J1733/60)/60)/24) + DATE(1970,1,1)</f>
        <v>42152.906851851847</v>
      </c>
      <c r="T1733" s="14">
        <f>(((I1733/60)/60)/24) + DATE(1970,1,1)</f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8346</v>
      </c>
      <c r="O1734" s="10">
        <f>(E1734/D1734)*100</f>
        <v>0</v>
      </c>
      <c r="P1734" s="5" t="str">
        <f>IFERROR((E1734/L1734),"0")</f>
        <v>0</v>
      </c>
      <c r="Q1734" t="str">
        <f>LEFT(N1734,FIND("/",N1734)-1)</f>
        <v>music</v>
      </c>
      <c r="R1734" t="str">
        <f>RIGHT(N1734,LEN(N1734)-SEARCH("/",N1734))</f>
        <v>faith</v>
      </c>
      <c r="S1734" s="14">
        <f>(((J1734/60)/60)/24) + DATE(1970,1,1)</f>
        <v>42325.683807870373</v>
      </c>
      <c r="T1734" s="14">
        <f>(((I1734/60)/60)/24) + DATE(1970,1,1)</f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8346</v>
      </c>
      <c r="O1735" s="10">
        <f>(E1735/D1735)*100</f>
        <v>0</v>
      </c>
      <c r="P1735" s="5" t="str">
        <f>IFERROR((E1735/L1735),"0")</f>
        <v>0</v>
      </c>
      <c r="Q1735" t="str">
        <f>LEFT(N1735,FIND("/",N1735)-1)</f>
        <v>music</v>
      </c>
      <c r="R1735" t="str">
        <f>RIGHT(N1735,LEN(N1735)-SEARCH("/",N1735))</f>
        <v>faith</v>
      </c>
      <c r="S1735" s="14">
        <f>(((J1735/60)/60)/24) + DATE(1970,1,1)</f>
        <v>42614.675625000003</v>
      </c>
      <c r="T1735" s="14">
        <f>(((I1735/60)/60)/24) + 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8346</v>
      </c>
      <c r="O1736" s="10">
        <f>(E1736/D1736)*100</f>
        <v>2.2222222222222223E-2</v>
      </c>
      <c r="P1736" s="5">
        <f>IFERROR((E1736/L1736),"0")</f>
        <v>1</v>
      </c>
      <c r="Q1736" t="str">
        <f>LEFT(N1736,FIND("/",N1736)-1)</f>
        <v>music</v>
      </c>
      <c r="R1736" t="str">
        <f>RIGHT(N1736,LEN(N1736)-SEARCH("/",N1736))</f>
        <v>faith</v>
      </c>
      <c r="S1736" s="14">
        <f>(((J1736/60)/60)/24) + DATE(1970,1,1)</f>
        <v>42102.036527777775</v>
      </c>
      <c r="T1736" s="14">
        <f>(((I1736/60)/60)/24) + 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8346</v>
      </c>
      <c r="O1737" s="10">
        <f>(E1737/D1737)*100</f>
        <v>11</v>
      </c>
      <c r="P1737" s="5">
        <f>IFERROR((E1737/L1737),"0")</f>
        <v>55</v>
      </c>
      <c r="Q1737" t="str">
        <f>LEFT(N1737,FIND("/",N1737)-1)</f>
        <v>music</v>
      </c>
      <c r="R1737" t="str">
        <f>RIGHT(N1737,LEN(N1737)-SEARCH("/",N1737))</f>
        <v>faith</v>
      </c>
      <c r="S1737" s="14">
        <f>(((J1737/60)/60)/24) + DATE(1970,1,1)</f>
        <v>42559.814178240747</v>
      </c>
      <c r="T1737" s="14">
        <f>(((I1737/60)/60)/24) + DATE(1970,1,1)</f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8346</v>
      </c>
      <c r="O1738" s="10">
        <f>(E1738/D1738)*100</f>
        <v>0.73333333333333328</v>
      </c>
      <c r="P1738" s="5">
        <f>IFERROR((E1738/L1738),"0")</f>
        <v>22</v>
      </c>
      <c r="Q1738" t="str">
        <f>LEFT(N1738,FIND("/",N1738)-1)</f>
        <v>music</v>
      </c>
      <c r="R1738" t="str">
        <f>RIGHT(N1738,LEN(N1738)-SEARCH("/",N1738))</f>
        <v>faith</v>
      </c>
      <c r="S1738" s="14">
        <f>(((J1738/60)/60)/24) + DATE(1970,1,1)</f>
        <v>42286.861493055556</v>
      </c>
      <c r="T1738" s="14">
        <f>(((I1738/60)/60)/24) + DATE(1970,1,1)</f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8346</v>
      </c>
      <c r="O1739" s="10">
        <f>(E1739/D1739)*100</f>
        <v>21.25</v>
      </c>
      <c r="P1739" s="5">
        <f>IFERROR((E1739/L1739),"0")</f>
        <v>56.666666666666664</v>
      </c>
      <c r="Q1739" t="str">
        <f>LEFT(N1739,FIND("/",N1739)-1)</f>
        <v>music</v>
      </c>
      <c r="R1739" t="str">
        <f>RIGHT(N1739,LEN(N1739)-SEARCH("/",N1739))</f>
        <v>faith</v>
      </c>
      <c r="S1739" s="14">
        <f>(((J1739/60)/60)/24) + DATE(1970,1,1)</f>
        <v>42175.948981481488</v>
      </c>
      <c r="T1739" s="14">
        <f>(((I1739/60)/60)/24) + DATE(1970,1,1)</f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8346</v>
      </c>
      <c r="O1740" s="10">
        <f>(E1740/D1740)*100</f>
        <v>0.4</v>
      </c>
      <c r="P1740" s="5">
        <f>IFERROR((E1740/L1740),"0")</f>
        <v>20</v>
      </c>
      <c r="Q1740" t="str">
        <f>LEFT(N1740,FIND("/",N1740)-1)</f>
        <v>music</v>
      </c>
      <c r="R1740" t="str">
        <f>RIGHT(N1740,LEN(N1740)-SEARCH("/",N1740))</f>
        <v>faith</v>
      </c>
      <c r="S1740" s="14">
        <f>(((J1740/60)/60)/24) + DATE(1970,1,1)</f>
        <v>41884.874328703707</v>
      </c>
      <c r="T1740" s="14">
        <f>(((I1740/60)/60)/24) + 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8346</v>
      </c>
      <c r="O1741" s="10">
        <f>(E1741/D1741)*100</f>
        <v>0.1</v>
      </c>
      <c r="P1741" s="5">
        <f>IFERROR((E1741/L1741),"0")</f>
        <v>1</v>
      </c>
      <c r="Q1741" t="str">
        <f>LEFT(N1741,FIND("/",N1741)-1)</f>
        <v>music</v>
      </c>
      <c r="R1741" t="str">
        <f>RIGHT(N1741,LEN(N1741)-SEARCH("/",N1741))</f>
        <v>faith</v>
      </c>
      <c r="S1741" s="14">
        <f>(((J1741/60)/60)/24) + DATE(1970,1,1)</f>
        <v>42435.874212962968</v>
      </c>
      <c r="T1741" s="14">
        <f>(((I1741/60)/60)/24) + 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8346</v>
      </c>
      <c r="O1742" s="10">
        <f>(E1742/D1742)*100</f>
        <v>0</v>
      </c>
      <c r="P1742" s="5" t="str">
        <f>IFERROR((E1742/L1742),"0")</f>
        <v>0</v>
      </c>
      <c r="Q1742" t="str">
        <f>LEFT(N1742,FIND("/",N1742)-1)</f>
        <v>music</v>
      </c>
      <c r="R1742" t="str">
        <f>RIGHT(N1742,LEN(N1742)-SEARCH("/",N1742))</f>
        <v>faith</v>
      </c>
      <c r="S1742" s="14">
        <f>(((J1742/60)/60)/24) + DATE(1970,1,1)</f>
        <v>42171.817384259266</v>
      </c>
      <c r="T1742" s="14">
        <f>(((I1742/60)/60)/24) + DATE(1970,1,1)</f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8338</v>
      </c>
      <c r="O1743" s="10">
        <f>(E1743/D1743)*100</f>
        <v>110.83333333333334</v>
      </c>
      <c r="P1743" s="5">
        <f>IFERROR((E1743/L1743),"0")</f>
        <v>25.576923076923077</v>
      </c>
      <c r="Q1743" t="str">
        <f>LEFT(N1743,FIND("/",N1743)-1)</f>
        <v>photography</v>
      </c>
      <c r="R1743" t="str">
        <f>RIGHT(N1743,LEN(N1743)-SEARCH("/",N1743))</f>
        <v>photobooks</v>
      </c>
      <c r="S1743" s="14">
        <f>(((J1743/60)/60)/24) + DATE(1970,1,1)</f>
        <v>42120.628136574072</v>
      </c>
      <c r="T1743" s="14">
        <f>(((I1743/60)/60)/24) + DATE(1970,1,1)</f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8338</v>
      </c>
      <c r="O1744" s="10">
        <f>(E1744/D1744)*100</f>
        <v>108.74999999999999</v>
      </c>
      <c r="P1744" s="5">
        <f>IFERROR((E1744/L1744),"0")</f>
        <v>63.970588235294116</v>
      </c>
      <c r="Q1744" t="str">
        <f>LEFT(N1744,FIND("/",N1744)-1)</f>
        <v>photography</v>
      </c>
      <c r="R1744" t="str">
        <f>RIGHT(N1744,LEN(N1744)-SEARCH("/",N1744))</f>
        <v>photobooks</v>
      </c>
      <c r="S1744" s="14">
        <f>(((J1744/60)/60)/24) + DATE(1970,1,1)</f>
        <v>42710.876967592587</v>
      </c>
      <c r="T1744" s="14">
        <f>(((I1744/60)/60)/24) + 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8338</v>
      </c>
      <c r="O1745" s="10">
        <f>(E1745/D1745)*100</f>
        <v>100.41666666666667</v>
      </c>
      <c r="P1745" s="5">
        <f>IFERROR((E1745/L1745),"0")</f>
        <v>89.925373134328353</v>
      </c>
      <c r="Q1745" t="str">
        <f>LEFT(N1745,FIND("/",N1745)-1)</f>
        <v>photography</v>
      </c>
      <c r="R1745" t="str">
        <f>RIGHT(N1745,LEN(N1745)-SEARCH("/",N1745))</f>
        <v>photobooks</v>
      </c>
      <c r="S1745" s="14">
        <f>(((J1745/60)/60)/24) + DATE(1970,1,1)</f>
        <v>42586.925636574073</v>
      </c>
      <c r="T1745" s="14">
        <f>(((I1745/60)/60)/24) + DATE(1970,1,1)</f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8338</v>
      </c>
      <c r="O1746" s="10">
        <f>(E1746/D1746)*100</f>
        <v>118.45454545454545</v>
      </c>
      <c r="P1746" s="5">
        <f>IFERROR((E1746/L1746),"0")</f>
        <v>93.071428571428569</v>
      </c>
      <c r="Q1746" t="str">
        <f>LEFT(N1746,FIND("/",N1746)-1)</f>
        <v>photography</v>
      </c>
      <c r="R1746" t="str">
        <f>RIGHT(N1746,LEN(N1746)-SEARCH("/",N1746))</f>
        <v>photobooks</v>
      </c>
      <c r="S1746" s="14">
        <f>(((J1746/60)/60)/24) + DATE(1970,1,1)</f>
        <v>42026.605057870373</v>
      </c>
      <c r="T1746" s="14">
        <f>(((I1746/60)/60)/24) + DATE(1970,1,1)</f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8338</v>
      </c>
      <c r="O1747" s="10">
        <f>(E1747/D1747)*100</f>
        <v>114.01428571428571</v>
      </c>
      <c r="P1747" s="5">
        <f>IFERROR((E1747/L1747),"0")</f>
        <v>89.674157303370791</v>
      </c>
      <c r="Q1747" t="str">
        <f>LEFT(N1747,FIND("/",N1747)-1)</f>
        <v>photography</v>
      </c>
      <c r="R1747" t="str">
        <f>RIGHT(N1747,LEN(N1747)-SEARCH("/",N1747))</f>
        <v>photobooks</v>
      </c>
      <c r="S1747" s="14">
        <f>(((J1747/60)/60)/24) + DATE(1970,1,1)</f>
        <v>42690.259699074071</v>
      </c>
      <c r="T1747" s="14">
        <f>(((I1747/60)/60)/24) + DATE(1970,1,1)</f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8338</v>
      </c>
      <c r="O1748" s="10">
        <f>(E1748/D1748)*100</f>
        <v>148.10000000000002</v>
      </c>
      <c r="P1748" s="5">
        <f>IFERROR((E1748/L1748),"0")</f>
        <v>207.61682242990653</v>
      </c>
      <c r="Q1748" t="str">
        <f>LEFT(N1748,FIND("/",N1748)-1)</f>
        <v>photography</v>
      </c>
      <c r="R1748" t="str">
        <f>RIGHT(N1748,LEN(N1748)-SEARCH("/",N1748))</f>
        <v>photobooks</v>
      </c>
      <c r="S1748" s="14">
        <f>(((J1748/60)/60)/24) + DATE(1970,1,1)</f>
        <v>42668.176701388889</v>
      </c>
      <c r="T1748" s="14">
        <f>(((I1748/60)/60)/24) + DATE(1970,1,1)</f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8338</v>
      </c>
      <c r="O1749" s="10">
        <f>(E1749/D1749)*100</f>
        <v>104.95555555555556</v>
      </c>
      <c r="P1749" s="5">
        <f>IFERROR((E1749/L1749),"0")</f>
        <v>59.408805031446541</v>
      </c>
      <c r="Q1749" t="str">
        <f>LEFT(N1749,FIND("/",N1749)-1)</f>
        <v>photography</v>
      </c>
      <c r="R1749" t="str">
        <f>RIGHT(N1749,LEN(N1749)-SEARCH("/",N1749))</f>
        <v>photobooks</v>
      </c>
      <c r="S1749" s="14">
        <f>(((J1749/60)/60)/24) + DATE(1970,1,1)</f>
        <v>42292.435532407413</v>
      </c>
      <c r="T1749" s="14">
        <f>(((I1749/60)/60)/24) + DATE(1970,1,1)</f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8338</v>
      </c>
      <c r="O1750" s="10">
        <f>(E1750/D1750)*100</f>
        <v>129.94800000000001</v>
      </c>
      <c r="P1750" s="5">
        <f>IFERROR((E1750/L1750),"0")</f>
        <v>358.97237569060775</v>
      </c>
      <c r="Q1750" t="str">
        <f>LEFT(N1750,FIND("/",N1750)-1)</f>
        <v>photography</v>
      </c>
      <c r="R1750" t="str">
        <f>RIGHT(N1750,LEN(N1750)-SEARCH("/",N1750))</f>
        <v>photobooks</v>
      </c>
      <c r="S1750" s="14">
        <f>(((J1750/60)/60)/24) + DATE(1970,1,1)</f>
        <v>42219.950729166667</v>
      </c>
      <c r="T1750" s="14">
        <f>(((I1750/60)/60)/24) + DATE(1970,1,1)</f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8338</v>
      </c>
      <c r="O1751" s="10">
        <f>(E1751/D1751)*100</f>
        <v>123.48756218905473</v>
      </c>
      <c r="P1751" s="5">
        <f>IFERROR((E1751/L1751),"0")</f>
        <v>94.736641221374043</v>
      </c>
      <c r="Q1751" t="str">
        <f>LEFT(N1751,FIND("/",N1751)-1)</f>
        <v>photography</v>
      </c>
      <c r="R1751" t="str">
        <f>RIGHT(N1751,LEN(N1751)-SEARCH("/",N1751))</f>
        <v>photobooks</v>
      </c>
      <c r="S1751" s="14">
        <f>(((J1751/60)/60)/24) + DATE(1970,1,1)</f>
        <v>42758.975937499999</v>
      </c>
      <c r="T1751" s="14">
        <f>(((I1751/60)/60)/24) + DATE(1970,1,1)</f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8338</v>
      </c>
      <c r="O1752" s="10">
        <f>(E1752/D1752)*100</f>
        <v>201.62</v>
      </c>
      <c r="P1752" s="5">
        <f>IFERROR((E1752/L1752),"0")</f>
        <v>80.647999999999996</v>
      </c>
      <c r="Q1752" t="str">
        <f>LEFT(N1752,FIND("/",N1752)-1)</f>
        <v>photography</v>
      </c>
      <c r="R1752" t="str">
        <f>RIGHT(N1752,LEN(N1752)-SEARCH("/",N1752))</f>
        <v>photobooks</v>
      </c>
      <c r="S1752" s="14">
        <f>(((J1752/60)/60)/24) + DATE(1970,1,1)</f>
        <v>42454.836851851855</v>
      </c>
      <c r="T1752" s="14">
        <f>(((I1752/60)/60)/24) + 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8338</v>
      </c>
      <c r="O1753" s="10">
        <f>(E1753/D1753)*100</f>
        <v>102.89999999999999</v>
      </c>
      <c r="P1753" s="5">
        <f>IFERROR((E1753/L1753),"0")</f>
        <v>168.68852459016392</v>
      </c>
      <c r="Q1753" t="str">
        <f>LEFT(N1753,FIND("/",N1753)-1)</f>
        <v>photography</v>
      </c>
      <c r="R1753" t="str">
        <f>RIGHT(N1753,LEN(N1753)-SEARCH("/",N1753))</f>
        <v>photobooks</v>
      </c>
      <c r="S1753" s="14">
        <f>(((J1753/60)/60)/24) + DATE(1970,1,1)</f>
        <v>42052.7815162037</v>
      </c>
      <c r="T1753" s="14">
        <f>(((I1753/60)/60)/24) + DATE(1970,1,1)</f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8338</v>
      </c>
      <c r="O1754" s="10">
        <f>(E1754/D1754)*100</f>
        <v>260.16666666666663</v>
      </c>
      <c r="P1754" s="5">
        <f>IFERROR((E1754/L1754),"0")</f>
        <v>34.68888888888889</v>
      </c>
      <c r="Q1754" t="str">
        <f>LEFT(N1754,FIND("/",N1754)-1)</f>
        <v>photography</v>
      </c>
      <c r="R1754" t="str">
        <f>RIGHT(N1754,LEN(N1754)-SEARCH("/",N1754))</f>
        <v>photobooks</v>
      </c>
      <c r="S1754" s="14">
        <f>(((J1754/60)/60)/24) + DATE(1970,1,1)</f>
        <v>42627.253263888888</v>
      </c>
      <c r="T1754" s="14">
        <f>(((I1754/60)/60)/24) + 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8338</v>
      </c>
      <c r="O1755" s="10">
        <f>(E1755/D1755)*100</f>
        <v>108</v>
      </c>
      <c r="P1755" s="5">
        <f>IFERROR((E1755/L1755),"0")</f>
        <v>462.85714285714283</v>
      </c>
      <c r="Q1755" t="str">
        <f>LEFT(N1755,FIND("/",N1755)-1)</f>
        <v>photography</v>
      </c>
      <c r="R1755" t="str">
        <f>RIGHT(N1755,LEN(N1755)-SEARCH("/",N1755))</f>
        <v>photobooks</v>
      </c>
      <c r="S1755" s="14">
        <f>(((J1755/60)/60)/24) + DATE(1970,1,1)</f>
        <v>42420.74962962963</v>
      </c>
      <c r="T1755" s="14">
        <f>(((I1755/60)/60)/24) + DATE(1970,1,1)</f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8338</v>
      </c>
      <c r="O1756" s="10">
        <f>(E1756/D1756)*100</f>
        <v>110.52941176470587</v>
      </c>
      <c r="P1756" s="5">
        <f>IFERROR((E1756/L1756),"0")</f>
        <v>104.38888888888889</v>
      </c>
      <c r="Q1756" t="str">
        <f>LEFT(N1756,FIND("/",N1756)-1)</f>
        <v>photography</v>
      </c>
      <c r="R1756" t="str">
        <f>RIGHT(N1756,LEN(N1756)-SEARCH("/",N1756))</f>
        <v>photobooks</v>
      </c>
      <c r="S1756" s="14">
        <f>(((J1756/60)/60)/24) + DATE(1970,1,1)</f>
        <v>42067.876770833333</v>
      </c>
      <c r="T1756" s="14">
        <f>(((I1756/60)/60)/24) + DATE(1970,1,1)</f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8338</v>
      </c>
      <c r="O1757" s="10">
        <f>(E1757/D1757)*100</f>
        <v>120</v>
      </c>
      <c r="P1757" s="5">
        <f>IFERROR((E1757/L1757),"0")</f>
        <v>7.5</v>
      </c>
      <c r="Q1757" t="str">
        <f>LEFT(N1757,FIND("/",N1757)-1)</f>
        <v>photography</v>
      </c>
      <c r="R1757" t="str">
        <f>RIGHT(N1757,LEN(N1757)-SEARCH("/",N1757))</f>
        <v>photobooks</v>
      </c>
      <c r="S1757" s="14">
        <f>(((J1757/60)/60)/24) + DATE(1970,1,1)</f>
        <v>42252.788900462961</v>
      </c>
      <c r="T1757" s="14">
        <f>(((I1757/60)/60)/24) + 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8338</v>
      </c>
      <c r="O1758" s="10">
        <f>(E1758/D1758)*100</f>
        <v>102.82909090909091</v>
      </c>
      <c r="P1758" s="5">
        <f>IFERROR((E1758/L1758),"0")</f>
        <v>47.13</v>
      </c>
      <c r="Q1758" t="str">
        <f>LEFT(N1758,FIND("/",N1758)-1)</f>
        <v>photography</v>
      </c>
      <c r="R1758" t="str">
        <f>RIGHT(N1758,LEN(N1758)-SEARCH("/",N1758))</f>
        <v>photobooks</v>
      </c>
      <c r="S1758" s="14">
        <f>(((J1758/60)/60)/24) + DATE(1970,1,1)</f>
        <v>42571.167465277773</v>
      </c>
      <c r="T1758" s="14">
        <f>(((I1758/60)/60)/24) + DATE(1970,1,1)</f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8338</v>
      </c>
      <c r="O1759" s="10">
        <f>(E1759/D1759)*100</f>
        <v>115.99999999999999</v>
      </c>
      <c r="P1759" s="5">
        <f>IFERROR((E1759/L1759),"0")</f>
        <v>414.28571428571428</v>
      </c>
      <c r="Q1759" t="str">
        <f>LEFT(N1759,FIND("/",N1759)-1)</f>
        <v>photography</v>
      </c>
      <c r="R1759" t="str">
        <f>RIGHT(N1759,LEN(N1759)-SEARCH("/",N1759))</f>
        <v>photobooks</v>
      </c>
      <c r="S1759" s="14">
        <f>(((J1759/60)/60)/24) + DATE(1970,1,1)</f>
        <v>42733.827349537038</v>
      </c>
      <c r="T1759" s="14">
        <f>(((I1759/60)/60)/24) + DATE(1970,1,1)</f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8338</v>
      </c>
      <c r="O1760" s="10">
        <f>(E1760/D1760)*100</f>
        <v>114.7</v>
      </c>
      <c r="P1760" s="5">
        <f>IFERROR((E1760/L1760),"0")</f>
        <v>42.481481481481481</v>
      </c>
      <c r="Q1760" t="str">
        <f>LEFT(N1760,FIND("/",N1760)-1)</f>
        <v>photography</v>
      </c>
      <c r="R1760" t="str">
        <f>RIGHT(N1760,LEN(N1760)-SEARCH("/",N1760))</f>
        <v>photobooks</v>
      </c>
      <c r="S1760" s="14">
        <f>(((J1760/60)/60)/24) + DATE(1970,1,1)</f>
        <v>42505.955925925926</v>
      </c>
      <c r="T1760" s="14">
        <f>(((I1760/60)/60)/24) + 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8338</v>
      </c>
      <c r="O1761" s="10">
        <f>(E1761/D1761)*100</f>
        <v>106.60000000000001</v>
      </c>
      <c r="P1761" s="5">
        <f>IFERROR((E1761/L1761),"0")</f>
        <v>108.77551020408163</v>
      </c>
      <c r="Q1761" t="str">
        <f>LEFT(N1761,FIND("/",N1761)-1)</f>
        <v>photography</v>
      </c>
      <c r="R1761" t="str">
        <f>RIGHT(N1761,LEN(N1761)-SEARCH("/",N1761))</f>
        <v>photobooks</v>
      </c>
      <c r="S1761" s="14">
        <f>(((J1761/60)/60)/24) + DATE(1970,1,1)</f>
        <v>42068.829039351855</v>
      </c>
      <c r="T1761" s="14">
        <f>(((I1761/60)/60)/24) + DATE(1970,1,1)</f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8338</v>
      </c>
      <c r="O1762" s="10">
        <f>(E1762/D1762)*100</f>
        <v>165.44</v>
      </c>
      <c r="P1762" s="5">
        <f>IFERROR((E1762/L1762),"0")</f>
        <v>81.098039215686271</v>
      </c>
      <c r="Q1762" t="str">
        <f>LEFT(N1762,FIND("/",N1762)-1)</f>
        <v>photography</v>
      </c>
      <c r="R1762" t="str">
        <f>RIGHT(N1762,LEN(N1762)-SEARCH("/",N1762))</f>
        <v>photobooks</v>
      </c>
      <c r="S1762" s="14">
        <f>(((J1762/60)/60)/24) + DATE(1970,1,1)</f>
        <v>42405.67260416667</v>
      </c>
      <c r="T1762" s="14">
        <f>(((I1762/60)/60)/24) + 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8338</v>
      </c>
      <c r="O1763" s="10">
        <f>(E1763/D1763)*100</f>
        <v>155</v>
      </c>
      <c r="P1763" s="5">
        <f>IFERROR((E1763/L1763),"0")</f>
        <v>51.666666666666664</v>
      </c>
      <c r="Q1763" t="str">
        <f>LEFT(N1763,FIND("/",N1763)-1)</f>
        <v>photography</v>
      </c>
      <c r="R1763" t="str">
        <f>RIGHT(N1763,LEN(N1763)-SEARCH("/",N1763))</f>
        <v>photobooks</v>
      </c>
      <c r="S1763" s="14">
        <f>(((J1763/60)/60)/24) + DATE(1970,1,1)</f>
        <v>42209.567824074074</v>
      </c>
      <c r="T1763" s="14">
        <f>(((I1763/60)/60)/24) + DATE(1970,1,1)</f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8338</v>
      </c>
      <c r="O1764" s="10">
        <f>(E1764/D1764)*100</f>
        <v>885</v>
      </c>
      <c r="P1764" s="5">
        <f>IFERROR((E1764/L1764),"0")</f>
        <v>35.4</v>
      </c>
      <c r="Q1764" t="str">
        <f>LEFT(N1764,FIND("/",N1764)-1)</f>
        <v>photography</v>
      </c>
      <c r="R1764" t="str">
        <f>RIGHT(N1764,LEN(N1764)-SEARCH("/",N1764))</f>
        <v>photobooks</v>
      </c>
      <c r="S1764" s="14">
        <f>(((J1764/60)/60)/24) + DATE(1970,1,1)</f>
        <v>42410.982002314813</v>
      </c>
      <c r="T1764" s="14">
        <f>(((I1764/60)/60)/24) + DATE(1970,1,1)</f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8338</v>
      </c>
      <c r="O1765" s="10">
        <f>(E1765/D1765)*100</f>
        <v>101.90833333333333</v>
      </c>
      <c r="P1765" s="5">
        <f>IFERROR((E1765/L1765),"0")</f>
        <v>103.63559322033899</v>
      </c>
      <c r="Q1765" t="str">
        <f>LEFT(N1765,FIND("/",N1765)-1)</f>
        <v>photography</v>
      </c>
      <c r="R1765" t="str">
        <f>RIGHT(N1765,LEN(N1765)-SEARCH("/",N1765))</f>
        <v>photobooks</v>
      </c>
      <c r="S1765" s="14">
        <f>(((J1765/60)/60)/24) + DATE(1970,1,1)</f>
        <v>42636.868518518517</v>
      </c>
      <c r="T1765" s="14">
        <f>(((I1765/60)/60)/24) + DATE(1970,1,1)</f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8338</v>
      </c>
      <c r="O1766" s="10">
        <f>(E1766/D1766)*100</f>
        <v>19.600000000000001</v>
      </c>
      <c r="P1766" s="5">
        <f>IFERROR((E1766/L1766),"0")</f>
        <v>55.282051282051285</v>
      </c>
      <c r="Q1766" t="str">
        <f>LEFT(N1766,FIND("/",N1766)-1)</f>
        <v>photography</v>
      </c>
      <c r="R1766" t="str">
        <f>RIGHT(N1766,LEN(N1766)-SEARCH("/",N1766))</f>
        <v>photobooks</v>
      </c>
      <c r="S1766" s="14">
        <f>(((J1766/60)/60)/24) + DATE(1970,1,1)</f>
        <v>41825.485868055555</v>
      </c>
      <c r="T1766" s="14">
        <f>(((I1766/60)/60)/24) + DATE(1970,1,1)</f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8338</v>
      </c>
      <c r="O1767" s="10">
        <f>(E1767/D1767)*100</f>
        <v>59.467839999999995</v>
      </c>
      <c r="P1767" s="5">
        <f>IFERROR((E1767/L1767),"0")</f>
        <v>72.16970873786407</v>
      </c>
      <c r="Q1767" t="str">
        <f>LEFT(N1767,FIND("/",N1767)-1)</f>
        <v>photography</v>
      </c>
      <c r="R1767" t="str">
        <f>RIGHT(N1767,LEN(N1767)-SEARCH("/",N1767))</f>
        <v>photobooks</v>
      </c>
      <c r="S1767" s="14">
        <f>(((J1767/60)/60)/24) + DATE(1970,1,1)</f>
        <v>41834.980462962965</v>
      </c>
      <c r="T1767" s="14">
        <f>(((I1767/60)/60)/24) + 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8338</v>
      </c>
      <c r="O1768" s="10">
        <f>(E1768/D1768)*100</f>
        <v>0</v>
      </c>
      <c r="P1768" s="5" t="str">
        <f>IFERROR((E1768/L1768),"0")</f>
        <v>0</v>
      </c>
      <c r="Q1768" t="str">
        <f>LEFT(N1768,FIND("/",N1768)-1)</f>
        <v>photography</v>
      </c>
      <c r="R1768" t="str">
        <f>RIGHT(N1768,LEN(N1768)-SEARCH("/",N1768))</f>
        <v>photobooks</v>
      </c>
      <c r="S1768" s="14">
        <f>(((J1768/60)/60)/24) + DATE(1970,1,1)</f>
        <v>41855.859814814816</v>
      </c>
      <c r="T1768" s="14">
        <f>(((I1768/60)/60)/24) + DATE(1970,1,1)</f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8338</v>
      </c>
      <c r="O1769" s="10">
        <f>(E1769/D1769)*100</f>
        <v>45.72</v>
      </c>
      <c r="P1769" s="5">
        <f>IFERROR((E1769/L1769),"0")</f>
        <v>58.615384615384613</v>
      </c>
      <c r="Q1769" t="str">
        <f>LEFT(N1769,FIND("/",N1769)-1)</f>
        <v>photography</v>
      </c>
      <c r="R1769" t="str">
        <f>RIGHT(N1769,LEN(N1769)-SEARCH("/",N1769))</f>
        <v>photobooks</v>
      </c>
      <c r="S1769" s="14">
        <f>(((J1769/60)/60)/24) + DATE(1970,1,1)</f>
        <v>41824.658379629633</v>
      </c>
      <c r="T1769" s="14">
        <f>(((I1769/60)/60)/24) + 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8338</v>
      </c>
      <c r="O1770" s="10">
        <f>(E1770/D1770)*100</f>
        <v>3.74</v>
      </c>
      <c r="P1770" s="5">
        <f>IFERROR((E1770/L1770),"0")</f>
        <v>12.466666666666667</v>
      </c>
      <c r="Q1770" t="str">
        <f>LEFT(N1770,FIND("/",N1770)-1)</f>
        <v>photography</v>
      </c>
      <c r="R1770" t="str">
        <f>RIGHT(N1770,LEN(N1770)-SEARCH("/",N1770))</f>
        <v>photobooks</v>
      </c>
      <c r="S1770" s="14">
        <f>(((J1770/60)/60)/24) + DATE(1970,1,1)</f>
        <v>41849.560694444444</v>
      </c>
      <c r="T1770" s="14">
        <f>(((I1770/60)/60)/24) + 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8338</v>
      </c>
      <c r="O1771" s="10">
        <f>(E1771/D1771)*100</f>
        <v>2.7025000000000001</v>
      </c>
      <c r="P1771" s="5">
        <f>IFERROR((E1771/L1771),"0")</f>
        <v>49.136363636363633</v>
      </c>
      <c r="Q1771" t="str">
        <f>LEFT(N1771,FIND("/",N1771)-1)</f>
        <v>photography</v>
      </c>
      <c r="R1771" t="str">
        <f>RIGHT(N1771,LEN(N1771)-SEARCH("/",N1771))</f>
        <v>photobooks</v>
      </c>
      <c r="S1771" s="14">
        <f>(((J1771/60)/60)/24) + DATE(1970,1,1)</f>
        <v>41987.818969907406</v>
      </c>
      <c r="T1771" s="14">
        <f>(((I1771/60)/60)/24) + DATE(1970,1,1)</f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8338</v>
      </c>
      <c r="O1772" s="10">
        <f>(E1772/D1772)*100</f>
        <v>56.51428571428572</v>
      </c>
      <c r="P1772" s="5">
        <f>IFERROR((E1772/L1772),"0")</f>
        <v>150.5</v>
      </c>
      <c r="Q1772" t="str">
        <f>LEFT(N1772,FIND("/",N1772)-1)</f>
        <v>photography</v>
      </c>
      <c r="R1772" t="str">
        <f>RIGHT(N1772,LEN(N1772)-SEARCH("/",N1772))</f>
        <v>photobooks</v>
      </c>
      <c r="S1772" s="14">
        <f>(((J1772/60)/60)/24) + DATE(1970,1,1)</f>
        <v>41891.780023148152</v>
      </c>
      <c r="T1772" s="14">
        <f>(((I1772/60)/60)/24) + DATE(1970,1,1)</f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8338</v>
      </c>
      <c r="O1773" s="10">
        <f>(E1773/D1773)*100</f>
        <v>21.30952380952381</v>
      </c>
      <c r="P1773" s="5">
        <f>IFERROR((E1773/L1773),"0")</f>
        <v>35.799999999999997</v>
      </c>
      <c r="Q1773" t="str">
        <f>LEFT(N1773,FIND("/",N1773)-1)</f>
        <v>photography</v>
      </c>
      <c r="R1773" t="str">
        <f>RIGHT(N1773,LEN(N1773)-SEARCH("/",N1773))</f>
        <v>photobooks</v>
      </c>
      <c r="S1773" s="14">
        <f>(((J1773/60)/60)/24) + DATE(1970,1,1)</f>
        <v>41905.979629629634</v>
      </c>
      <c r="T1773" s="14">
        <f>(((I1773/60)/60)/24) + DATE(1970,1,1)</f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8338</v>
      </c>
      <c r="O1774" s="10">
        <f>(E1774/D1774)*100</f>
        <v>15.6</v>
      </c>
      <c r="P1774" s="5">
        <f>IFERROR((E1774/L1774),"0")</f>
        <v>45.157894736842103</v>
      </c>
      <c r="Q1774" t="str">
        <f>LEFT(N1774,FIND("/",N1774)-1)</f>
        <v>photography</v>
      </c>
      <c r="R1774" t="str">
        <f>RIGHT(N1774,LEN(N1774)-SEARCH("/",N1774))</f>
        <v>photobooks</v>
      </c>
      <c r="S1774" s="14">
        <f>(((J1774/60)/60)/24) + DATE(1970,1,1)</f>
        <v>41766.718009259261</v>
      </c>
      <c r="T1774" s="14">
        <f>(((I1774/60)/60)/24) + DATE(1970,1,1)</f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8338</v>
      </c>
      <c r="O1775" s="10">
        <f>(E1775/D1775)*100</f>
        <v>6.2566666666666677</v>
      </c>
      <c r="P1775" s="5">
        <f>IFERROR((E1775/L1775),"0")</f>
        <v>98.78947368421052</v>
      </c>
      <c r="Q1775" t="str">
        <f>LEFT(N1775,FIND("/",N1775)-1)</f>
        <v>photography</v>
      </c>
      <c r="R1775" t="str">
        <f>RIGHT(N1775,LEN(N1775)-SEARCH("/",N1775))</f>
        <v>photobooks</v>
      </c>
      <c r="S1775" s="14">
        <f>(((J1775/60)/60)/24) + DATE(1970,1,1)</f>
        <v>41978.760393518518</v>
      </c>
      <c r="T1775" s="14">
        <f>(((I1775/60)/60)/24) + DATE(1970,1,1)</f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8338</v>
      </c>
      <c r="O1776" s="10">
        <f>(E1776/D1776)*100</f>
        <v>45.92</v>
      </c>
      <c r="P1776" s="5">
        <f>IFERROR((E1776/L1776),"0")</f>
        <v>88.307692307692307</v>
      </c>
      <c r="Q1776" t="str">
        <f>LEFT(N1776,FIND("/",N1776)-1)</f>
        <v>photography</v>
      </c>
      <c r="R1776" t="str">
        <f>RIGHT(N1776,LEN(N1776)-SEARCH("/",N1776))</f>
        <v>photobooks</v>
      </c>
      <c r="S1776" s="14">
        <f>(((J1776/60)/60)/24) + DATE(1970,1,1)</f>
        <v>41930.218657407408</v>
      </c>
      <c r="T1776" s="14">
        <f>(((I1776/60)/60)/24) + 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8338</v>
      </c>
      <c r="O1777" s="10">
        <f>(E1777/D1777)*100</f>
        <v>65.101538461538468</v>
      </c>
      <c r="P1777" s="5">
        <f>IFERROR((E1777/L1777),"0")</f>
        <v>170.62903225806451</v>
      </c>
      <c r="Q1777" t="str">
        <f>LEFT(N1777,FIND("/",N1777)-1)</f>
        <v>photography</v>
      </c>
      <c r="R1777" t="str">
        <f>RIGHT(N1777,LEN(N1777)-SEARCH("/",N1777))</f>
        <v>photobooks</v>
      </c>
      <c r="S1777" s="14">
        <f>(((J1777/60)/60)/24) + DATE(1970,1,1)</f>
        <v>41891.976388888892</v>
      </c>
      <c r="T1777" s="14">
        <f>(((I1777/60)/60)/24) + 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8338</v>
      </c>
      <c r="O1778" s="10">
        <f>(E1778/D1778)*100</f>
        <v>6.7</v>
      </c>
      <c r="P1778" s="5">
        <f>IFERROR((E1778/L1778),"0")</f>
        <v>83.75</v>
      </c>
      <c r="Q1778" t="str">
        <f>LEFT(N1778,FIND("/",N1778)-1)</f>
        <v>photography</v>
      </c>
      <c r="R1778" t="str">
        <f>RIGHT(N1778,LEN(N1778)-SEARCH("/",N1778))</f>
        <v>photobooks</v>
      </c>
      <c r="S1778" s="14">
        <f>(((J1778/60)/60)/24) + DATE(1970,1,1)</f>
        <v>41905.95684027778</v>
      </c>
      <c r="T1778" s="14">
        <f>(((I1778/60)/60)/24) + DATE(1970,1,1)</f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8338</v>
      </c>
      <c r="O1779" s="10">
        <f>(E1779/D1779)*100</f>
        <v>13.5625</v>
      </c>
      <c r="P1779" s="5">
        <f>IFERROR((E1779/L1779),"0")</f>
        <v>65.099999999999994</v>
      </c>
      <c r="Q1779" t="str">
        <f>LEFT(N1779,FIND("/",N1779)-1)</f>
        <v>photography</v>
      </c>
      <c r="R1779" t="str">
        <f>RIGHT(N1779,LEN(N1779)-SEARCH("/",N1779))</f>
        <v>photobooks</v>
      </c>
      <c r="S1779" s="14">
        <f>(((J1779/60)/60)/24) + DATE(1970,1,1)</f>
        <v>42025.357094907406</v>
      </c>
      <c r="T1779" s="14">
        <f>(((I1779/60)/60)/24) + 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8338</v>
      </c>
      <c r="O1780" s="10">
        <f>(E1780/D1780)*100</f>
        <v>1.9900000000000002</v>
      </c>
      <c r="P1780" s="5">
        <f>IFERROR((E1780/L1780),"0")</f>
        <v>66.333333333333329</v>
      </c>
      <c r="Q1780" t="str">
        <f>LEFT(N1780,FIND("/",N1780)-1)</f>
        <v>photography</v>
      </c>
      <c r="R1780" t="str">
        <f>RIGHT(N1780,LEN(N1780)-SEARCH("/",N1780))</f>
        <v>photobooks</v>
      </c>
      <c r="S1780" s="14">
        <f>(((J1780/60)/60)/24) + DATE(1970,1,1)</f>
        <v>42045.86336805555</v>
      </c>
      <c r="T1780" s="14">
        <f>(((I1780/60)/60)/24) + DATE(1970,1,1)</f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8338</v>
      </c>
      <c r="O1781" s="10">
        <f>(E1781/D1781)*100</f>
        <v>36.236363636363642</v>
      </c>
      <c r="P1781" s="5">
        <f>IFERROR((E1781/L1781),"0")</f>
        <v>104.89473684210526</v>
      </c>
      <c r="Q1781" t="str">
        <f>LEFT(N1781,FIND("/",N1781)-1)</f>
        <v>photography</v>
      </c>
      <c r="R1781" t="str">
        <f>RIGHT(N1781,LEN(N1781)-SEARCH("/",N1781))</f>
        <v>photobooks</v>
      </c>
      <c r="S1781" s="14">
        <f>(((J1781/60)/60)/24) + DATE(1970,1,1)</f>
        <v>42585.691898148143</v>
      </c>
      <c r="T1781" s="14">
        <f>(((I1781/60)/60)/24) + DATE(1970,1,1)</f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8338</v>
      </c>
      <c r="O1782" s="10">
        <f>(E1782/D1782)*100</f>
        <v>39.743333333333339</v>
      </c>
      <c r="P1782" s="5">
        <f>IFERROR((E1782/L1782),"0")</f>
        <v>78.440789473684205</v>
      </c>
      <c r="Q1782" t="str">
        <f>LEFT(N1782,FIND("/",N1782)-1)</f>
        <v>photography</v>
      </c>
      <c r="R1782" t="str">
        <f>RIGHT(N1782,LEN(N1782)-SEARCH("/",N1782))</f>
        <v>photobooks</v>
      </c>
      <c r="S1782" s="14">
        <f>(((J1782/60)/60)/24) + DATE(1970,1,1)</f>
        <v>42493.600810185191</v>
      </c>
      <c r="T1782" s="14">
        <f>(((I1782/60)/60)/24) + DATE(1970,1,1)</f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8338</v>
      </c>
      <c r="O1783" s="10">
        <f>(E1783/D1783)*100</f>
        <v>25.763636363636365</v>
      </c>
      <c r="P1783" s="5">
        <f>IFERROR((E1783/L1783),"0")</f>
        <v>59.041666666666664</v>
      </c>
      <c r="Q1783" t="str">
        <f>LEFT(N1783,FIND("/",N1783)-1)</f>
        <v>photography</v>
      </c>
      <c r="R1783" t="str">
        <f>RIGHT(N1783,LEN(N1783)-SEARCH("/",N1783))</f>
        <v>photobooks</v>
      </c>
      <c r="S1783" s="14">
        <f>(((J1783/60)/60)/24) + DATE(1970,1,1)</f>
        <v>42597.617418981477</v>
      </c>
      <c r="T1783" s="14">
        <f>(((I1783/60)/60)/24) + DATE(1970,1,1)</f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8338</v>
      </c>
      <c r="O1784" s="10">
        <f>(E1784/D1784)*100</f>
        <v>15.491428571428573</v>
      </c>
      <c r="P1784" s="5">
        <f>IFERROR((E1784/L1784),"0")</f>
        <v>71.34210526315789</v>
      </c>
      <c r="Q1784" t="str">
        <f>LEFT(N1784,FIND("/",N1784)-1)</f>
        <v>photography</v>
      </c>
      <c r="R1784" t="str">
        <f>RIGHT(N1784,LEN(N1784)-SEARCH("/",N1784))</f>
        <v>photobooks</v>
      </c>
      <c r="S1784" s="14">
        <f>(((J1784/60)/60)/24) + DATE(1970,1,1)</f>
        <v>42388.575104166666</v>
      </c>
      <c r="T1784" s="14">
        <f>(((I1784/60)/60)/24) + DATE(1970,1,1)</f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8338</v>
      </c>
      <c r="O1785" s="10">
        <f>(E1785/D1785)*100</f>
        <v>23.692499999999999</v>
      </c>
      <c r="P1785" s="5">
        <f>IFERROR((E1785/L1785),"0")</f>
        <v>51.227027027027027</v>
      </c>
      <c r="Q1785" t="str">
        <f>LEFT(N1785,FIND("/",N1785)-1)</f>
        <v>photography</v>
      </c>
      <c r="R1785" t="str">
        <f>RIGHT(N1785,LEN(N1785)-SEARCH("/",N1785))</f>
        <v>photobooks</v>
      </c>
      <c r="S1785" s="14">
        <f>(((J1785/60)/60)/24) + DATE(1970,1,1)</f>
        <v>42115.949976851851</v>
      </c>
      <c r="T1785" s="14">
        <f>(((I1785/60)/60)/24) + DATE(1970,1,1)</f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8338</v>
      </c>
      <c r="O1786" s="10">
        <f>(E1786/D1786)*100</f>
        <v>39.76</v>
      </c>
      <c r="P1786" s="5">
        <f>IFERROR((E1786/L1786),"0")</f>
        <v>60.242424242424242</v>
      </c>
      <c r="Q1786" t="str">
        <f>LEFT(N1786,FIND("/",N1786)-1)</f>
        <v>photography</v>
      </c>
      <c r="R1786" t="str">
        <f>RIGHT(N1786,LEN(N1786)-SEARCH("/",N1786))</f>
        <v>photobooks</v>
      </c>
      <c r="S1786" s="14">
        <f>(((J1786/60)/60)/24) + DATE(1970,1,1)</f>
        <v>42003.655555555553</v>
      </c>
      <c r="T1786" s="14">
        <f>(((I1786/60)/60)/24) + 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8338</v>
      </c>
      <c r="O1787" s="10">
        <f>(E1787/D1787)*100</f>
        <v>20.220833333333331</v>
      </c>
      <c r="P1787" s="5">
        <f>IFERROR((E1787/L1787),"0")</f>
        <v>44.935185185185183</v>
      </c>
      <c r="Q1787" t="str">
        <f>LEFT(N1787,FIND("/",N1787)-1)</f>
        <v>photography</v>
      </c>
      <c r="R1787" t="str">
        <f>RIGHT(N1787,LEN(N1787)-SEARCH("/",N1787))</f>
        <v>photobooks</v>
      </c>
      <c r="S1787" s="14">
        <f>(((J1787/60)/60)/24) + DATE(1970,1,1)</f>
        <v>41897.134895833333</v>
      </c>
      <c r="T1787" s="14">
        <f>(((I1787/60)/60)/24) + DATE(1970,1,1)</f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8338</v>
      </c>
      <c r="O1788" s="10">
        <f>(E1788/D1788)*100</f>
        <v>47.631578947368418</v>
      </c>
      <c r="P1788" s="5">
        <f>IFERROR((E1788/L1788),"0")</f>
        <v>31.206896551724139</v>
      </c>
      <c r="Q1788" t="str">
        <f>LEFT(N1788,FIND("/",N1788)-1)</f>
        <v>photography</v>
      </c>
      <c r="R1788" t="str">
        <f>RIGHT(N1788,LEN(N1788)-SEARCH("/",N1788))</f>
        <v>photobooks</v>
      </c>
      <c r="S1788" s="14">
        <f>(((J1788/60)/60)/24) + DATE(1970,1,1)</f>
        <v>41958.550659722227</v>
      </c>
      <c r="T1788" s="14">
        <f>(((I1788/60)/60)/24) + 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8338</v>
      </c>
      <c r="O1789" s="10">
        <f>(E1789/D1789)*100</f>
        <v>15.329999999999998</v>
      </c>
      <c r="P1789" s="5">
        <f>IFERROR((E1789/L1789),"0")</f>
        <v>63.875</v>
      </c>
      <c r="Q1789" t="str">
        <f>LEFT(N1789,FIND("/",N1789)-1)</f>
        <v>photography</v>
      </c>
      <c r="R1789" t="str">
        <f>RIGHT(N1789,LEN(N1789)-SEARCH("/",N1789))</f>
        <v>photobooks</v>
      </c>
      <c r="S1789" s="14">
        <f>(((J1789/60)/60)/24) + DATE(1970,1,1)</f>
        <v>42068.65552083333</v>
      </c>
      <c r="T1789" s="14">
        <f>(((I1789/60)/60)/24) + 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8338</v>
      </c>
      <c r="O1790" s="10">
        <f>(E1790/D1790)*100</f>
        <v>1.3818181818181818</v>
      </c>
      <c r="P1790" s="5">
        <f>IFERROR((E1790/L1790),"0")</f>
        <v>19</v>
      </c>
      <c r="Q1790" t="str">
        <f>LEFT(N1790,FIND("/",N1790)-1)</f>
        <v>photography</v>
      </c>
      <c r="R1790" t="str">
        <f>RIGHT(N1790,LEN(N1790)-SEARCH("/",N1790))</f>
        <v>photobooks</v>
      </c>
      <c r="S1790" s="14">
        <f>(((J1790/60)/60)/24) + DATE(1970,1,1)</f>
        <v>41913.94840277778</v>
      </c>
      <c r="T1790" s="14">
        <f>(((I1790/60)/60)/24) + 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8338</v>
      </c>
      <c r="O1791" s="10">
        <f>(E1791/D1791)*100</f>
        <v>0.5</v>
      </c>
      <c r="P1791" s="5">
        <f>IFERROR((E1791/L1791),"0")</f>
        <v>10</v>
      </c>
      <c r="Q1791" t="str">
        <f>LEFT(N1791,FIND("/",N1791)-1)</f>
        <v>photography</v>
      </c>
      <c r="R1791" t="str">
        <f>RIGHT(N1791,LEN(N1791)-SEARCH("/",N1791))</f>
        <v>photobooks</v>
      </c>
      <c r="S1791" s="14">
        <f>(((J1791/60)/60)/24) + DATE(1970,1,1)</f>
        <v>41956.250034722223</v>
      </c>
      <c r="T1791" s="14">
        <f>(((I1791/60)/60)/24) + 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8338</v>
      </c>
      <c r="O1792" s="10">
        <f>(E1792/D1792)*100</f>
        <v>4.957575757575758</v>
      </c>
      <c r="P1792" s="5">
        <f>IFERROR((E1792/L1792),"0")</f>
        <v>109.06666666666666</v>
      </c>
      <c r="Q1792" t="str">
        <f>LEFT(N1792,FIND("/",N1792)-1)</f>
        <v>photography</v>
      </c>
      <c r="R1792" t="str">
        <f>RIGHT(N1792,LEN(N1792)-SEARCH("/",N1792))</f>
        <v>photobooks</v>
      </c>
      <c r="S1792" s="14">
        <f>(((J1792/60)/60)/24) + DATE(1970,1,1)</f>
        <v>42010.674513888895</v>
      </c>
      <c r="T1792" s="14">
        <f>(((I1792/60)/60)/24) + DATE(1970,1,1)</f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8338</v>
      </c>
      <c r="O1793" s="10">
        <f>(E1793/D1793)*100</f>
        <v>3.5666666666666664</v>
      </c>
      <c r="P1793" s="5">
        <f>IFERROR((E1793/L1793),"0")</f>
        <v>26.75</v>
      </c>
      <c r="Q1793" t="str">
        <f>LEFT(N1793,FIND("/",N1793)-1)</f>
        <v>photography</v>
      </c>
      <c r="R1793" t="str">
        <f>RIGHT(N1793,LEN(N1793)-SEARCH("/",N1793))</f>
        <v>photobooks</v>
      </c>
      <c r="S1793" s="14">
        <f>(((J1793/60)/60)/24) + DATE(1970,1,1)</f>
        <v>41973.740335648152</v>
      </c>
      <c r="T1793" s="14">
        <f>(((I1793/60)/60)/24) + DATE(1970,1,1)</f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8338</v>
      </c>
      <c r="O1794" s="10">
        <f>(E1794/D1794)*100</f>
        <v>61.124000000000002</v>
      </c>
      <c r="P1794" s="5">
        <f>IFERROR((E1794/L1794),"0")</f>
        <v>109.93525179856115</v>
      </c>
      <c r="Q1794" t="str">
        <f>LEFT(N1794,FIND("/",N1794)-1)</f>
        <v>photography</v>
      </c>
      <c r="R1794" t="str">
        <f>RIGHT(N1794,LEN(N1794)-SEARCH("/",N1794))</f>
        <v>photobooks</v>
      </c>
      <c r="S1794" s="14">
        <f>(((J1794/60)/60)/24) + DATE(1970,1,1)</f>
        <v>42189.031041666662</v>
      </c>
      <c r="T1794" s="14">
        <f>(((I1794/60)/60)/24) + 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8338</v>
      </c>
      <c r="O1795" s="10">
        <f>(E1795/D1795)*100</f>
        <v>1.3333333333333335</v>
      </c>
      <c r="P1795" s="5">
        <f>IFERROR((E1795/L1795),"0")</f>
        <v>20</v>
      </c>
      <c r="Q1795" t="str">
        <f>LEFT(N1795,FIND("/",N1795)-1)</f>
        <v>photography</v>
      </c>
      <c r="R1795" t="str">
        <f>RIGHT(N1795,LEN(N1795)-SEARCH("/",N1795))</f>
        <v>photobooks</v>
      </c>
      <c r="S1795" s="14">
        <f>(((J1795/60)/60)/24) + DATE(1970,1,1)</f>
        <v>41940.89166666667</v>
      </c>
      <c r="T1795" s="14">
        <f>(((I1795/60)/60)/24) + 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8338</v>
      </c>
      <c r="O1796" s="10">
        <f>(E1796/D1796)*100</f>
        <v>11.077777777777778</v>
      </c>
      <c r="P1796" s="5">
        <f>IFERROR((E1796/L1796),"0")</f>
        <v>55.388888888888886</v>
      </c>
      <c r="Q1796" t="str">
        <f>LEFT(N1796,FIND("/",N1796)-1)</f>
        <v>photography</v>
      </c>
      <c r="R1796" t="str">
        <f>RIGHT(N1796,LEN(N1796)-SEARCH("/",N1796))</f>
        <v>photobooks</v>
      </c>
      <c r="S1796" s="14">
        <f>(((J1796/60)/60)/24) + DATE(1970,1,1)</f>
        <v>42011.551180555558</v>
      </c>
      <c r="T1796" s="14">
        <f>(((I1796/60)/60)/24) + 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8338</v>
      </c>
      <c r="O1797" s="10">
        <f>(E1797/D1797)*100</f>
        <v>38.735714285714288</v>
      </c>
      <c r="P1797" s="5">
        <f>IFERROR((E1797/L1797),"0")</f>
        <v>133.90123456790124</v>
      </c>
      <c r="Q1797" t="str">
        <f>LEFT(N1797,FIND("/",N1797)-1)</f>
        <v>photography</v>
      </c>
      <c r="R1797" t="str">
        <f>RIGHT(N1797,LEN(N1797)-SEARCH("/",N1797))</f>
        <v>photobooks</v>
      </c>
      <c r="S1797" s="14">
        <f>(((J1797/60)/60)/24) + DATE(1970,1,1)</f>
        <v>42628.288668981477</v>
      </c>
      <c r="T1797" s="14">
        <f>(((I1797/60)/60)/24) + DATE(1970,1,1)</f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8338</v>
      </c>
      <c r="O1798" s="10">
        <f>(E1798/D1798)*100</f>
        <v>22.05263157894737</v>
      </c>
      <c r="P1798" s="5">
        <f>IFERROR((E1798/L1798),"0")</f>
        <v>48.720930232558139</v>
      </c>
      <c r="Q1798" t="str">
        <f>LEFT(N1798,FIND("/",N1798)-1)</f>
        <v>photography</v>
      </c>
      <c r="R1798" t="str">
        <f>RIGHT(N1798,LEN(N1798)-SEARCH("/",N1798))</f>
        <v>photobooks</v>
      </c>
      <c r="S1798" s="14">
        <f>(((J1798/60)/60)/24) + DATE(1970,1,1)</f>
        <v>42515.439421296294</v>
      </c>
      <c r="T1798" s="14">
        <f>(((I1798/60)/60)/24) + 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8338</v>
      </c>
      <c r="O1799" s="10">
        <f>(E1799/D1799)*100</f>
        <v>67.55</v>
      </c>
      <c r="P1799" s="5">
        <f>IFERROR((E1799/L1799),"0")</f>
        <v>48.25</v>
      </c>
      <c r="Q1799" t="str">
        <f>LEFT(N1799,FIND("/",N1799)-1)</f>
        <v>photography</v>
      </c>
      <c r="R1799" t="str">
        <f>RIGHT(N1799,LEN(N1799)-SEARCH("/",N1799))</f>
        <v>photobooks</v>
      </c>
      <c r="S1799" s="14">
        <f>(((J1799/60)/60)/24) + DATE(1970,1,1)</f>
        <v>42689.56931712963</v>
      </c>
      <c r="T1799" s="14">
        <f>(((I1799/60)/60)/24) + 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8338</v>
      </c>
      <c r="O1800" s="10">
        <f>(E1800/D1800)*100</f>
        <v>13.637499999999999</v>
      </c>
      <c r="P1800" s="5">
        <f>IFERROR((E1800/L1800),"0")</f>
        <v>58.972972972972975</v>
      </c>
      <c r="Q1800" t="str">
        <f>LEFT(N1800,FIND("/",N1800)-1)</f>
        <v>photography</v>
      </c>
      <c r="R1800" t="str">
        <f>RIGHT(N1800,LEN(N1800)-SEARCH("/",N1800))</f>
        <v>photobooks</v>
      </c>
      <c r="S1800" s="14">
        <f>(((J1800/60)/60)/24) + DATE(1970,1,1)</f>
        <v>42344.32677083333</v>
      </c>
      <c r="T1800" s="14">
        <f>(((I1800/60)/60)/24) + 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8338</v>
      </c>
      <c r="O1801" s="10">
        <f>(E1801/D1801)*100</f>
        <v>1.7457500000000001</v>
      </c>
      <c r="P1801" s="5">
        <f>IFERROR((E1801/L1801),"0")</f>
        <v>11.638333333333334</v>
      </c>
      <c r="Q1801" t="str">
        <f>LEFT(N1801,FIND("/",N1801)-1)</f>
        <v>photography</v>
      </c>
      <c r="R1801" t="str">
        <f>RIGHT(N1801,LEN(N1801)-SEARCH("/",N1801))</f>
        <v>photobooks</v>
      </c>
      <c r="S1801" s="14">
        <f>(((J1801/60)/60)/24) + DATE(1970,1,1)</f>
        <v>41934.842685185184</v>
      </c>
      <c r="T1801" s="14">
        <f>(((I1801/60)/60)/24) + DATE(1970,1,1)</f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8338</v>
      </c>
      <c r="O1802" s="10">
        <f>(E1802/D1802)*100</f>
        <v>20.44963251188932</v>
      </c>
      <c r="P1802" s="5">
        <f>IFERROR((E1802/L1802),"0")</f>
        <v>83.716814159292042</v>
      </c>
      <c r="Q1802" t="str">
        <f>LEFT(N1802,FIND("/",N1802)-1)</f>
        <v>photography</v>
      </c>
      <c r="R1802" t="str">
        <f>RIGHT(N1802,LEN(N1802)-SEARCH("/",N1802))</f>
        <v>photobooks</v>
      </c>
      <c r="S1802" s="14">
        <f>(((J1802/60)/60)/24) + DATE(1970,1,1)</f>
        <v>42623.606134259258</v>
      </c>
      <c r="T1802" s="14">
        <f>(((I1802/60)/60)/24) + DATE(1970,1,1)</f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8338</v>
      </c>
      <c r="O1803" s="10">
        <f>(E1803/D1803)*100</f>
        <v>13.852941176470587</v>
      </c>
      <c r="P1803" s="5">
        <f>IFERROR((E1803/L1803),"0")</f>
        <v>63.648648648648646</v>
      </c>
      <c r="Q1803" t="str">
        <f>LEFT(N1803,FIND("/",N1803)-1)</f>
        <v>photography</v>
      </c>
      <c r="R1803" t="str">
        <f>RIGHT(N1803,LEN(N1803)-SEARCH("/",N1803))</f>
        <v>photobooks</v>
      </c>
      <c r="S1803" s="14">
        <f>(((J1803/60)/60)/24) + DATE(1970,1,1)</f>
        <v>42321.660509259258</v>
      </c>
      <c r="T1803" s="14">
        <f>(((I1803/60)/60)/24) + DATE(1970,1,1)</f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8338</v>
      </c>
      <c r="O1804" s="10">
        <f>(E1804/D1804)*100</f>
        <v>48.485714285714288</v>
      </c>
      <c r="P1804" s="5">
        <f>IFERROR((E1804/L1804),"0")</f>
        <v>94.277777777777771</v>
      </c>
      <c r="Q1804" t="str">
        <f>LEFT(N1804,FIND("/",N1804)-1)</f>
        <v>photography</v>
      </c>
      <c r="R1804" t="str">
        <f>RIGHT(N1804,LEN(N1804)-SEARCH("/",N1804))</f>
        <v>photobooks</v>
      </c>
      <c r="S1804" s="14">
        <f>(((J1804/60)/60)/24) + DATE(1970,1,1)</f>
        <v>42159.47256944445</v>
      </c>
      <c r="T1804" s="14">
        <f>(((I1804/60)/60)/24) + 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8338</v>
      </c>
      <c r="O1805" s="10">
        <f>(E1805/D1805)*100</f>
        <v>30.8</v>
      </c>
      <c r="P1805" s="5">
        <f>IFERROR((E1805/L1805),"0")</f>
        <v>71.86666666666666</v>
      </c>
      <c r="Q1805" t="str">
        <f>LEFT(N1805,FIND("/",N1805)-1)</f>
        <v>photography</v>
      </c>
      <c r="R1805" t="str">
        <f>RIGHT(N1805,LEN(N1805)-SEARCH("/",N1805))</f>
        <v>photobooks</v>
      </c>
      <c r="S1805" s="14">
        <f>(((J1805/60)/60)/24) + DATE(1970,1,1)</f>
        <v>42018.071550925932</v>
      </c>
      <c r="T1805" s="14">
        <f>(((I1805/60)/60)/24) + 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8338</v>
      </c>
      <c r="O1806" s="10">
        <f>(E1806/D1806)*100</f>
        <v>35.174193548387095</v>
      </c>
      <c r="P1806" s="5">
        <f>IFERROR((E1806/L1806),"0")</f>
        <v>104.84615384615384</v>
      </c>
      <c r="Q1806" t="str">
        <f>LEFT(N1806,FIND("/",N1806)-1)</f>
        <v>photography</v>
      </c>
      <c r="R1806" t="str">
        <f>RIGHT(N1806,LEN(N1806)-SEARCH("/",N1806))</f>
        <v>photobooks</v>
      </c>
      <c r="S1806" s="14">
        <f>(((J1806/60)/60)/24) + DATE(1970,1,1)</f>
        <v>42282.678287037037</v>
      </c>
      <c r="T1806" s="14">
        <f>(((I1806/60)/60)/24) + DATE(1970,1,1)</f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8338</v>
      </c>
      <c r="O1807" s="10">
        <f>(E1807/D1807)*100</f>
        <v>36.404444444444444</v>
      </c>
      <c r="P1807" s="5">
        <f>IFERROR((E1807/L1807),"0")</f>
        <v>67.139344262295083</v>
      </c>
      <c r="Q1807" t="str">
        <f>LEFT(N1807,FIND("/",N1807)-1)</f>
        <v>photography</v>
      </c>
      <c r="R1807" t="str">
        <f>RIGHT(N1807,LEN(N1807)-SEARCH("/",N1807))</f>
        <v>photobooks</v>
      </c>
      <c r="S1807" s="14">
        <f>(((J1807/60)/60)/24) + DATE(1970,1,1)</f>
        <v>42247.803912037038</v>
      </c>
      <c r="T1807" s="14">
        <f>(((I1807/60)/60)/24) + DATE(1970,1,1)</f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8338</v>
      </c>
      <c r="O1808" s="10">
        <f>(E1808/D1808)*100</f>
        <v>2.9550000000000001</v>
      </c>
      <c r="P1808" s="5">
        <f>IFERROR((E1808/L1808),"0")</f>
        <v>73.875</v>
      </c>
      <c r="Q1808" t="str">
        <f>LEFT(N1808,FIND("/",N1808)-1)</f>
        <v>photography</v>
      </c>
      <c r="R1808" t="str">
        <f>RIGHT(N1808,LEN(N1808)-SEARCH("/",N1808))</f>
        <v>photobooks</v>
      </c>
      <c r="S1808" s="14">
        <f>(((J1808/60)/60)/24) + DATE(1970,1,1)</f>
        <v>41877.638298611113</v>
      </c>
      <c r="T1808" s="14">
        <f>(((I1808/60)/60)/24) + 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8338</v>
      </c>
      <c r="O1809" s="10">
        <f>(E1809/D1809)*100</f>
        <v>11.06</v>
      </c>
      <c r="P1809" s="5">
        <f>IFERROR((E1809/L1809),"0")</f>
        <v>69.125</v>
      </c>
      <c r="Q1809" t="str">
        <f>LEFT(N1809,FIND("/",N1809)-1)</f>
        <v>photography</v>
      </c>
      <c r="R1809" t="str">
        <f>RIGHT(N1809,LEN(N1809)-SEARCH("/",N1809))</f>
        <v>photobooks</v>
      </c>
      <c r="S1809" s="14">
        <f>(((J1809/60)/60)/24) + DATE(1970,1,1)</f>
        <v>41880.068437499998</v>
      </c>
      <c r="T1809" s="14">
        <f>(((I1809/60)/60)/24) + DATE(1970,1,1)</f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8338</v>
      </c>
      <c r="O1810" s="10">
        <f>(E1810/D1810)*100</f>
        <v>41.407142857142858</v>
      </c>
      <c r="P1810" s="5">
        <f>IFERROR((E1810/L1810),"0")</f>
        <v>120.77083333333333</v>
      </c>
      <c r="Q1810" t="str">
        <f>LEFT(N1810,FIND("/",N1810)-1)</f>
        <v>photography</v>
      </c>
      <c r="R1810" t="str">
        <f>RIGHT(N1810,LEN(N1810)-SEARCH("/",N1810))</f>
        <v>photobooks</v>
      </c>
      <c r="S1810" s="14">
        <f>(((J1810/60)/60)/24) + DATE(1970,1,1)</f>
        <v>42742.680902777778</v>
      </c>
      <c r="T1810" s="14">
        <f>(((I1810/60)/60)/24) + 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8338</v>
      </c>
      <c r="O1811" s="10">
        <f>(E1811/D1811)*100</f>
        <v>10.857142857142858</v>
      </c>
      <c r="P1811" s="5">
        <f>IFERROR((E1811/L1811),"0")</f>
        <v>42.222222222222221</v>
      </c>
      <c r="Q1811" t="str">
        <f>LEFT(N1811,FIND("/",N1811)-1)</f>
        <v>photography</v>
      </c>
      <c r="R1811" t="str">
        <f>RIGHT(N1811,LEN(N1811)-SEARCH("/",N1811))</f>
        <v>photobooks</v>
      </c>
      <c r="S1811" s="14">
        <f>(((J1811/60)/60)/24) + DATE(1970,1,1)</f>
        <v>42029.907858796301</v>
      </c>
      <c r="T1811" s="14">
        <f>(((I1811/60)/60)/24) + 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8338</v>
      </c>
      <c r="O1812" s="10">
        <f>(E1812/D1812)*100</f>
        <v>3.3333333333333335</v>
      </c>
      <c r="P1812" s="5">
        <f>IFERROR((E1812/L1812),"0")</f>
        <v>7.5</v>
      </c>
      <c r="Q1812" t="str">
        <f>LEFT(N1812,FIND("/",N1812)-1)</f>
        <v>photography</v>
      </c>
      <c r="R1812" t="str">
        <f>RIGHT(N1812,LEN(N1812)-SEARCH("/",N1812))</f>
        <v>photobooks</v>
      </c>
      <c r="S1812" s="14">
        <f>(((J1812/60)/60)/24) + DATE(1970,1,1)</f>
        <v>41860.91002314815</v>
      </c>
      <c r="T1812" s="14">
        <f>(((I1812/60)/60)/24) + DATE(1970,1,1)</f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8338</v>
      </c>
      <c r="O1813" s="10">
        <f>(E1813/D1813)*100</f>
        <v>7.407407407407407E-2</v>
      </c>
      <c r="P1813" s="5">
        <f>IFERROR((E1813/L1813),"0")</f>
        <v>1.5384615384615385</v>
      </c>
      <c r="Q1813" t="str">
        <f>LEFT(N1813,FIND("/",N1813)-1)</f>
        <v>photography</v>
      </c>
      <c r="R1813" t="str">
        <f>RIGHT(N1813,LEN(N1813)-SEARCH("/",N1813))</f>
        <v>photobooks</v>
      </c>
      <c r="S1813" s="14">
        <f>(((J1813/60)/60)/24) + DATE(1970,1,1)</f>
        <v>41876.433680555558</v>
      </c>
      <c r="T1813" s="14">
        <f>(((I1813/60)/60)/24) + DATE(1970,1,1)</f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8338</v>
      </c>
      <c r="O1814" s="10">
        <f>(E1814/D1814)*100</f>
        <v>13.307692307692307</v>
      </c>
      <c r="P1814" s="5">
        <f>IFERROR((E1814/L1814),"0")</f>
        <v>37.608695652173914</v>
      </c>
      <c r="Q1814" t="str">
        <f>LEFT(N1814,FIND("/",N1814)-1)</f>
        <v>photography</v>
      </c>
      <c r="R1814" t="str">
        <f>RIGHT(N1814,LEN(N1814)-SEARCH("/",N1814))</f>
        <v>photobooks</v>
      </c>
      <c r="S1814" s="14">
        <f>(((J1814/60)/60)/24) + DATE(1970,1,1)</f>
        <v>42524.318703703699</v>
      </c>
      <c r="T1814" s="14">
        <f>(((I1814/60)/60)/24) + 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8338</v>
      </c>
      <c r="O1815" s="10">
        <f>(E1815/D1815)*100</f>
        <v>0</v>
      </c>
      <c r="P1815" s="5" t="str">
        <f>IFERROR((E1815/L1815),"0")</f>
        <v>0</v>
      </c>
      <c r="Q1815" t="str">
        <f>LEFT(N1815,FIND("/",N1815)-1)</f>
        <v>photography</v>
      </c>
      <c r="R1815" t="str">
        <f>RIGHT(N1815,LEN(N1815)-SEARCH("/",N1815))</f>
        <v>photobooks</v>
      </c>
      <c r="S1815" s="14">
        <f>(((J1815/60)/60)/24) + DATE(1970,1,1)</f>
        <v>41829.889027777775</v>
      </c>
      <c r="T1815" s="14">
        <f>(((I1815/60)/60)/24) + 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8338</v>
      </c>
      <c r="O1816" s="10">
        <f>(E1816/D1816)*100</f>
        <v>49.183333333333337</v>
      </c>
      <c r="P1816" s="5">
        <f>IFERROR((E1816/L1816),"0")</f>
        <v>42.157142857142858</v>
      </c>
      <c r="Q1816" t="str">
        <f>LEFT(N1816,FIND("/",N1816)-1)</f>
        <v>photography</v>
      </c>
      <c r="R1816" t="str">
        <f>RIGHT(N1816,LEN(N1816)-SEARCH("/",N1816))</f>
        <v>photobooks</v>
      </c>
      <c r="S1816" s="14">
        <f>(((J1816/60)/60)/24) + DATE(1970,1,1)</f>
        <v>42033.314074074078</v>
      </c>
      <c r="T1816" s="14">
        <f>(((I1816/60)/60)/24) + DATE(1970,1,1)</f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8338</v>
      </c>
      <c r="O1817" s="10">
        <f>(E1817/D1817)*100</f>
        <v>0</v>
      </c>
      <c r="P1817" s="5" t="str">
        <f>IFERROR((E1817/L1817),"0")</f>
        <v>0</v>
      </c>
      <c r="Q1817" t="str">
        <f>LEFT(N1817,FIND("/",N1817)-1)</f>
        <v>photography</v>
      </c>
      <c r="R1817" t="str">
        <f>RIGHT(N1817,LEN(N1817)-SEARCH("/",N1817))</f>
        <v>photobooks</v>
      </c>
      <c r="S1817" s="14">
        <f>(((J1817/60)/60)/24) + DATE(1970,1,1)</f>
        <v>42172.906678240746</v>
      </c>
      <c r="T1817" s="14">
        <f>(((I1817/60)/60)/24) + 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8338</v>
      </c>
      <c r="O1818" s="10">
        <f>(E1818/D1818)*100</f>
        <v>2.036</v>
      </c>
      <c r="P1818" s="5">
        <f>IFERROR((E1818/L1818),"0")</f>
        <v>84.833333333333329</v>
      </c>
      <c r="Q1818" t="str">
        <f>LEFT(N1818,FIND("/",N1818)-1)</f>
        <v>photography</v>
      </c>
      <c r="R1818" t="str">
        <f>RIGHT(N1818,LEN(N1818)-SEARCH("/",N1818))</f>
        <v>photobooks</v>
      </c>
      <c r="S1818" s="14">
        <f>(((J1818/60)/60)/24) + DATE(1970,1,1)</f>
        <v>42548.876192129625</v>
      </c>
      <c r="T1818" s="14">
        <f>(((I1818/60)/60)/24) + DATE(1970,1,1)</f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8338</v>
      </c>
      <c r="O1819" s="10">
        <f>(E1819/D1819)*100</f>
        <v>52.327777777777776</v>
      </c>
      <c r="P1819" s="5">
        <f>IFERROR((E1819/L1819),"0")</f>
        <v>94.19</v>
      </c>
      <c r="Q1819" t="str">
        <f>LEFT(N1819,FIND("/",N1819)-1)</f>
        <v>photography</v>
      </c>
      <c r="R1819" t="str">
        <f>RIGHT(N1819,LEN(N1819)-SEARCH("/",N1819))</f>
        <v>photobooks</v>
      </c>
      <c r="S1819" s="14">
        <f>(((J1819/60)/60)/24) + DATE(1970,1,1)</f>
        <v>42705.662118055552</v>
      </c>
      <c r="T1819" s="14">
        <f>(((I1819/60)/60)/24) + DATE(1970,1,1)</f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8338</v>
      </c>
      <c r="O1820" s="10">
        <f>(E1820/D1820)*100</f>
        <v>0</v>
      </c>
      <c r="P1820" s="5" t="str">
        <f>IFERROR((E1820/L1820),"0")</f>
        <v>0</v>
      </c>
      <c r="Q1820" t="str">
        <f>LEFT(N1820,FIND("/",N1820)-1)</f>
        <v>photography</v>
      </c>
      <c r="R1820" t="str">
        <f>RIGHT(N1820,LEN(N1820)-SEARCH("/",N1820))</f>
        <v>photobooks</v>
      </c>
      <c r="S1820" s="14">
        <f>(((J1820/60)/60)/24) + DATE(1970,1,1)</f>
        <v>42067.234375</v>
      </c>
      <c r="T1820" s="14">
        <f>(((I1820/60)/60)/24) + DATE(1970,1,1)</f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8338</v>
      </c>
      <c r="O1821" s="10">
        <f>(E1821/D1821)*100</f>
        <v>2.083333333333333</v>
      </c>
      <c r="P1821" s="5">
        <f>IFERROR((E1821/L1821),"0")</f>
        <v>6.25</v>
      </c>
      <c r="Q1821" t="str">
        <f>LEFT(N1821,FIND("/",N1821)-1)</f>
        <v>photography</v>
      </c>
      <c r="R1821" t="str">
        <f>RIGHT(N1821,LEN(N1821)-SEARCH("/",N1821))</f>
        <v>photobooks</v>
      </c>
      <c r="S1821" s="14">
        <f>(((J1821/60)/60)/24) + DATE(1970,1,1)</f>
        <v>41820.752268518518</v>
      </c>
      <c r="T1821" s="14">
        <f>(((I1821/60)/60)/24) + DATE(1970,1,1)</f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8338</v>
      </c>
      <c r="O1822" s="10">
        <f>(E1822/D1822)*100</f>
        <v>6.565384615384616</v>
      </c>
      <c r="P1822" s="5">
        <f>IFERROR((E1822/L1822),"0")</f>
        <v>213.375</v>
      </c>
      <c r="Q1822" t="str">
        <f>LEFT(N1822,FIND("/",N1822)-1)</f>
        <v>photography</v>
      </c>
      <c r="R1822" t="str">
        <f>RIGHT(N1822,LEN(N1822)-SEARCH("/",N1822))</f>
        <v>photobooks</v>
      </c>
      <c r="S1822" s="14">
        <f>(((J1822/60)/60)/24) + DATE(1970,1,1)</f>
        <v>42065.084375000006</v>
      </c>
      <c r="T1822" s="14">
        <f>(((I1822/60)/60)/24) + 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8329</v>
      </c>
      <c r="O1823" s="10">
        <f>(E1823/D1823)*100</f>
        <v>134.88999999999999</v>
      </c>
      <c r="P1823" s="5">
        <f>IFERROR((E1823/L1823),"0")</f>
        <v>59.162280701754383</v>
      </c>
      <c r="Q1823" t="str">
        <f>LEFT(N1823,FIND("/",N1823)-1)</f>
        <v>music</v>
      </c>
      <c r="R1823" t="str">
        <f>RIGHT(N1823,LEN(N1823)-SEARCH("/",N1823))</f>
        <v>rock</v>
      </c>
      <c r="S1823" s="14">
        <f>(((J1823/60)/60)/24) + DATE(1970,1,1)</f>
        <v>40926.319062499999</v>
      </c>
      <c r="T1823" s="14">
        <f>(((I1823/60)/60)/24) + 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8329</v>
      </c>
      <c r="O1824" s="10">
        <f>(E1824/D1824)*100</f>
        <v>100</v>
      </c>
      <c r="P1824" s="5">
        <f>IFERROR((E1824/L1824),"0")</f>
        <v>27.272727272727273</v>
      </c>
      <c r="Q1824" t="str">
        <f>LEFT(N1824,FIND("/",N1824)-1)</f>
        <v>music</v>
      </c>
      <c r="R1824" t="str">
        <f>RIGHT(N1824,LEN(N1824)-SEARCH("/",N1824))</f>
        <v>rock</v>
      </c>
      <c r="S1824" s="14">
        <f>(((J1824/60)/60)/24) + DATE(1970,1,1)</f>
        <v>41634.797013888885</v>
      </c>
      <c r="T1824" s="14">
        <f>(((I1824/60)/60)/24) + DATE(1970,1,1)</f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8329</v>
      </c>
      <c r="O1825" s="10">
        <f>(E1825/D1825)*100</f>
        <v>115.85714285714286</v>
      </c>
      <c r="P1825" s="5">
        <f>IFERROR((E1825/L1825),"0")</f>
        <v>24.575757575757574</v>
      </c>
      <c r="Q1825" t="str">
        <f>LEFT(N1825,FIND("/",N1825)-1)</f>
        <v>music</v>
      </c>
      <c r="R1825" t="str">
        <f>RIGHT(N1825,LEN(N1825)-SEARCH("/",N1825))</f>
        <v>rock</v>
      </c>
      <c r="S1825" s="14">
        <f>(((J1825/60)/60)/24) + DATE(1970,1,1)</f>
        <v>41176.684907407405</v>
      </c>
      <c r="T1825" s="14">
        <f>(((I1825/60)/60)/24) + 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8329</v>
      </c>
      <c r="O1826" s="10">
        <f>(E1826/D1826)*100</f>
        <v>100.06666666666666</v>
      </c>
      <c r="P1826" s="5">
        <f>IFERROR((E1826/L1826),"0")</f>
        <v>75.05</v>
      </c>
      <c r="Q1826" t="str">
        <f>LEFT(N1826,FIND("/",N1826)-1)</f>
        <v>music</v>
      </c>
      <c r="R1826" t="str">
        <f>RIGHT(N1826,LEN(N1826)-SEARCH("/",N1826))</f>
        <v>rock</v>
      </c>
      <c r="S1826" s="14">
        <f>(((J1826/60)/60)/24) + DATE(1970,1,1)</f>
        <v>41626.916284722225</v>
      </c>
      <c r="T1826" s="14">
        <f>(((I1826/60)/60)/24) + DATE(1970,1,1)</f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8329</v>
      </c>
      <c r="O1827" s="10">
        <f>(E1827/D1827)*100</f>
        <v>105.05</v>
      </c>
      <c r="P1827" s="5">
        <f>IFERROR((E1827/L1827),"0")</f>
        <v>42.02</v>
      </c>
      <c r="Q1827" t="str">
        <f>LEFT(N1827,FIND("/",N1827)-1)</f>
        <v>music</v>
      </c>
      <c r="R1827" t="str">
        <f>RIGHT(N1827,LEN(N1827)-SEARCH("/",N1827))</f>
        <v>rock</v>
      </c>
      <c r="S1827" s="14">
        <f>(((J1827/60)/60)/24) + DATE(1970,1,1)</f>
        <v>41443.83452546296</v>
      </c>
      <c r="T1827" s="14">
        <f>(((I1827/60)/60)/24) + DATE(1970,1,1)</f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8329</v>
      </c>
      <c r="O1828" s="10">
        <f>(E1828/D1828)*100</f>
        <v>101</v>
      </c>
      <c r="P1828" s="5">
        <f>IFERROR((E1828/L1828),"0")</f>
        <v>53.157894736842103</v>
      </c>
      <c r="Q1828" t="str">
        <f>LEFT(N1828,FIND("/",N1828)-1)</f>
        <v>music</v>
      </c>
      <c r="R1828" t="str">
        <f>RIGHT(N1828,LEN(N1828)-SEARCH("/",N1828))</f>
        <v>rock</v>
      </c>
      <c r="S1828" s="14">
        <f>(((J1828/60)/60)/24) + DATE(1970,1,1)</f>
        <v>41657.923807870371</v>
      </c>
      <c r="T1828" s="14">
        <f>(((I1828/60)/60)/24) + DATE(1970,1,1)</f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8329</v>
      </c>
      <c r="O1829" s="10">
        <f>(E1829/D1829)*100</f>
        <v>100.66250000000001</v>
      </c>
      <c r="P1829" s="5">
        <f>IFERROR((E1829/L1829),"0")</f>
        <v>83.885416666666671</v>
      </c>
      <c r="Q1829" t="str">
        <f>LEFT(N1829,FIND("/",N1829)-1)</f>
        <v>music</v>
      </c>
      <c r="R1829" t="str">
        <f>RIGHT(N1829,LEN(N1829)-SEARCH("/",N1829))</f>
        <v>rock</v>
      </c>
      <c r="S1829" s="14">
        <f>(((J1829/60)/60)/24) + DATE(1970,1,1)</f>
        <v>40555.325937499998</v>
      </c>
      <c r="T1829" s="14">
        <f>(((I1829/60)/60)/24) + DATE(1970,1,1)</f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8329</v>
      </c>
      <c r="O1830" s="10">
        <f>(E1830/D1830)*100</f>
        <v>100.16000000000001</v>
      </c>
      <c r="P1830" s="5">
        <f>IFERROR((E1830/L1830),"0")</f>
        <v>417.33333333333331</v>
      </c>
      <c r="Q1830" t="str">
        <f>LEFT(N1830,FIND("/",N1830)-1)</f>
        <v>music</v>
      </c>
      <c r="R1830" t="str">
        <f>RIGHT(N1830,LEN(N1830)-SEARCH("/",N1830))</f>
        <v>rock</v>
      </c>
      <c r="S1830" s="14">
        <f>(((J1830/60)/60)/24) + DATE(1970,1,1)</f>
        <v>41736.899652777778</v>
      </c>
      <c r="T1830" s="14">
        <f>(((I1830/60)/60)/24) + 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8329</v>
      </c>
      <c r="O1831" s="10">
        <f>(E1831/D1831)*100</f>
        <v>166.68333333333334</v>
      </c>
      <c r="P1831" s="5">
        <f>IFERROR((E1831/L1831),"0")</f>
        <v>75.765151515151516</v>
      </c>
      <c r="Q1831" t="str">
        <f>LEFT(N1831,FIND("/",N1831)-1)</f>
        <v>music</v>
      </c>
      <c r="R1831" t="str">
        <f>RIGHT(N1831,LEN(N1831)-SEARCH("/",N1831))</f>
        <v>rock</v>
      </c>
      <c r="S1831" s="14">
        <f>(((J1831/60)/60)/24) + DATE(1970,1,1)</f>
        <v>40516.087627314817</v>
      </c>
      <c r="T1831" s="14">
        <f>(((I1831/60)/60)/24) + 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8329</v>
      </c>
      <c r="O1832" s="10">
        <f>(E1832/D1832)*100</f>
        <v>101.53333333333335</v>
      </c>
      <c r="P1832" s="5">
        <f>IFERROR((E1832/L1832),"0")</f>
        <v>67.389380530973455</v>
      </c>
      <c r="Q1832" t="str">
        <f>LEFT(N1832,FIND("/",N1832)-1)</f>
        <v>music</v>
      </c>
      <c r="R1832" t="str">
        <f>RIGHT(N1832,LEN(N1832)-SEARCH("/",N1832))</f>
        <v>rock</v>
      </c>
      <c r="S1832" s="14">
        <f>(((J1832/60)/60)/24) + DATE(1970,1,1)</f>
        <v>41664.684108796297</v>
      </c>
      <c r="T1832" s="14">
        <f>(((I1832/60)/60)/24) + 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8329</v>
      </c>
      <c r="O1833" s="10">
        <f>(E1833/D1833)*100</f>
        <v>103</v>
      </c>
      <c r="P1833" s="5">
        <f>IFERROR((E1833/L1833),"0")</f>
        <v>73.571428571428569</v>
      </c>
      <c r="Q1833" t="str">
        <f>LEFT(N1833,FIND("/",N1833)-1)</f>
        <v>music</v>
      </c>
      <c r="R1833" t="str">
        <f>RIGHT(N1833,LEN(N1833)-SEARCH("/",N1833))</f>
        <v>rock</v>
      </c>
      <c r="S1833" s="14">
        <f>(((J1833/60)/60)/24) + DATE(1970,1,1)</f>
        <v>41026.996099537035</v>
      </c>
      <c r="T1833" s="14">
        <f>(((I1833/60)/60)/24) + DATE(1970,1,1)</f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8329</v>
      </c>
      <c r="O1834" s="10">
        <f>(E1834/D1834)*100</f>
        <v>142.85714285714286</v>
      </c>
      <c r="P1834" s="5">
        <f>IFERROR((E1834/L1834),"0")</f>
        <v>25</v>
      </c>
      <c r="Q1834" t="str">
        <f>LEFT(N1834,FIND("/",N1834)-1)</f>
        <v>music</v>
      </c>
      <c r="R1834" t="str">
        <f>RIGHT(N1834,LEN(N1834)-SEARCH("/",N1834))</f>
        <v>rock</v>
      </c>
      <c r="S1834" s="14">
        <f>(((J1834/60)/60)/24) + DATE(1970,1,1)</f>
        <v>40576.539664351854</v>
      </c>
      <c r="T1834" s="14">
        <f>(((I1834/60)/60)/24) + DATE(1970,1,1)</f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8329</v>
      </c>
      <c r="O1835" s="10">
        <f>(E1835/D1835)*100</f>
        <v>262.5</v>
      </c>
      <c r="P1835" s="5">
        <f>IFERROR((E1835/L1835),"0")</f>
        <v>42</v>
      </c>
      <c r="Q1835" t="str">
        <f>LEFT(N1835,FIND("/",N1835)-1)</f>
        <v>music</v>
      </c>
      <c r="R1835" t="str">
        <f>RIGHT(N1835,LEN(N1835)-SEARCH("/",N1835))</f>
        <v>rock</v>
      </c>
      <c r="S1835" s="14">
        <f>(((J1835/60)/60)/24) + DATE(1970,1,1)</f>
        <v>41303.044016203705</v>
      </c>
      <c r="T1835" s="14">
        <f>(((I1835/60)/60)/24) + 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8329</v>
      </c>
      <c r="O1836" s="10">
        <f>(E1836/D1836)*100</f>
        <v>118.05000000000001</v>
      </c>
      <c r="P1836" s="5">
        <f>IFERROR((E1836/L1836),"0")</f>
        <v>131.16666666666666</v>
      </c>
      <c r="Q1836" t="str">
        <f>LEFT(N1836,FIND("/",N1836)-1)</f>
        <v>music</v>
      </c>
      <c r="R1836" t="str">
        <f>RIGHT(N1836,LEN(N1836)-SEARCH("/",N1836))</f>
        <v>rock</v>
      </c>
      <c r="S1836" s="14">
        <f>(((J1836/60)/60)/24) + DATE(1970,1,1)</f>
        <v>41988.964062500003</v>
      </c>
      <c r="T1836" s="14">
        <f>(((I1836/60)/60)/24) + DATE(1970,1,1)</f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8329</v>
      </c>
      <c r="O1837" s="10">
        <f>(E1837/D1837)*100</f>
        <v>104</v>
      </c>
      <c r="P1837" s="5">
        <f>IFERROR((E1837/L1837),"0")</f>
        <v>47.272727272727273</v>
      </c>
      <c r="Q1837" t="str">
        <f>LEFT(N1837,FIND("/",N1837)-1)</f>
        <v>music</v>
      </c>
      <c r="R1837" t="str">
        <f>RIGHT(N1837,LEN(N1837)-SEARCH("/",N1837))</f>
        <v>rock</v>
      </c>
      <c r="S1837" s="14">
        <f>(((J1837/60)/60)/24) + DATE(1970,1,1)</f>
        <v>42430.702210648145</v>
      </c>
      <c r="T1837" s="14">
        <f>(((I1837/60)/60)/24) + DATE(1970,1,1)</f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8329</v>
      </c>
      <c r="O1838" s="10">
        <f>(E1838/D1838)*100</f>
        <v>200.34</v>
      </c>
      <c r="P1838" s="5">
        <f>IFERROR((E1838/L1838),"0")</f>
        <v>182.12727272727273</v>
      </c>
      <c r="Q1838" t="str">
        <f>LEFT(N1838,FIND("/",N1838)-1)</f>
        <v>music</v>
      </c>
      <c r="R1838" t="str">
        <f>RIGHT(N1838,LEN(N1838)-SEARCH("/",N1838))</f>
        <v>rock</v>
      </c>
      <c r="S1838" s="14">
        <f>(((J1838/60)/60)/24) + DATE(1970,1,1)</f>
        <v>41305.809363425928</v>
      </c>
      <c r="T1838" s="14">
        <f>(((I1838/60)/60)/24) + DATE(1970,1,1)</f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8329</v>
      </c>
      <c r="O1839" s="10">
        <f>(E1839/D1839)*100</f>
        <v>306.83333333333331</v>
      </c>
      <c r="P1839" s="5">
        <f>IFERROR((E1839/L1839),"0")</f>
        <v>61.366666666666667</v>
      </c>
      <c r="Q1839" t="str">
        <f>LEFT(N1839,FIND("/",N1839)-1)</f>
        <v>music</v>
      </c>
      <c r="R1839" t="str">
        <f>RIGHT(N1839,LEN(N1839)-SEARCH("/",N1839))</f>
        <v>rock</v>
      </c>
      <c r="S1839" s="14">
        <f>(((J1839/60)/60)/24) + DATE(1970,1,1)</f>
        <v>40926.047858796301</v>
      </c>
      <c r="T1839" s="14">
        <f>(((I1839/60)/60)/24) + DATE(1970,1,1)</f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8329</v>
      </c>
      <c r="O1840" s="10">
        <f>(E1840/D1840)*100</f>
        <v>100.149</v>
      </c>
      <c r="P1840" s="5">
        <f>IFERROR((E1840/L1840),"0")</f>
        <v>35.767499999999998</v>
      </c>
      <c r="Q1840" t="str">
        <f>LEFT(N1840,FIND("/",N1840)-1)</f>
        <v>music</v>
      </c>
      <c r="R1840" t="str">
        <f>RIGHT(N1840,LEN(N1840)-SEARCH("/",N1840))</f>
        <v>rock</v>
      </c>
      <c r="S1840" s="14">
        <f>(((J1840/60)/60)/24) + DATE(1970,1,1)</f>
        <v>40788.786539351851</v>
      </c>
      <c r="T1840" s="14">
        <f>(((I1840/60)/60)/24) + 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8329</v>
      </c>
      <c r="O1841" s="10">
        <f>(E1841/D1841)*100</f>
        <v>205.29999999999998</v>
      </c>
      <c r="P1841" s="5">
        <f>IFERROR((E1841/L1841),"0")</f>
        <v>45.62222222222222</v>
      </c>
      <c r="Q1841" t="str">
        <f>LEFT(N1841,FIND("/",N1841)-1)</f>
        <v>music</v>
      </c>
      <c r="R1841" t="str">
        <f>RIGHT(N1841,LEN(N1841)-SEARCH("/",N1841))</f>
        <v>rock</v>
      </c>
      <c r="S1841" s="14">
        <f>(((J1841/60)/60)/24) + DATE(1970,1,1)</f>
        <v>42614.722013888888</v>
      </c>
      <c r="T1841" s="14">
        <f>(((I1841/60)/60)/24) + DATE(1970,1,1)</f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8329</v>
      </c>
      <c r="O1842" s="10">
        <f>(E1842/D1842)*100</f>
        <v>108.88888888888889</v>
      </c>
      <c r="P1842" s="5">
        <f>IFERROR((E1842/L1842),"0")</f>
        <v>75.384615384615387</v>
      </c>
      <c r="Q1842" t="str">
        <f>LEFT(N1842,FIND("/",N1842)-1)</f>
        <v>music</v>
      </c>
      <c r="R1842" t="str">
        <f>RIGHT(N1842,LEN(N1842)-SEARCH("/",N1842))</f>
        <v>rock</v>
      </c>
      <c r="S1842" s="14">
        <f>(((J1842/60)/60)/24) + DATE(1970,1,1)</f>
        <v>41382.096180555556</v>
      </c>
      <c r="T1842" s="14">
        <f>(((I1842/60)/60)/24) + 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8329</v>
      </c>
      <c r="O1843" s="10">
        <f>(E1843/D1843)*100</f>
        <v>101.75</v>
      </c>
      <c r="P1843" s="5">
        <f>IFERROR((E1843/L1843),"0")</f>
        <v>50.875</v>
      </c>
      <c r="Q1843" t="str">
        <f>LEFT(N1843,FIND("/",N1843)-1)</f>
        <v>music</v>
      </c>
      <c r="R1843" t="str">
        <f>RIGHT(N1843,LEN(N1843)-SEARCH("/",N1843))</f>
        <v>rock</v>
      </c>
      <c r="S1843" s="14">
        <f>(((J1843/60)/60)/24) + DATE(1970,1,1)</f>
        <v>41745.84542824074</v>
      </c>
      <c r="T1843" s="14">
        <f>(((I1843/60)/60)/24) + 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8329</v>
      </c>
      <c r="O1844" s="10">
        <f>(E1844/D1844)*100</f>
        <v>125.25</v>
      </c>
      <c r="P1844" s="5">
        <f>IFERROR((E1844/L1844),"0")</f>
        <v>119.28571428571429</v>
      </c>
      <c r="Q1844" t="str">
        <f>LEFT(N1844,FIND("/",N1844)-1)</f>
        <v>music</v>
      </c>
      <c r="R1844" t="str">
        <f>RIGHT(N1844,LEN(N1844)-SEARCH("/",N1844))</f>
        <v>rock</v>
      </c>
      <c r="S1844" s="14">
        <f>(((J1844/60)/60)/24) + DATE(1970,1,1)</f>
        <v>42031.631724537037</v>
      </c>
      <c r="T1844" s="14">
        <f>(((I1844/60)/60)/24) + DATE(1970,1,1)</f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8329</v>
      </c>
      <c r="O1845" s="10">
        <f>(E1845/D1845)*100</f>
        <v>124.0061</v>
      </c>
      <c r="P1845" s="5">
        <f>IFERROR((E1845/L1845),"0")</f>
        <v>92.541865671641801</v>
      </c>
      <c r="Q1845" t="str">
        <f>LEFT(N1845,FIND("/",N1845)-1)</f>
        <v>music</v>
      </c>
      <c r="R1845" t="str">
        <f>RIGHT(N1845,LEN(N1845)-SEARCH("/",N1845))</f>
        <v>rock</v>
      </c>
      <c r="S1845" s="14">
        <f>(((J1845/60)/60)/24) + DATE(1970,1,1)</f>
        <v>40564.994837962964</v>
      </c>
      <c r="T1845" s="14">
        <f>(((I1845/60)/60)/24) + DATE(1970,1,1)</f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8329</v>
      </c>
      <c r="O1846" s="10">
        <f>(E1846/D1846)*100</f>
        <v>101.4</v>
      </c>
      <c r="P1846" s="5">
        <f>IFERROR((E1846/L1846),"0")</f>
        <v>76.05</v>
      </c>
      <c r="Q1846" t="str">
        <f>LEFT(N1846,FIND("/",N1846)-1)</f>
        <v>music</v>
      </c>
      <c r="R1846" t="str">
        <f>RIGHT(N1846,LEN(N1846)-SEARCH("/",N1846))</f>
        <v>rock</v>
      </c>
      <c r="S1846" s="14">
        <f>(((J1846/60)/60)/24) + DATE(1970,1,1)</f>
        <v>40666.973541666666</v>
      </c>
      <c r="T1846" s="14">
        <f>(((I1846/60)/60)/24) + 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8329</v>
      </c>
      <c r="O1847" s="10">
        <f>(E1847/D1847)*100</f>
        <v>100</v>
      </c>
      <c r="P1847" s="5">
        <f>IFERROR((E1847/L1847),"0")</f>
        <v>52.631578947368418</v>
      </c>
      <c r="Q1847" t="str">
        <f>LEFT(N1847,FIND("/",N1847)-1)</f>
        <v>music</v>
      </c>
      <c r="R1847" t="str">
        <f>RIGHT(N1847,LEN(N1847)-SEARCH("/",N1847))</f>
        <v>rock</v>
      </c>
      <c r="S1847" s="14">
        <f>(((J1847/60)/60)/24) + DATE(1970,1,1)</f>
        <v>42523.333310185189</v>
      </c>
      <c r="T1847" s="14">
        <f>(((I1847/60)/60)/24) + DATE(1970,1,1)</f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8329</v>
      </c>
      <c r="O1848" s="10">
        <f>(E1848/D1848)*100</f>
        <v>137.92666666666668</v>
      </c>
      <c r="P1848" s="5">
        <f>IFERROR((E1848/L1848),"0")</f>
        <v>98.990430622009569</v>
      </c>
      <c r="Q1848" t="str">
        <f>LEFT(N1848,FIND("/",N1848)-1)</f>
        <v>music</v>
      </c>
      <c r="R1848" t="str">
        <f>RIGHT(N1848,LEN(N1848)-SEARCH("/",N1848))</f>
        <v>rock</v>
      </c>
      <c r="S1848" s="14">
        <f>(((J1848/60)/60)/24) + DATE(1970,1,1)</f>
        <v>41228.650196759263</v>
      </c>
      <c r="T1848" s="14">
        <f>(((I1848/60)/60)/24) + DATE(1970,1,1)</f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8329</v>
      </c>
      <c r="O1849" s="10">
        <f>(E1849/D1849)*100</f>
        <v>120.88000000000001</v>
      </c>
      <c r="P1849" s="5">
        <f>IFERROR((E1849/L1849),"0")</f>
        <v>79.526315789473685</v>
      </c>
      <c r="Q1849" t="str">
        <f>LEFT(N1849,FIND("/",N1849)-1)</f>
        <v>music</v>
      </c>
      <c r="R1849" t="str">
        <f>RIGHT(N1849,LEN(N1849)-SEARCH("/",N1849))</f>
        <v>rock</v>
      </c>
      <c r="S1849" s="14">
        <f>(((J1849/60)/60)/24) + DATE(1970,1,1)</f>
        <v>42094.236481481479</v>
      </c>
      <c r="T1849" s="14">
        <f>(((I1849/60)/60)/24) + 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8329</v>
      </c>
      <c r="O1850" s="10">
        <f>(E1850/D1850)*100</f>
        <v>107.36666666666667</v>
      </c>
      <c r="P1850" s="5">
        <f>IFERROR((E1850/L1850),"0")</f>
        <v>134.20833333333334</v>
      </c>
      <c r="Q1850" t="str">
        <f>LEFT(N1850,FIND("/",N1850)-1)</f>
        <v>music</v>
      </c>
      <c r="R1850" t="str">
        <f>RIGHT(N1850,LEN(N1850)-SEARCH("/",N1850))</f>
        <v>rock</v>
      </c>
      <c r="S1850" s="14">
        <f>(((J1850/60)/60)/24) + DATE(1970,1,1)</f>
        <v>40691.788055555553</v>
      </c>
      <c r="T1850" s="14">
        <f>(((I1850/60)/60)/24) + DATE(1970,1,1)</f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8329</v>
      </c>
      <c r="O1851" s="10">
        <f>(E1851/D1851)*100</f>
        <v>100.33333333333334</v>
      </c>
      <c r="P1851" s="5">
        <f>IFERROR((E1851/L1851),"0")</f>
        <v>37.625</v>
      </c>
      <c r="Q1851" t="str">
        <f>LEFT(N1851,FIND("/",N1851)-1)</f>
        <v>music</v>
      </c>
      <c r="R1851" t="str">
        <f>RIGHT(N1851,LEN(N1851)-SEARCH("/",N1851))</f>
        <v>rock</v>
      </c>
      <c r="S1851" s="14">
        <f>(((J1851/60)/60)/24) + DATE(1970,1,1)</f>
        <v>41169.845590277779</v>
      </c>
      <c r="T1851" s="14">
        <f>(((I1851/60)/60)/24) + DATE(1970,1,1)</f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8329</v>
      </c>
      <c r="O1852" s="10">
        <f>(E1852/D1852)*100</f>
        <v>101.52222222222223</v>
      </c>
      <c r="P1852" s="5">
        <f>IFERROR((E1852/L1852),"0")</f>
        <v>51.044692737430168</v>
      </c>
      <c r="Q1852" t="str">
        <f>LEFT(N1852,FIND("/",N1852)-1)</f>
        <v>music</v>
      </c>
      <c r="R1852" t="str">
        <f>RIGHT(N1852,LEN(N1852)-SEARCH("/",N1852))</f>
        <v>rock</v>
      </c>
      <c r="S1852" s="14">
        <f>(((J1852/60)/60)/24) + DATE(1970,1,1)</f>
        <v>41800.959490740745</v>
      </c>
      <c r="T1852" s="14">
        <f>(((I1852/60)/60)/24) + DATE(1970,1,1)</f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8329</v>
      </c>
      <c r="O1853" s="10">
        <f>(E1853/D1853)*100</f>
        <v>100.07692307692308</v>
      </c>
      <c r="P1853" s="5">
        <f>IFERROR((E1853/L1853),"0")</f>
        <v>50.03846153846154</v>
      </c>
      <c r="Q1853" t="str">
        <f>LEFT(N1853,FIND("/",N1853)-1)</f>
        <v>music</v>
      </c>
      <c r="R1853" t="str">
        <f>RIGHT(N1853,LEN(N1853)-SEARCH("/",N1853))</f>
        <v>rock</v>
      </c>
      <c r="S1853" s="14">
        <f>(((J1853/60)/60)/24) + DATE(1970,1,1)</f>
        <v>41827.906689814816</v>
      </c>
      <c r="T1853" s="14">
        <f>(((I1853/60)/60)/24) + DATE(1970,1,1)</f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8329</v>
      </c>
      <c r="O1854" s="10">
        <f>(E1854/D1854)*100</f>
        <v>116.96666666666667</v>
      </c>
      <c r="P1854" s="5">
        <f>IFERROR((E1854/L1854),"0")</f>
        <v>133.93129770992365</v>
      </c>
      <c r="Q1854" t="str">
        <f>LEFT(N1854,FIND("/",N1854)-1)</f>
        <v>music</v>
      </c>
      <c r="R1854" t="str">
        <f>RIGHT(N1854,LEN(N1854)-SEARCH("/",N1854))</f>
        <v>rock</v>
      </c>
      <c r="S1854" s="14">
        <f>(((J1854/60)/60)/24) + DATE(1970,1,1)</f>
        <v>42081.77143518519</v>
      </c>
      <c r="T1854" s="14">
        <f>(((I1854/60)/60)/24) + DATE(1970,1,1)</f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8329</v>
      </c>
      <c r="O1855" s="10">
        <f>(E1855/D1855)*100</f>
        <v>101.875</v>
      </c>
      <c r="P1855" s="5">
        <f>IFERROR((E1855/L1855),"0")</f>
        <v>58.214285714285715</v>
      </c>
      <c r="Q1855" t="str">
        <f>LEFT(N1855,FIND("/",N1855)-1)</f>
        <v>music</v>
      </c>
      <c r="R1855" t="str">
        <f>RIGHT(N1855,LEN(N1855)-SEARCH("/",N1855))</f>
        <v>rock</v>
      </c>
      <c r="S1855" s="14">
        <f>(((J1855/60)/60)/24) + DATE(1970,1,1)</f>
        <v>41177.060381944444</v>
      </c>
      <c r="T1855" s="14">
        <f>(((I1855/60)/60)/24) + 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8329</v>
      </c>
      <c r="O1856" s="10">
        <f>(E1856/D1856)*100</f>
        <v>102.12366666666665</v>
      </c>
      <c r="P1856" s="5">
        <f>IFERROR((E1856/L1856),"0")</f>
        <v>88.037643678160919</v>
      </c>
      <c r="Q1856" t="str">
        <f>LEFT(N1856,FIND("/",N1856)-1)</f>
        <v>music</v>
      </c>
      <c r="R1856" t="str">
        <f>RIGHT(N1856,LEN(N1856)-SEARCH("/",N1856))</f>
        <v>rock</v>
      </c>
      <c r="S1856" s="14">
        <f>(((J1856/60)/60)/24) + DATE(1970,1,1)</f>
        <v>41388.021261574075</v>
      </c>
      <c r="T1856" s="14">
        <f>(((I1856/60)/60)/24) + 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8329</v>
      </c>
      <c r="O1857" s="10">
        <f>(E1857/D1857)*100</f>
        <v>154.05897142857143</v>
      </c>
      <c r="P1857" s="5">
        <f>IFERROR((E1857/L1857),"0")</f>
        <v>70.576753926701571</v>
      </c>
      <c r="Q1857" t="str">
        <f>LEFT(N1857,FIND("/",N1857)-1)</f>
        <v>music</v>
      </c>
      <c r="R1857" t="str">
        <f>RIGHT(N1857,LEN(N1857)-SEARCH("/",N1857))</f>
        <v>rock</v>
      </c>
      <c r="S1857" s="14">
        <f>(((J1857/60)/60)/24) + DATE(1970,1,1)</f>
        <v>41600.538657407407</v>
      </c>
      <c r="T1857" s="14">
        <f>(((I1857/60)/60)/24) + DATE(1970,1,1)</f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8329</v>
      </c>
      <c r="O1858" s="10">
        <f>(E1858/D1858)*100</f>
        <v>101.25</v>
      </c>
      <c r="P1858" s="5">
        <f>IFERROR((E1858/L1858),"0")</f>
        <v>53.289473684210527</v>
      </c>
      <c r="Q1858" t="str">
        <f>LEFT(N1858,FIND("/",N1858)-1)</f>
        <v>music</v>
      </c>
      <c r="R1858" t="str">
        <f>RIGHT(N1858,LEN(N1858)-SEARCH("/",N1858))</f>
        <v>rock</v>
      </c>
      <c r="S1858" s="14">
        <f>(((J1858/60)/60)/24) + DATE(1970,1,1)</f>
        <v>41817.854999999996</v>
      </c>
      <c r="T1858" s="14">
        <f>(((I1858/60)/60)/24) + 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8329</v>
      </c>
      <c r="O1859" s="10">
        <f>(E1859/D1859)*100</f>
        <v>100</v>
      </c>
      <c r="P1859" s="5">
        <f>IFERROR((E1859/L1859),"0")</f>
        <v>136.36363636363637</v>
      </c>
      <c r="Q1859" t="str">
        <f>LEFT(N1859,FIND("/",N1859)-1)</f>
        <v>music</v>
      </c>
      <c r="R1859" t="str">
        <f>RIGHT(N1859,LEN(N1859)-SEARCH("/",N1859))</f>
        <v>rock</v>
      </c>
      <c r="S1859" s="14">
        <f>(((J1859/60)/60)/24) + DATE(1970,1,1)</f>
        <v>41864.76866898148</v>
      </c>
      <c r="T1859" s="14">
        <f>(((I1859/60)/60)/24) + 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8329</v>
      </c>
      <c r="O1860" s="10">
        <f>(E1860/D1860)*100</f>
        <v>108.74800874800874</v>
      </c>
      <c r="P1860" s="5">
        <f>IFERROR((E1860/L1860),"0")</f>
        <v>40.547315436241611</v>
      </c>
      <c r="Q1860" t="str">
        <f>LEFT(N1860,FIND("/",N1860)-1)</f>
        <v>music</v>
      </c>
      <c r="R1860" t="str">
        <f>RIGHT(N1860,LEN(N1860)-SEARCH("/",N1860))</f>
        <v>rock</v>
      </c>
      <c r="S1860" s="14">
        <f>(((J1860/60)/60)/24) + DATE(1970,1,1)</f>
        <v>40833.200474537036</v>
      </c>
      <c r="T1860" s="14">
        <f>(((I1860/60)/60)/24) + 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8329</v>
      </c>
      <c r="O1861" s="10">
        <f>(E1861/D1861)*100</f>
        <v>131.83333333333334</v>
      </c>
      <c r="P1861" s="5">
        <f>IFERROR((E1861/L1861),"0")</f>
        <v>70.625</v>
      </c>
      <c r="Q1861" t="str">
        <f>LEFT(N1861,FIND("/",N1861)-1)</f>
        <v>music</v>
      </c>
      <c r="R1861" t="str">
        <f>RIGHT(N1861,LEN(N1861)-SEARCH("/",N1861))</f>
        <v>rock</v>
      </c>
      <c r="S1861" s="14">
        <f>(((J1861/60)/60)/24) + DATE(1970,1,1)</f>
        <v>40778.770011574074</v>
      </c>
      <c r="T1861" s="14">
        <f>(((I1861/60)/60)/24) + 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8329</v>
      </c>
      <c r="O1862" s="10">
        <f>(E1862/D1862)*100</f>
        <v>133.46666666666667</v>
      </c>
      <c r="P1862" s="5">
        <f>IFERROR((E1862/L1862),"0")</f>
        <v>52.684210526315788</v>
      </c>
      <c r="Q1862" t="str">
        <f>LEFT(N1862,FIND("/",N1862)-1)</f>
        <v>music</v>
      </c>
      <c r="R1862" t="str">
        <f>RIGHT(N1862,LEN(N1862)-SEARCH("/",N1862))</f>
        <v>rock</v>
      </c>
      <c r="S1862" s="14">
        <f>(((J1862/60)/60)/24) + DATE(1970,1,1)</f>
        <v>41655.709305555552</v>
      </c>
      <c r="T1862" s="14">
        <f>(((I1862/60)/60)/24) + DATE(1970,1,1)</f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8336</v>
      </c>
      <c r="O1863" s="10">
        <f>(E1863/D1863)*100</f>
        <v>0</v>
      </c>
      <c r="P1863" s="5" t="str">
        <f>IFERROR((E1863/L1863),"0")</f>
        <v>0</v>
      </c>
      <c r="Q1863" t="str">
        <f>LEFT(N1863,FIND("/",N1863)-1)</f>
        <v>games</v>
      </c>
      <c r="R1863" t="str">
        <f>RIGHT(N1863,LEN(N1863)-SEARCH("/",N1863))</f>
        <v>mobile games</v>
      </c>
      <c r="S1863" s="14">
        <f>(((J1863/60)/60)/24) + DATE(1970,1,1)</f>
        <v>42000.300243055557</v>
      </c>
      <c r="T1863" s="14">
        <f>(((I1863/60)/60)/24) + 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8336</v>
      </c>
      <c r="O1864" s="10">
        <f>(E1864/D1864)*100</f>
        <v>8.0833333333333321</v>
      </c>
      <c r="P1864" s="5">
        <f>IFERROR((E1864/L1864),"0")</f>
        <v>90.9375</v>
      </c>
      <c r="Q1864" t="str">
        <f>LEFT(N1864,FIND("/",N1864)-1)</f>
        <v>games</v>
      </c>
      <c r="R1864" t="str">
        <f>RIGHT(N1864,LEN(N1864)-SEARCH("/",N1864))</f>
        <v>mobile games</v>
      </c>
      <c r="S1864" s="14">
        <f>(((J1864/60)/60)/24) + DATE(1970,1,1)</f>
        <v>42755.492754629624</v>
      </c>
      <c r="T1864" s="14">
        <f>(((I1864/60)/60)/24) + 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8336</v>
      </c>
      <c r="O1865" s="10">
        <f>(E1865/D1865)*100</f>
        <v>0.4</v>
      </c>
      <c r="P1865" s="5">
        <f>IFERROR((E1865/L1865),"0")</f>
        <v>5</v>
      </c>
      <c r="Q1865" t="str">
        <f>LEFT(N1865,FIND("/",N1865)-1)</f>
        <v>games</v>
      </c>
      <c r="R1865" t="str">
        <f>RIGHT(N1865,LEN(N1865)-SEARCH("/",N1865))</f>
        <v>mobile games</v>
      </c>
      <c r="S1865" s="14">
        <f>(((J1865/60)/60)/24) + DATE(1970,1,1)</f>
        <v>41772.797280092593</v>
      </c>
      <c r="T1865" s="14">
        <f>(((I1865/60)/60)/24) + DATE(1970,1,1)</f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8336</v>
      </c>
      <c r="O1866" s="10">
        <f>(E1866/D1866)*100</f>
        <v>42.892307692307689</v>
      </c>
      <c r="P1866" s="5">
        <f>IFERROR((E1866/L1866),"0")</f>
        <v>58.083333333333336</v>
      </c>
      <c r="Q1866" t="str">
        <f>LEFT(N1866,FIND("/",N1866)-1)</f>
        <v>games</v>
      </c>
      <c r="R1866" t="str">
        <f>RIGHT(N1866,LEN(N1866)-SEARCH("/",N1866))</f>
        <v>mobile games</v>
      </c>
      <c r="S1866" s="14">
        <f>(((J1866/60)/60)/24) + DATE(1970,1,1)</f>
        <v>41733.716435185182</v>
      </c>
      <c r="T1866" s="14">
        <f>(((I1866/60)/60)/24) + DATE(1970,1,1)</f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8336</v>
      </c>
      <c r="O1867" s="10">
        <f>(E1867/D1867)*100</f>
        <v>3.6363636363636364E-3</v>
      </c>
      <c r="P1867" s="5">
        <f>IFERROR((E1867/L1867),"0")</f>
        <v>2</v>
      </c>
      <c r="Q1867" t="str">
        <f>LEFT(N1867,FIND("/",N1867)-1)</f>
        <v>games</v>
      </c>
      <c r="R1867" t="str">
        <f>RIGHT(N1867,LEN(N1867)-SEARCH("/",N1867))</f>
        <v>mobile games</v>
      </c>
      <c r="S1867" s="14">
        <f>(((J1867/60)/60)/24) + DATE(1970,1,1)</f>
        <v>42645.367442129631</v>
      </c>
      <c r="T1867" s="14">
        <f>(((I1867/60)/60)/24) + DATE(1970,1,1)</f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8336</v>
      </c>
      <c r="O1868" s="10">
        <f>(E1868/D1868)*100</f>
        <v>0.5</v>
      </c>
      <c r="P1868" s="5">
        <f>IFERROR((E1868/L1868),"0")</f>
        <v>62.5</v>
      </c>
      <c r="Q1868" t="str">
        <f>LEFT(N1868,FIND("/",N1868)-1)</f>
        <v>games</v>
      </c>
      <c r="R1868" t="str">
        <f>RIGHT(N1868,LEN(N1868)-SEARCH("/",N1868))</f>
        <v>mobile games</v>
      </c>
      <c r="S1868" s="14">
        <f>(((J1868/60)/60)/24) + DATE(1970,1,1)</f>
        <v>42742.246493055558</v>
      </c>
      <c r="T1868" s="14">
        <f>(((I1868/60)/60)/24) + DATE(1970,1,1)</f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8336</v>
      </c>
      <c r="O1869" s="10">
        <f>(E1869/D1869)*100</f>
        <v>0.05</v>
      </c>
      <c r="P1869" s="5">
        <f>IFERROR((E1869/L1869),"0")</f>
        <v>10</v>
      </c>
      <c r="Q1869" t="str">
        <f>LEFT(N1869,FIND("/",N1869)-1)</f>
        <v>games</v>
      </c>
      <c r="R1869" t="str">
        <f>RIGHT(N1869,LEN(N1869)-SEARCH("/",N1869))</f>
        <v>mobile games</v>
      </c>
      <c r="S1869" s="14">
        <f>(((J1869/60)/60)/24) + DATE(1970,1,1)</f>
        <v>42649.924907407403</v>
      </c>
      <c r="T1869" s="14">
        <f>(((I1869/60)/60)/24) + DATE(1970,1,1)</f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8336</v>
      </c>
      <c r="O1870" s="10">
        <f>(E1870/D1870)*100</f>
        <v>4.8680000000000003</v>
      </c>
      <c r="P1870" s="5">
        <f>IFERROR((E1870/L1870),"0")</f>
        <v>71.588235294117652</v>
      </c>
      <c r="Q1870" t="str">
        <f>LEFT(N1870,FIND("/",N1870)-1)</f>
        <v>games</v>
      </c>
      <c r="R1870" t="str">
        <f>RIGHT(N1870,LEN(N1870)-SEARCH("/",N1870))</f>
        <v>mobile games</v>
      </c>
      <c r="S1870" s="14">
        <f>(((J1870/60)/60)/24) + DATE(1970,1,1)</f>
        <v>42328.779224537036</v>
      </c>
      <c r="T1870" s="14">
        <f>(((I1870/60)/60)/24) + DATE(1970,1,1)</f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8336</v>
      </c>
      <c r="O1871" s="10">
        <f>(E1871/D1871)*100</f>
        <v>0</v>
      </c>
      <c r="P1871" s="5" t="str">
        <f>IFERROR((E1871/L1871),"0")</f>
        <v>0</v>
      </c>
      <c r="Q1871" t="str">
        <f>LEFT(N1871,FIND("/",N1871)-1)</f>
        <v>games</v>
      </c>
      <c r="R1871" t="str">
        <f>RIGHT(N1871,LEN(N1871)-SEARCH("/",N1871))</f>
        <v>mobile games</v>
      </c>
      <c r="S1871" s="14">
        <f>(((J1871/60)/60)/24) + DATE(1970,1,1)</f>
        <v>42709.002881944441</v>
      </c>
      <c r="T1871" s="14">
        <f>(((I1871/60)/60)/24) + 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8336</v>
      </c>
      <c r="O1872" s="10">
        <f>(E1872/D1872)*100</f>
        <v>10.314285714285715</v>
      </c>
      <c r="P1872" s="5">
        <f>IFERROR((E1872/L1872),"0")</f>
        <v>32.81818181818182</v>
      </c>
      <c r="Q1872" t="str">
        <f>LEFT(N1872,FIND("/",N1872)-1)</f>
        <v>games</v>
      </c>
      <c r="R1872" t="str">
        <f>RIGHT(N1872,LEN(N1872)-SEARCH("/",N1872))</f>
        <v>mobile games</v>
      </c>
      <c r="S1872" s="14">
        <f>(((J1872/60)/60)/24) + DATE(1970,1,1)</f>
        <v>42371.355729166666</v>
      </c>
      <c r="T1872" s="14">
        <f>(((I1872/60)/60)/24) + DATE(1970,1,1)</f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8336</v>
      </c>
      <c r="O1873" s="10">
        <f>(E1873/D1873)*100</f>
        <v>71.784615384615378</v>
      </c>
      <c r="P1873" s="5">
        <f>IFERROR((E1873/L1873),"0")</f>
        <v>49.11578947368421</v>
      </c>
      <c r="Q1873" t="str">
        <f>LEFT(N1873,FIND("/",N1873)-1)</f>
        <v>games</v>
      </c>
      <c r="R1873" t="str">
        <f>RIGHT(N1873,LEN(N1873)-SEARCH("/",N1873))</f>
        <v>mobile games</v>
      </c>
      <c r="S1873" s="14">
        <f>(((J1873/60)/60)/24) + DATE(1970,1,1)</f>
        <v>41923.783576388887</v>
      </c>
      <c r="T1873" s="14">
        <f>(((I1873/60)/60)/24) + DATE(1970,1,1)</f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8336</v>
      </c>
      <c r="O1874" s="10">
        <f>(E1874/D1874)*100</f>
        <v>1.06</v>
      </c>
      <c r="P1874" s="5">
        <f>IFERROR((E1874/L1874),"0")</f>
        <v>16.307692307692307</v>
      </c>
      <c r="Q1874" t="str">
        <f>LEFT(N1874,FIND("/",N1874)-1)</f>
        <v>games</v>
      </c>
      <c r="R1874" t="str">
        <f>RIGHT(N1874,LEN(N1874)-SEARCH("/",N1874))</f>
        <v>mobile games</v>
      </c>
      <c r="S1874" s="14">
        <f>(((J1874/60)/60)/24) + DATE(1970,1,1)</f>
        <v>42155.129652777774</v>
      </c>
      <c r="T1874" s="14">
        <f>(((I1874/60)/60)/24) + DATE(1970,1,1)</f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8336</v>
      </c>
      <c r="O1875" s="10">
        <f>(E1875/D1875)*100</f>
        <v>0.44999999999999996</v>
      </c>
      <c r="P1875" s="5">
        <f>IFERROR((E1875/L1875),"0")</f>
        <v>18</v>
      </c>
      <c r="Q1875" t="str">
        <f>LEFT(N1875,FIND("/",N1875)-1)</f>
        <v>games</v>
      </c>
      <c r="R1875" t="str">
        <f>RIGHT(N1875,LEN(N1875)-SEARCH("/",N1875))</f>
        <v>mobile games</v>
      </c>
      <c r="S1875" s="14">
        <f>(((J1875/60)/60)/24) + DATE(1970,1,1)</f>
        <v>42164.615856481483</v>
      </c>
      <c r="T1875" s="14">
        <f>(((I1875/60)/60)/24) + DATE(1970,1,1)</f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8336</v>
      </c>
      <c r="O1876" s="10">
        <f>(E1876/D1876)*100</f>
        <v>1.6250000000000001E-2</v>
      </c>
      <c r="P1876" s="5">
        <f>IFERROR((E1876/L1876),"0")</f>
        <v>13</v>
      </c>
      <c r="Q1876" t="str">
        <f>LEFT(N1876,FIND("/",N1876)-1)</f>
        <v>games</v>
      </c>
      <c r="R1876" t="str">
        <f>RIGHT(N1876,LEN(N1876)-SEARCH("/",N1876))</f>
        <v>mobile games</v>
      </c>
      <c r="S1876" s="14">
        <f>(((J1876/60)/60)/24) + DATE(1970,1,1)</f>
        <v>42529.969131944439</v>
      </c>
      <c r="T1876" s="14">
        <f>(((I1876/60)/60)/24) + DATE(1970,1,1)</f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8336</v>
      </c>
      <c r="O1877" s="10">
        <f>(E1877/D1877)*100</f>
        <v>0.51</v>
      </c>
      <c r="P1877" s="5">
        <f>IFERROR((E1877/L1877),"0")</f>
        <v>17</v>
      </c>
      <c r="Q1877" t="str">
        <f>LEFT(N1877,FIND("/",N1877)-1)</f>
        <v>games</v>
      </c>
      <c r="R1877" t="str">
        <f>RIGHT(N1877,LEN(N1877)-SEARCH("/",N1877))</f>
        <v>mobile games</v>
      </c>
      <c r="S1877" s="14">
        <f>(((J1877/60)/60)/24) + DATE(1970,1,1)</f>
        <v>42528.899398148147</v>
      </c>
      <c r="T1877" s="14">
        <f>(((I1877/60)/60)/24) + 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8336</v>
      </c>
      <c r="O1878" s="10">
        <f>(E1878/D1878)*100</f>
        <v>0</v>
      </c>
      <c r="P1878" s="5" t="str">
        <f>IFERROR((E1878/L1878),"0")</f>
        <v>0</v>
      </c>
      <c r="Q1878" t="str">
        <f>LEFT(N1878,FIND("/",N1878)-1)</f>
        <v>games</v>
      </c>
      <c r="R1878" t="str">
        <f>RIGHT(N1878,LEN(N1878)-SEARCH("/",N1878))</f>
        <v>mobile games</v>
      </c>
      <c r="S1878" s="14">
        <f>(((J1878/60)/60)/24) + DATE(1970,1,1)</f>
        <v>41776.284780092588</v>
      </c>
      <c r="T1878" s="14">
        <f>(((I1878/60)/60)/24) + DATE(1970,1,1)</f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8336</v>
      </c>
      <c r="O1879" s="10">
        <f>(E1879/D1879)*100</f>
        <v>0</v>
      </c>
      <c r="P1879" s="5" t="str">
        <f>IFERROR((E1879/L1879),"0")</f>
        <v>0</v>
      </c>
      <c r="Q1879" t="str">
        <f>LEFT(N1879,FIND("/",N1879)-1)</f>
        <v>games</v>
      </c>
      <c r="R1879" t="str">
        <f>RIGHT(N1879,LEN(N1879)-SEARCH("/",N1879))</f>
        <v>mobile games</v>
      </c>
      <c r="S1879" s="14">
        <f>(((J1879/60)/60)/24) + DATE(1970,1,1)</f>
        <v>42035.029224537036</v>
      </c>
      <c r="T1879" s="14">
        <f>(((I1879/60)/60)/24) + DATE(1970,1,1)</f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8336</v>
      </c>
      <c r="O1880" s="10">
        <f>(E1880/D1880)*100</f>
        <v>0</v>
      </c>
      <c r="P1880" s="5" t="str">
        <f>IFERROR((E1880/L1880),"0")</f>
        <v>0</v>
      </c>
      <c r="Q1880" t="str">
        <f>LEFT(N1880,FIND("/",N1880)-1)</f>
        <v>games</v>
      </c>
      <c r="R1880" t="str">
        <f>RIGHT(N1880,LEN(N1880)-SEARCH("/",N1880))</f>
        <v>mobile games</v>
      </c>
      <c r="S1880" s="14">
        <f>(((J1880/60)/60)/24) + DATE(1970,1,1)</f>
        <v>41773.008738425924</v>
      </c>
      <c r="T1880" s="14">
        <f>(((I1880/60)/60)/24) + DATE(1970,1,1)</f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8336</v>
      </c>
      <c r="O1881" s="10">
        <f>(E1881/D1881)*100</f>
        <v>0.12</v>
      </c>
      <c r="P1881" s="5">
        <f>IFERROR((E1881/L1881),"0")</f>
        <v>3</v>
      </c>
      <c r="Q1881" t="str">
        <f>LEFT(N1881,FIND("/",N1881)-1)</f>
        <v>games</v>
      </c>
      <c r="R1881" t="str">
        <f>RIGHT(N1881,LEN(N1881)-SEARCH("/",N1881))</f>
        <v>mobile games</v>
      </c>
      <c r="S1881" s="14">
        <f>(((J1881/60)/60)/24) + DATE(1970,1,1)</f>
        <v>42413.649641203709</v>
      </c>
      <c r="T1881" s="14">
        <f>(((I1881/60)/60)/24) + 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8336</v>
      </c>
      <c r="O1882" s="10">
        <f>(E1882/D1882)*100</f>
        <v>20.080000000000002</v>
      </c>
      <c r="P1882" s="5">
        <f>IFERROR((E1882/L1882),"0")</f>
        <v>41.833333333333336</v>
      </c>
      <c r="Q1882" t="str">
        <f>LEFT(N1882,FIND("/",N1882)-1)</f>
        <v>games</v>
      </c>
      <c r="R1882" t="str">
        <f>RIGHT(N1882,LEN(N1882)-SEARCH("/",N1882))</f>
        <v>mobile games</v>
      </c>
      <c r="S1882" s="14">
        <f>(((J1882/60)/60)/24) + DATE(1970,1,1)</f>
        <v>42430.566898148143</v>
      </c>
      <c r="T1882" s="14">
        <f>(((I1882/60)/60)/24) + 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8332</v>
      </c>
      <c r="O1883" s="10">
        <f>(E1883/D1883)*100</f>
        <v>172.68449999999999</v>
      </c>
      <c r="P1883" s="5">
        <f>IFERROR((E1883/L1883),"0")</f>
        <v>49.338428571428572</v>
      </c>
      <c r="Q1883" t="str">
        <f>LEFT(N1883,FIND("/",N1883)-1)</f>
        <v>music</v>
      </c>
      <c r="R1883" t="str">
        <f>RIGHT(N1883,LEN(N1883)-SEARCH("/",N1883))</f>
        <v>indie rock</v>
      </c>
      <c r="S1883" s="14">
        <f>(((J1883/60)/60)/24) + DATE(1970,1,1)</f>
        <v>42043.152650462958</v>
      </c>
      <c r="T1883" s="14">
        <f>(((I1883/60)/60)/24) + DATE(1970,1,1)</f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8332</v>
      </c>
      <c r="O1884" s="10">
        <f>(E1884/D1884)*100</f>
        <v>100.8955223880597</v>
      </c>
      <c r="P1884" s="5">
        <f>IFERROR((E1884/L1884),"0")</f>
        <v>41.728395061728392</v>
      </c>
      <c r="Q1884" t="str">
        <f>LEFT(N1884,FIND("/",N1884)-1)</f>
        <v>music</v>
      </c>
      <c r="R1884" t="str">
        <f>RIGHT(N1884,LEN(N1884)-SEARCH("/",N1884))</f>
        <v>indie rock</v>
      </c>
      <c r="S1884" s="14">
        <f>(((J1884/60)/60)/24) + DATE(1970,1,1)</f>
        <v>41067.949212962965</v>
      </c>
      <c r="T1884" s="14">
        <f>(((I1884/60)/60)/24) + 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8332</v>
      </c>
      <c r="O1885" s="10">
        <f>(E1885/D1885)*100</f>
        <v>104.8048048048048</v>
      </c>
      <c r="P1885" s="5">
        <f>IFERROR((E1885/L1885),"0")</f>
        <v>32.71875</v>
      </c>
      <c r="Q1885" t="str">
        <f>LEFT(N1885,FIND("/",N1885)-1)</f>
        <v>music</v>
      </c>
      <c r="R1885" t="str">
        <f>RIGHT(N1885,LEN(N1885)-SEARCH("/",N1885))</f>
        <v>indie rock</v>
      </c>
      <c r="S1885" s="14">
        <f>(((J1885/60)/60)/24) + DATE(1970,1,1)</f>
        <v>40977.948009259257</v>
      </c>
      <c r="T1885" s="14">
        <f>(((I1885/60)/60)/24) + DATE(1970,1,1)</f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8332</v>
      </c>
      <c r="O1886" s="10">
        <f>(E1886/D1886)*100</f>
        <v>135.1</v>
      </c>
      <c r="P1886" s="5">
        <f>IFERROR((E1886/L1886),"0")</f>
        <v>51.96153846153846</v>
      </c>
      <c r="Q1886" t="str">
        <f>LEFT(N1886,FIND("/",N1886)-1)</f>
        <v>music</v>
      </c>
      <c r="R1886" t="str">
        <f>RIGHT(N1886,LEN(N1886)-SEARCH("/",N1886))</f>
        <v>indie rock</v>
      </c>
      <c r="S1886" s="14">
        <f>(((J1886/60)/60)/24) + DATE(1970,1,1)</f>
        <v>41205.198321759257</v>
      </c>
      <c r="T1886" s="14">
        <f>(((I1886/60)/60)/24) + 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8332</v>
      </c>
      <c r="O1887" s="10">
        <f>(E1887/D1887)*100</f>
        <v>116.32786885245903</v>
      </c>
      <c r="P1887" s="5">
        <f>IFERROR((E1887/L1887),"0")</f>
        <v>50.685714285714283</v>
      </c>
      <c r="Q1887" t="str">
        <f>LEFT(N1887,FIND("/",N1887)-1)</f>
        <v>music</v>
      </c>
      <c r="R1887" t="str">
        <f>RIGHT(N1887,LEN(N1887)-SEARCH("/",N1887))</f>
        <v>indie rock</v>
      </c>
      <c r="S1887" s="14">
        <f>(((J1887/60)/60)/24) + DATE(1970,1,1)</f>
        <v>41099.093865740739</v>
      </c>
      <c r="T1887" s="14">
        <f>(((I1887/60)/60)/24) + 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8332</v>
      </c>
      <c r="O1888" s="10">
        <f>(E1888/D1888)*100</f>
        <v>102.08333333333333</v>
      </c>
      <c r="P1888" s="5">
        <f>IFERROR((E1888/L1888),"0")</f>
        <v>42.241379310344826</v>
      </c>
      <c r="Q1888" t="str">
        <f>LEFT(N1888,FIND("/",N1888)-1)</f>
        <v>music</v>
      </c>
      <c r="R1888" t="str">
        <f>RIGHT(N1888,LEN(N1888)-SEARCH("/",N1888))</f>
        <v>indie rock</v>
      </c>
      <c r="S1888" s="14">
        <f>(((J1888/60)/60)/24) + DATE(1970,1,1)</f>
        <v>41925.906689814816</v>
      </c>
      <c r="T1888" s="14">
        <f>(((I1888/60)/60)/24) + DATE(1970,1,1)</f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8332</v>
      </c>
      <c r="O1889" s="10">
        <f>(E1889/D1889)*100</f>
        <v>111.16666666666666</v>
      </c>
      <c r="P1889" s="5">
        <f>IFERROR((E1889/L1889),"0")</f>
        <v>416.875</v>
      </c>
      <c r="Q1889" t="str">
        <f>LEFT(N1889,FIND("/",N1889)-1)</f>
        <v>music</v>
      </c>
      <c r="R1889" t="str">
        <f>RIGHT(N1889,LEN(N1889)-SEARCH("/",N1889))</f>
        <v>indie rock</v>
      </c>
      <c r="S1889" s="14">
        <f>(((J1889/60)/60)/24) + DATE(1970,1,1)</f>
        <v>42323.800138888888</v>
      </c>
      <c r="T1889" s="14">
        <f>(((I1889/60)/60)/24) + DATE(1970,1,1)</f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8332</v>
      </c>
      <c r="O1890" s="10">
        <f>(E1890/D1890)*100</f>
        <v>166.08</v>
      </c>
      <c r="P1890" s="5">
        <f>IFERROR((E1890/L1890),"0")</f>
        <v>46.651685393258425</v>
      </c>
      <c r="Q1890" t="str">
        <f>LEFT(N1890,FIND("/",N1890)-1)</f>
        <v>music</v>
      </c>
      <c r="R1890" t="str">
        <f>RIGHT(N1890,LEN(N1890)-SEARCH("/",N1890))</f>
        <v>indie rock</v>
      </c>
      <c r="S1890" s="14">
        <f>(((J1890/60)/60)/24) + DATE(1970,1,1)</f>
        <v>40299.239953703705</v>
      </c>
      <c r="T1890" s="14">
        <f>(((I1890/60)/60)/24) + DATE(1970,1,1)</f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8332</v>
      </c>
      <c r="O1891" s="10">
        <f>(E1891/D1891)*100</f>
        <v>106.60000000000001</v>
      </c>
      <c r="P1891" s="5">
        <f>IFERROR((E1891/L1891),"0")</f>
        <v>48.454545454545453</v>
      </c>
      <c r="Q1891" t="str">
        <f>LEFT(N1891,FIND("/",N1891)-1)</f>
        <v>music</v>
      </c>
      <c r="R1891" t="str">
        <f>RIGHT(N1891,LEN(N1891)-SEARCH("/",N1891))</f>
        <v>indie rock</v>
      </c>
      <c r="S1891" s="14">
        <f>(((J1891/60)/60)/24) + DATE(1970,1,1)</f>
        <v>41299.793356481481</v>
      </c>
      <c r="T1891" s="14">
        <f>(((I1891/60)/60)/24) + 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8332</v>
      </c>
      <c r="O1892" s="10">
        <f>(E1892/D1892)*100</f>
        <v>144.58441666666667</v>
      </c>
      <c r="P1892" s="5">
        <f>IFERROR((E1892/L1892),"0")</f>
        <v>70.5289837398374</v>
      </c>
      <c r="Q1892" t="str">
        <f>LEFT(N1892,FIND("/",N1892)-1)</f>
        <v>music</v>
      </c>
      <c r="R1892" t="str">
        <f>RIGHT(N1892,LEN(N1892)-SEARCH("/",N1892))</f>
        <v>indie rock</v>
      </c>
      <c r="S1892" s="14">
        <f>(((J1892/60)/60)/24) + DATE(1970,1,1)</f>
        <v>41228.786203703705</v>
      </c>
      <c r="T1892" s="14">
        <f>(((I1892/60)/60)/24) + 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8332</v>
      </c>
      <c r="O1893" s="10">
        <f>(E1893/D1893)*100</f>
        <v>105.55000000000001</v>
      </c>
      <c r="P1893" s="5">
        <f>IFERROR((E1893/L1893),"0")</f>
        <v>87.958333333333329</v>
      </c>
      <c r="Q1893" t="str">
        <f>LEFT(N1893,FIND("/",N1893)-1)</f>
        <v>music</v>
      </c>
      <c r="R1893" t="str">
        <f>RIGHT(N1893,LEN(N1893)-SEARCH("/",N1893))</f>
        <v>indie rock</v>
      </c>
      <c r="S1893" s="14">
        <f>(((J1893/60)/60)/24) + DATE(1970,1,1)</f>
        <v>40335.798078703701</v>
      </c>
      <c r="T1893" s="14">
        <f>(((I1893/60)/60)/24) + 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8332</v>
      </c>
      <c r="O1894" s="10">
        <f>(E1894/D1894)*100</f>
        <v>136.60000000000002</v>
      </c>
      <c r="P1894" s="5">
        <f>IFERROR((E1894/L1894),"0")</f>
        <v>26.26923076923077</v>
      </c>
      <c r="Q1894" t="str">
        <f>LEFT(N1894,FIND("/",N1894)-1)</f>
        <v>music</v>
      </c>
      <c r="R1894" t="str">
        <f>RIGHT(N1894,LEN(N1894)-SEARCH("/",N1894))</f>
        <v>indie rock</v>
      </c>
      <c r="S1894" s="14">
        <f>(((J1894/60)/60)/24) + DATE(1970,1,1)</f>
        <v>40671.637511574074</v>
      </c>
      <c r="T1894" s="14">
        <f>(((I1894/60)/60)/24) + 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8332</v>
      </c>
      <c r="O1895" s="10">
        <f>(E1895/D1895)*100</f>
        <v>104</v>
      </c>
      <c r="P1895" s="5">
        <f>IFERROR((E1895/L1895),"0")</f>
        <v>57.777777777777779</v>
      </c>
      <c r="Q1895" t="str">
        <f>LEFT(N1895,FIND("/",N1895)-1)</f>
        <v>music</v>
      </c>
      <c r="R1895" t="str">
        <f>RIGHT(N1895,LEN(N1895)-SEARCH("/",N1895))</f>
        <v>indie rock</v>
      </c>
      <c r="S1895" s="14">
        <f>(((J1895/60)/60)/24) + DATE(1970,1,1)</f>
        <v>40632.94195601852</v>
      </c>
      <c r="T1895" s="14">
        <f>(((I1895/60)/60)/24) + DATE(1970,1,1)</f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8332</v>
      </c>
      <c r="O1896" s="10">
        <f>(E1896/D1896)*100</f>
        <v>114.5</v>
      </c>
      <c r="P1896" s="5">
        <f>IFERROR((E1896/L1896),"0")</f>
        <v>57.25</v>
      </c>
      <c r="Q1896" t="str">
        <f>LEFT(N1896,FIND("/",N1896)-1)</f>
        <v>music</v>
      </c>
      <c r="R1896" t="str">
        <f>RIGHT(N1896,LEN(N1896)-SEARCH("/",N1896))</f>
        <v>indie rock</v>
      </c>
      <c r="S1896" s="14">
        <f>(((J1896/60)/60)/24) + DATE(1970,1,1)</f>
        <v>40920.904895833337</v>
      </c>
      <c r="T1896" s="14">
        <f>(((I1896/60)/60)/24) + DATE(1970,1,1)</f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8332</v>
      </c>
      <c r="O1897" s="10">
        <f>(E1897/D1897)*100</f>
        <v>101.71957671957672</v>
      </c>
      <c r="P1897" s="5">
        <f>IFERROR((E1897/L1897),"0")</f>
        <v>196.34042553191489</v>
      </c>
      <c r="Q1897" t="str">
        <f>LEFT(N1897,FIND("/",N1897)-1)</f>
        <v>music</v>
      </c>
      <c r="R1897" t="str">
        <f>RIGHT(N1897,LEN(N1897)-SEARCH("/",N1897))</f>
        <v>indie rock</v>
      </c>
      <c r="S1897" s="14">
        <f>(((J1897/60)/60)/24) + DATE(1970,1,1)</f>
        <v>42267.746782407412</v>
      </c>
      <c r="T1897" s="14">
        <f>(((I1897/60)/60)/24) + 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8332</v>
      </c>
      <c r="O1898" s="10">
        <f>(E1898/D1898)*100</f>
        <v>123.94678492239468</v>
      </c>
      <c r="P1898" s="5">
        <f>IFERROR((E1898/L1898),"0")</f>
        <v>43</v>
      </c>
      <c r="Q1898" t="str">
        <f>LEFT(N1898,FIND("/",N1898)-1)</f>
        <v>music</v>
      </c>
      <c r="R1898" t="str">
        <f>RIGHT(N1898,LEN(N1898)-SEARCH("/",N1898))</f>
        <v>indie rock</v>
      </c>
      <c r="S1898" s="14">
        <f>(((J1898/60)/60)/24) + DATE(1970,1,1)</f>
        <v>40981.710243055553</v>
      </c>
      <c r="T1898" s="14">
        <f>(((I1898/60)/60)/24) + DATE(1970,1,1)</f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8332</v>
      </c>
      <c r="O1899" s="10">
        <f>(E1899/D1899)*100</f>
        <v>102.45669291338582</v>
      </c>
      <c r="P1899" s="5">
        <f>IFERROR((E1899/L1899),"0")</f>
        <v>35.551912568306008</v>
      </c>
      <c r="Q1899" t="str">
        <f>LEFT(N1899,FIND("/",N1899)-1)</f>
        <v>music</v>
      </c>
      <c r="R1899" t="str">
        <f>RIGHT(N1899,LEN(N1899)-SEARCH("/",N1899))</f>
        <v>indie rock</v>
      </c>
      <c r="S1899" s="14">
        <f>(((J1899/60)/60)/24) + DATE(1970,1,1)</f>
        <v>41680.583402777782</v>
      </c>
      <c r="T1899" s="14">
        <f>(((I1899/60)/60)/24) + 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8332</v>
      </c>
      <c r="O1900" s="10">
        <f>(E1900/D1900)*100</f>
        <v>144.5</v>
      </c>
      <c r="P1900" s="5">
        <f>IFERROR((E1900/L1900),"0")</f>
        <v>68.80952380952381</v>
      </c>
      <c r="Q1900" t="str">
        <f>LEFT(N1900,FIND("/",N1900)-1)</f>
        <v>music</v>
      </c>
      <c r="R1900" t="str">
        <f>RIGHT(N1900,LEN(N1900)-SEARCH("/",N1900))</f>
        <v>indie rock</v>
      </c>
      <c r="S1900" s="14">
        <f>(((J1900/60)/60)/24) + DATE(1970,1,1)</f>
        <v>42366.192974537036</v>
      </c>
      <c r="T1900" s="14">
        <f>(((I1900/60)/60)/24) + DATE(1970,1,1)</f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8332</v>
      </c>
      <c r="O1901" s="10">
        <f>(E1901/D1901)*100</f>
        <v>133.33333333333331</v>
      </c>
      <c r="P1901" s="5">
        <f>IFERROR((E1901/L1901),"0")</f>
        <v>28.571428571428573</v>
      </c>
      <c r="Q1901" t="str">
        <f>LEFT(N1901,FIND("/",N1901)-1)</f>
        <v>music</v>
      </c>
      <c r="R1901" t="str">
        <f>RIGHT(N1901,LEN(N1901)-SEARCH("/",N1901))</f>
        <v>indie rock</v>
      </c>
      <c r="S1901" s="14">
        <f>(((J1901/60)/60)/24) + DATE(1970,1,1)</f>
        <v>42058.941736111112</v>
      </c>
      <c r="T1901" s="14">
        <f>(((I1901/60)/60)/24) + DATE(1970,1,1)</f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8332</v>
      </c>
      <c r="O1902" s="10">
        <f>(E1902/D1902)*100</f>
        <v>109.3644</v>
      </c>
      <c r="P1902" s="5">
        <f>IFERROR((E1902/L1902),"0")</f>
        <v>50.631666666666668</v>
      </c>
      <c r="Q1902" t="str">
        <f>LEFT(N1902,FIND("/",N1902)-1)</f>
        <v>music</v>
      </c>
      <c r="R1902" t="str">
        <f>RIGHT(N1902,LEN(N1902)-SEARCH("/",N1902))</f>
        <v>indie rock</v>
      </c>
      <c r="S1902" s="14">
        <f>(((J1902/60)/60)/24) + DATE(1970,1,1)</f>
        <v>41160.871886574074</v>
      </c>
      <c r="T1902" s="14">
        <f>(((I1902/60)/60)/24) + DATE(1970,1,1)</f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8347</v>
      </c>
      <c r="O1903" s="10">
        <f>(E1903/D1903)*100</f>
        <v>2.6969696969696968</v>
      </c>
      <c r="P1903" s="5">
        <f>IFERROR((E1903/L1903),"0")</f>
        <v>106.8</v>
      </c>
      <c r="Q1903" t="str">
        <f>LEFT(N1903,FIND("/",N1903)-1)</f>
        <v>technology</v>
      </c>
      <c r="R1903" t="str">
        <f>RIGHT(N1903,LEN(N1903)-SEARCH("/",N1903))</f>
        <v>gadgets</v>
      </c>
      <c r="S1903" s="14">
        <f>(((J1903/60)/60)/24) + DATE(1970,1,1)</f>
        <v>42116.54315972222</v>
      </c>
      <c r="T1903" s="14">
        <f>(((I1903/60)/60)/24) + DATE(1970,1,1)</f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8347</v>
      </c>
      <c r="O1904" s="10">
        <f>(E1904/D1904)*100</f>
        <v>1.2</v>
      </c>
      <c r="P1904" s="5">
        <f>IFERROR((E1904/L1904),"0")</f>
        <v>4</v>
      </c>
      <c r="Q1904" t="str">
        <f>LEFT(N1904,FIND("/",N1904)-1)</f>
        <v>technology</v>
      </c>
      <c r="R1904" t="str">
        <f>RIGHT(N1904,LEN(N1904)-SEARCH("/",N1904))</f>
        <v>gadgets</v>
      </c>
      <c r="S1904" s="14">
        <f>(((J1904/60)/60)/24) + DATE(1970,1,1)</f>
        <v>42037.789895833332</v>
      </c>
      <c r="T1904" s="14">
        <f>(((I1904/60)/60)/24) + DATE(1970,1,1)</f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8347</v>
      </c>
      <c r="O1905" s="10">
        <f>(E1905/D1905)*100</f>
        <v>46.6</v>
      </c>
      <c r="P1905" s="5">
        <f>IFERROR((E1905/L1905),"0")</f>
        <v>34.097560975609753</v>
      </c>
      <c r="Q1905" t="str">
        <f>LEFT(N1905,FIND("/",N1905)-1)</f>
        <v>technology</v>
      </c>
      <c r="R1905" t="str">
        <f>RIGHT(N1905,LEN(N1905)-SEARCH("/",N1905))</f>
        <v>gadgets</v>
      </c>
      <c r="S1905" s="14">
        <f>(((J1905/60)/60)/24) + DATE(1970,1,1)</f>
        <v>42702.770729166667</v>
      </c>
      <c r="T1905" s="14">
        <f>(((I1905/60)/60)/24) + 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8347</v>
      </c>
      <c r="O1906" s="10">
        <f>(E1906/D1906)*100</f>
        <v>0.1</v>
      </c>
      <c r="P1906" s="5">
        <f>IFERROR((E1906/L1906),"0")</f>
        <v>25</v>
      </c>
      <c r="Q1906" t="str">
        <f>LEFT(N1906,FIND("/",N1906)-1)</f>
        <v>technology</v>
      </c>
      <c r="R1906" t="str">
        <f>RIGHT(N1906,LEN(N1906)-SEARCH("/",N1906))</f>
        <v>gadgets</v>
      </c>
      <c r="S1906" s="14">
        <f>(((J1906/60)/60)/24) + DATE(1970,1,1)</f>
        <v>42326.685428240744</v>
      </c>
      <c r="T1906" s="14">
        <f>(((I1906/60)/60)/24) + DATE(1970,1,1)</f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8347</v>
      </c>
      <c r="O1907" s="10">
        <f>(E1907/D1907)*100</f>
        <v>0.16800000000000001</v>
      </c>
      <c r="P1907" s="5">
        <f>IFERROR((E1907/L1907),"0")</f>
        <v>10.5</v>
      </c>
      <c r="Q1907" t="str">
        <f>LEFT(N1907,FIND("/",N1907)-1)</f>
        <v>technology</v>
      </c>
      <c r="R1907" t="str">
        <f>RIGHT(N1907,LEN(N1907)-SEARCH("/",N1907))</f>
        <v>gadgets</v>
      </c>
      <c r="S1907" s="14">
        <f>(((J1907/60)/60)/24) + DATE(1970,1,1)</f>
        <v>41859.925856481481</v>
      </c>
      <c r="T1907" s="14">
        <f>(((I1907/60)/60)/24) + 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8347</v>
      </c>
      <c r="O1908" s="10">
        <f>(E1908/D1908)*100</f>
        <v>42.76</v>
      </c>
      <c r="P1908" s="5">
        <f>IFERROR((E1908/L1908),"0")</f>
        <v>215.95959595959596</v>
      </c>
      <c r="Q1908" t="str">
        <f>LEFT(N1908,FIND("/",N1908)-1)</f>
        <v>technology</v>
      </c>
      <c r="R1908" t="str">
        <f>RIGHT(N1908,LEN(N1908)-SEARCH("/",N1908))</f>
        <v>gadgets</v>
      </c>
      <c r="S1908" s="14">
        <f>(((J1908/60)/60)/24) + DATE(1970,1,1)</f>
        <v>42514.671099537038</v>
      </c>
      <c r="T1908" s="14">
        <f>(((I1908/60)/60)/24) + 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8347</v>
      </c>
      <c r="O1909" s="10">
        <f>(E1909/D1909)*100</f>
        <v>0.28333333333333333</v>
      </c>
      <c r="P1909" s="5">
        <f>IFERROR((E1909/L1909),"0")</f>
        <v>21.25</v>
      </c>
      <c r="Q1909" t="str">
        <f>LEFT(N1909,FIND("/",N1909)-1)</f>
        <v>technology</v>
      </c>
      <c r="R1909" t="str">
        <f>RIGHT(N1909,LEN(N1909)-SEARCH("/",N1909))</f>
        <v>gadgets</v>
      </c>
      <c r="S1909" s="14">
        <f>(((J1909/60)/60)/24) + DATE(1970,1,1)</f>
        <v>41767.587094907409</v>
      </c>
      <c r="T1909" s="14">
        <f>(((I1909/60)/60)/24) + DATE(1970,1,1)</f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8347</v>
      </c>
      <c r="O1910" s="10">
        <f>(E1910/D1910)*100</f>
        <v>1.7319999999999998</v>
      </c>
      <c r="P1910" s="5">
        <f>IFERROR((E1910/L1910),"0")</f>
        <v>108.25</v>
      </c>
      <c r="Q1910" t="str">
        <f>LEFT(N1910,FIND("/",N1910)-1)</f>
        <v>technology</v>
      </c>
      <c r="R1910" t="str">
        <f>RIGHT(N1910,LEN(N1910)-SEARCH("/",N1910))</f>
        <v>gadgets</v>
      </c>
      <c r="S1910" s="14">
        <f>(((J1910/60)/60)/24) + DATE(1970,1,1)</f>
        <v>42703.917824074073</v>
      </c>
      <c r="T1910" s="14">
        <f>(((I1910/60)/60)/24) + DATE(1970,1,1)</f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8347</v>
      </c>
      <c r="O1911" s="10">
        <f>(E1911/D1911)*100</f>
        <v>14.111428571428572</v>
      </c>
      <c r="P1911" s="5">
        <f>IFERROR((E1911/L1911),"0")</f>
        <v>129.97368421052633</v>
      </c>
      <c r="Q1911" t="str">
        <f>LEFT(N1911,FIND("/",N1911)-1)</f>
        <v>technology</v>
      </c>
      <c r="R1911" t="str">
        <f>RIGHT(N1911,LEN(N1911)-SEARCH("/",N1911))</f>
        <v>gadgets</v>
      </c>
      <c r="S1911" s="14">
        <f>(((J1911/60)/60)/24) + DATE(1970,1,1)</f>
        <v>41905.429155092592</v>
      </c>
      <c r="T1911" s="14">
        <f>(((I1911/60)/60)/24) + 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8347</v>
      </c>
      <c r="O1912" s="10">
        <f>(E1912/D1912)*100</f>
        <v>39.395294117647055</v>
      </c>
      <c r="P1912" s="5">
        <f>IFERROR((E1912/L1912),"0")</f>
        <v>117.49473684210527</v>
      </c>
      <c r="Q1912" t="str">
        <f>LEFT(N1912,FIND("/",N1912)-1)</f>
        <v>technology</v>
      </c>
      <c r="R1912" t="str">
        <f>RIGHT(N1912,LEN(N1912)-SEARCH("/",N1912))</f>
        <v>gadgets</v>
      </c>
      <c r="S1912" s="14">
        <f>(((J1912/60)/60)/24) + DATE(1970,1,1)</f>
        <v>42264.963159722218</v>
      </c>
      <c r="T1912" s="14">
        <f>(((I1912/60)/60)/24) + DATE(1970,1,1)</f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8347</v>
      </c>
      <c r="O1913" s="10">
        <f>(E1913/D1913)*100</f>
        <v>2.3529411764705882E-2</v>
      </c>
      <c r="P1913" s="5">
        <f>IFERROR((E1913/L1913),"0")</f>
        <v>10</v>
      </c>
      <c r="Q1913" t="str">
        <f>LEFT(N1913,FIND("/",N1913)-1)</f>
        <v>technology</v>
      </c>
      <c r="R1913" t="str">
        <f>RIGHT(N1913,LEN(N1913)-SEARCH("/",N1913))</f>
        <v>gadgets</v>
      </c>
      <c r="S1913" s="14">
        <f>(((J1913/60)/60)/24) + DATE(1970,1,1)</f>
        <v>41830.033958333333</v>
      </c>
      <c r="T1913" s="14">
        <f>(((I1913/60)/60)/24) + 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8347</v>
      </c>
      <c r="O1914" s="10">
        <f>(E1914/D1914)*100</f>
        <v>59.3</v>
      </c>
      <c r="P1914" s="5">
        <f>IFERROR((E1914/L1914),"0")</f>
        <v>70.595238095238102</v>
      </c>
      <c r="Q1914" t="str">
        <f>LEFT(N1914,FIND("/",N1914)-1)</f>
        <v>technology</v>
      </c>
      <c r="R1914" t="str">
        <f>RIGHT(N1914,LEN(N1914)-SEARCH("/",N1914))</f>
        <v>gadgets</v>
      </c>
      <c r="S1914" s="14">
        <f>(((J1914/60)/60)/24) + DATE(1970,1,1)</f>
        <v>42129.226388888885</v>
      </c>
      <c r="T1914" s="14">
        <f>(((I1914/60)/60)/24) + 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8347</v>
      </c>
      <c r="O1915" s="10">
        <f>(E1915/D1915)*100</f>
        <v>1.3270833333333334</v>
      </c>
      <c r="P1915" s="5">
        <f>IFERROR((E1915/L1915),"0")</f>
        <v>24.5</v>
      </c>
      <c r="Q1915" t="str">
        <f>LEFT(N1915,FIND("/",N1915)-1)</f>
        <v>technology</v>
      </c>
      <c r="R1915" t="str">
        <f>RIGHT(N1915,LEN(N1915)-SEARCH("/",N1915))</f>
        <v>gadgets</v>
      </c>
      <c r="S1915" s="14">
        <f>(((J1915/60)/60)/24) + DATE(1970,1,1)</f>
        <v>41890.511319444442</v>
      </c>
      <c r="T1915" s="14">
        <f>(((I1915/60)/60)/24) + DATE(1970,1,1)</f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8347</v>
      </c>
      <c r="O1916" s="10">
        <f>(E1916/D1916)*100</f>
        <v>9.0090090090090094</v>
      </c>
      <c r="P1916" s="5">
        <f>IFERROR((E1916/L1916),"0")</f>
        <v>30</v>
      </c>
      <c r="Q1916" t="str">
        <f>LEFT(N1916,FIND("/",N1916)-1)</f>
        <v>technology</v>
      </c>
      <c r="R1916" t="str">
        <f>RIGHT(N1916,LEN(N1916)-SEARCH("/",N1916))</f>
        <v>gadgets</v>
      </c>
      <c r="S1916" s="14">
        <f>(((J1916/60)/60)/24) + DATE(1970,1,1)</f>
        <v>41929.174456018518</v>
      </c>
      <c r="T1916" s="14">
        <f>(((I1916/60)/60)/24) + DATE(1970,1,1)</f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8347</v>
      </c>
      <c r="O1917" s="10">
        <f>(E1917/D1917)*100</f>
        <v>1.6</v>
      </c>
      <c r="P1917" s="5">
        <f>IFERROR((E1917/L1917),"0")</f>
        <v>2</v>
      </c>
      <c r="Q1917" t="str">
        <f>LEFT(N1917,FIND("/",N1917)-1)</f>
        <v>technology</v>
      </c>
      <c r="R1917" t="str">
        <f>RIGHT(N1917,LEN(N1917)-SEARCH("/",N1917))</f>
        <v>gadgets</v>
      </c>
      <c r="S1917" s="14">
        <f>(((J1917/60)/60)/24) + DATE(1970,1,1)</f>
        <v>41864.04886574074</v>
      </c>
      <c r="T1917" s="14">
        <f>(((I1917/60)/60)/24) + 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8347</v>
      </c>
      <c r="O1918" s="10">
        <f>(E1918/D1918)*100</f>
        <v>0.51</v>
      </c>
      <c r="P1918" s="5">
        <f>IFERROR((E1918/L1918),"0")</f>
        <v>17</v>
      </c>
      <c r="Q1918" t="str">
        <f>LEFT(N1918,FIND("/",N1918)-1)</f>
        <v>technology</v>
      </c>
      <c r="R1918" t="str">
        <f>RIGHT(N1918,LEN(N1918)-SEARCH("/",N1918))</f>
        <v>gadgets</v>
      </c>
      <c r="S1918" s="14">
        <f>(((J1918/60)/60)/24) + DATE(1970,1,1)</f>
        <v>42656.717303240745</v>
      </c>
      <c r="T1918" s="14">
        <f>(((I1918/60)/60)/24) + 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8347</v>
      </c>
      <c r="O1919" s="10">
        <f>(E1919/D1919)*100</f>
        <v>52.570512820512818</v>
      </c>
      <c r="P1919" s="5">
        <f>IFERROR((E1919/L1919),"0")</f>
        <v>2928.9285714285716</v>
      </c>
      <c r="Q1919" t="str">
        <f>LEFT(N1919,FIND("/",N1919)-1)</f>
        <v>technology</v>
      </c>
      <c r="R1919" t="str">
        <f>RIGHT(N1919,LEN(N1919)-SEARCH("/",N1919))</f>
        <v>gadgets</v>
      </c>
      <c r="S1919" s="14">
        <f>(((J1919/60)/60)/24) + DATE(1970,1,1)</f>
        <v>42746.270057870366</v>
      </c>
      <c r="T1919" s="14">
        <f>(((I1919/60)/60)/24) + 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8347</v>
      </c>
      <c r="O1920" s="10">
        <f>(E1920/D1920)*100</f>
        <v>1.04</v>
      </c>
      <c r="P1920" s="5">
        <f>IFERROR((E1920/L1920),"0")</f>
        <v>28.888888888888889</v>
      </c>
      <c r="Q1920" t="str">
        <f>LEFT(N1920,FIND("/",N1920)-1)</f>
        <v>technology</v>
      </c>
      <c r="R1920" t="str">
        <f>RIGHT(N1920,LEN(N1920)-SEARCH("/",N1920))</f>
        <v>gadgets</v>
      </c>
      <c r="S1920" s="14">
        <f>(((J1920/60)/60)/24) + DATE(1970,1,1)</f>
        <v>41828.789942129632</v>
      </c>
      <c r="T1920" s="14">
        <f>(((I1920/60)/60)/24) + DATE(1970,1,1)</f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8347</v>
      </c>
      <c r="O1921" s="10">
        <f>(E1921/D1921)*100</f>
        <v>47.4</v>
      </c>
      <c r="P1921" s="5">
        <f>IFERROR((E1921/L1921),"0")</f>
        <v>29.625</v>
      </c>
      <c r="Q1921" t="str">
        <f>LEFT(N1921,FIND("/",N1921)-1)</f>
        <v>technology</v>
      </c>
      <c r="R1921" t="str">
        <f>RIGHT(N1921,LEN(N1921)-SEARCH("/",N1921))</f>
        <v>gadgets</v>
      </c>
      <c r="S1921" s="14">
        <f>(((J1921/60)/60)/24) + DATE(1970,1,1)</f>
        <v>42113.875567129624</v>
      </c>
      <c r="T1921" s="14">
        <f>(((I1921/60)/60)/24) + 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8347</v>
      </c>
      <c r="O1922" s="10">
        <f>(E1922/D1922)*100</f>
        <v>43.03</v>
      </c>
      <c r="P1922" s="5">
        <f>IFERROR((E1922/L1922),"0")</f>
        <v>40.980952380952381</v>
      </c>
      <c r="Q1922" t="str">
        <f>LEFT(N1922,FIND("/",N1922)-1)</f>
        <v>technology</v>
      </c>
      <c r="R1922" t="str">
        <f>RIGHT(N1922,LEN(N1922)-SEARCH("/",N1922))</f>
        <v>gadgets</v>
      </c>
      <c r="S1922" s="14">
        <f>(((J1922/60)/60)/24) + DATE(1970,1,1)</f>
        <v>42270.875706018516</v>
      </c>
      <c r="T1922" s="14">
        <f>(((I1922/60)/60)/24) + 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8332</v>
      </c>
      <c r="O1923" s="10">
        <f>(E1923/D1923)*100</f>
        <v>136.80000000000001</v>
      </c>
      <c r="P1923" s="5">
        <f>IFERROR((E1923/L1923),"0")</f>
        <v>54</v>
      </c>
      <c r="Q1923" t="str">
        <f>LEFT(N1923,FIND("/",N1923)-1)</f>
        <v>music</v>
      </c>
      <c r="R1923" t="str">
        <f>RIGHT(N1923,LEN(N1923)-SEARCH("/",N1923))</f>
        <v>indie rock</v>
      </c>
      <c r="S1923" s="14">
        <f>(((J1923/60)/60)/24) + DATE(1970,1,1)</f>
        <v>41074.221562500003</v>
      </c>
      <c r="T1923" s="14">
        <f>(((I1923/60)/60)/24) + 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8332</v>
      </c>
      <c r="O1924" s="10">
        <f>(E1924/D1924)*100</f>
        <v>115.55</v>
      </c>
      <c r="P1924" s="5">
        <f>IFERROR((E1924/L1924),"0")</f>
        <v>36.109375</v>
      </c>
      <c r="Q1924" t="str">
        <f>LEFT(N1924,FIND("/",N1924)-1)</f>
        <v>music</v>
      </c>
      <c r="R1924" t="str">
        <f>RIGHT(N1924,LEN(N1924)-SEARCH("/",N1924))</f>
        <v>indie rock</v>
      </c>
      <c r="S1924" s="14">
        <f>(((J1924/60)/60)/24) + DATE(1970,1,1)</f>
        <v>41590.255868055552</v>
      </c>
      <c r="T1924" s="14">
        <f>(((I1924/60)/60)/24) + 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8332</v>
      </c>
      <c r="O1925" s="10">
        <f>(E1925/D1925)*100</f>
        <v>240.79999999999998</v>
      </c>
      <c r="P1925" s="5">
        <f>IFERROR((E1925/L1925),"0")</f>
        <v>23.153846153846153</v>
      </c>
      <c r="Q1925" t="str">
        <f>LEFT(N1925,FIND("/",N1925)-1)</f>
        <v>music</v>
      </c>
      <c r="R1925" t="str">
        <f>RIGHT(N1925,LEN(N1925)-SEARCH("/",N1925))</f>
        <v>indie rock</v>
      </c>
      <c r="S1925" s="14">
        <f>(((J1925/60)/60)/24) + DATE(1970,1,1)</f>
        <v>40772.848749999997</v>
      </c>
      <c r="T1925" s="14">
        <f>(((I1925/60)/60)/24) + DATE(1970,1,1)</f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8332</v>
      </c>
      <c r="O1926" s="10">
        <f>(E1926/D1926)*100</f>
        <v>114.39999999999999</v>
      </c>
      <c r="P1926" s="5">
        <f>IFERROR((E1926/L1926),"0")</f>
        <v>104</v>
      </c>
      <c r="Q1926" t="str">
        <f>LEFT(N1926,FIND("/",N1926)-1)</f>
        <v>music</v>
      </c>
      <c r="R1926" t="str">
        <f>RIGHT(N1926,LEN(N1926)-SEARCH("/",N1926))</f>
        <v>indie rock</v>
      </c>
      <c r="S1926" s="14">
        <f>(((J1926/60)/60)/24) + DATE(1970,1,1)</f>
        <v>41626.761053240742</v>
      </c>
      <c r="T1926" s="14">
        <f>(((I1926/60)/60)/24) + DATE(1970,1,1)</f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8332</v>
      </c>
      <c r="O1927" s="10">
        <f>(E1927/D1927)*100</f>
        <v>110.33333333333333</v>
      </c>
      <c r="P1927" s="5">
        <f>IFERROR((E1927/L1927),"0")</f>
        <v>31.826923076923077</v>
      </c>
      <c r="Q1927" t="str">
        <f>LEFT(N1927,FIND("/",N1927)-1)</f>
        <v>music</v>
      </c>
      <c r="R1927" t="str">
        <f>RIGHT(N1927,LEN(N1927)-SEARCH("/",N1927))</f>
        <v>indie rock</v>
      </c>
      <c r="S1927" s="14">
        <f>(((J1927/60)/60)/24) + DATE(1970,1,1)</f>
        <v>41535.90148148148</v>
      </c>
      <c r="T1927" s="14">
        <f>(((I1927/60)/60)/24) + 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8332</v>
      </c>
      <c r="O1928" s="10">
        <f>(E1928/D1928)*100</f>
        <v>195.37933333333334</v>
      </c>
      <c r="P1928" s="5">
        <f>IFERROR((E1928/L1928),"0")</f>
        <v>27.3896261682243</v>
      </c>
      <c r="Q1928" t="str">
        <f>LEFT(N1928,FIND("/",N1928)-1)</f>
        <v>music</v>
      </c>
      <c r="R1928" t="str">
        <f>RIGHT(N1928,LEN(N1928)-SEARCH("/",N1928))</f>
        <v>indie rock</v>
      </c>
      <c r="S1928" s="14">
        <f>(((J1928/60)/60)/24) + DATE(1970,1,1)</f>
        <v>40456.954351851848</v>
      </c>
      <c r="T1928" s="14">
        <f>(((I1928/60)/60)/24) + 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8332</v>
      </c>
      <c r="O1929" s="10">
        <f>(E1929/D1929)*100</f>
        <v>103.33333333333334</v>
      </c>
      <c r="P1929" s="5">
        <f>IFERROR((E1929/L1929),"0")</f>
        <v>56.363636363636367</v>
      </c>
      <c r="Q1929" t="str">
        <f>LEFT(N1929,FIND("/",N1929)-1)</f>
        <v>music</v>
      </c>
      <c r="R1929" t="str">
        <f>RIGHT(N1929,LEN(N1929)-SEARCH("/",N1929))</f>
        <v>indie rock</v>
      </c>
      <c r="S1929" s="14">
        <f>(((J1929/60)/60)/24) + DATE(1970,1,1)</f>
        <v>40960.861562500002</v>
      </c>
      <c r="T1929" s="14">
        <f>(((I1929/60)/60)/24) + 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8332</v>
      </c>
      <c r="O1930" s="10">
        <f>(E1930/D1930)*100</f>
        <v>103.1372549019608</v>
      </c>
      <c r="P1930" s="5">
        <f>IFERROR((E1930/L1930),"0")</f>
        <v>77.352941176470594</v>
      </c>
      <c r="Q1930" t="str">
        <f>LEFT(N1930,FIND("/",N1930)-1)</f>
        <v>music</v>
      </c>
      <c r="R1930" t="str">
        <f>RIGHT(N1930,LEN(N1930)-SEARCH("/",N1930))</f>
        <v>indie rock</v>
      </c>
      <c r="S1930" s="14">
        <f>(((J1930/60)/60)/24) + DATE(1970,1,1)</f>
        <v>41371.648078703707</v>
      </c>
      <c r="T1930" s="14">
        <f>(((I1930/60)/60)/24) + 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8332</v>
      </c>
      <c r="O1931" s="10">
        <f>(E1931/D1931)*100</f>
        <v>100.3125</v>
      </c>
      <c r="P1931" s="5">
        <f>IFERROR((E1931/L1931),"0")</f>
        <v>42.8</v>
      </c>
      <c r="Q1931" t="str">
        <f>LEFT(N1931,FIND("/",N1931)-1)</f>
        <v>music</v>
      </c>
      <c r="R1931" t="str">
        <f>RIGHT(N1931,LEN(N1931)-SEARCH("/",N1931))</f>
        <v>indie rock</v>
      </c>
      <c r="S1931" s="14">
        <f>(((J1931/60)/60)/24) + DATE(1970,1,1)</f>
        <v>40687.021597222221</v>
      </c>
      <c r="T1931" s="14">
        <f>(((I1931/60)/60)/24) + 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8332</v>
      </c>
      <c r="O1932" s="10">
        <f>(E1932/D1932)*100</f>
        <v>127</v>
      </c>
      <c r="P1932" s="5">
        <f>IFERROR((E1932/L1932),"0")</f>
        <v>48.846153846153847</v>
      </c>
      <c r="Q1932" t="str">
        <f>LEFT(N1932,FIND("/",N1932)-1)</f>
        <v>music</v>
      </c>
      <c r="R1932" t="str">
        <f>RIGHT(N1932,LEN(N1932)-SEARCH("/",N1932))</f>
        <v>indie rock</v>
      </c>
      <c r="S1932" s="14">
        <f>(((J1932/60)/60)/24) + DATE(1970,1,1)</f>
        <v>41402.558819444443</v>
      </c>
      <c r="T1932" s="14">
        <f>(((I1932/60)/60)/24) + DATE(1970,1,1)</f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8332</v>
      </c>
      <c r="O1933" s="10">
        <f>(E1933/D1933)*100</f>
        <v>120.601</v>
      </c>
      <c r="P1933" s="5">
        <f>IFERROR((E1933/L1933),"0")</f>
        <v>48.240400000000001</v>
      </c>
      <c r="Q1933" t="str">
        <f>LEFT(N1933,FIND("/",N1933)-1)</f>
        <v>music</v>
      </c>
      <c r="R1933" t="str">
        <f>RIGHT(N1933,LEN(N1933)-SEARCH("/",N1933))</f>
        <v>indie rock</v>
      </c>
      <c r="S1933" s="14">
        <f>(((J1933/60)/60)/24) + DATE(1970,1,1)</f>
        <v>41037.892465277779</v>
      </c>
      <c r="T1933" s="14">
        <f>(((I1933/60)/60)/24) + DATE(1970,1,1)</f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8332</v>
      </c>
      <c r="O1934" s="10">
        <f>(E1934/D1934)*100</f>
        <v>106.99047619047619</v>
      </c>
      <c r="P1934" s="5">
        <f>IFERROR((E1934/L1934),"0")</f>
        <v>70.212500000000006</v>
      </c>
      <c r="Q1934" t="str">
        <f>LEFT(N1934,FIND("/",N1934)-1)</f>
        <v>music</v>
      </c>
      <c r="R1934" t="str">
        <f>RIGHT(N1934,LEN(N1934)-SEARCH("/",N1934))</f>
        <v>indie rock</v>
      </c>
      <c r="S1934" s="14">
        <f>(((J1934/60)/60)/24) + DATE(1970,1,1)</f>
        <v>40911.809872685182</v>
      </c>
      <c r="T1934" s="14">
        <f>(((I1934/60)/60)/24) + DATE(1970,1,1)</f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8332</v>
      </c>
      <c r="O1935" s="10">
        <f>(E1935/D1935)*100</f>
        <v>172.43333333333334</v>
      </c>
      <c r="P1935" s="5">
        <f>IFERROR((E1935/L1935),"0")</f>
        <v>94.054545454545448</v>
      </c>
      <c r="Q1935" t="str">
        <f>LEFT(N1935,FIND("/",N1935)-1)</f>
        <v>music</v>
      </c>
      <c r="R1935" t="str">
        <f>RIGHT(N1935,LEN(N1935)-SEARCH("/",N1935))</f>
        <v>indie rock</v>
      </c>
      <c r="S1935" s="14">
        <f>(((J1935/60)/60)/24) + DATE(1970,1,1)</f>
        <v>41879.130868055552</v>
      </c>
      <c r="T1935" s="14">
        <f>(((I1935/60)/60)/24) + DATE(1970,1,1)</f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8332</v>
      </c>
      <c r="O1936" s="10">
        <f>(E1936/D1936)*100</f>
        <v>123.61999999999999</v>
      </c>
      <c r="P1936" s="5">
        <f>IFERROR((E1936/L1936),"0")</f>
        <v>80.272727272727266</v>
      </c>
      <c r="Q1936" t="str">
        <f>LEFT(N1936,FIND("/",N1936)-1)</f>
        <v>music</v>
      </c>
      <c r="R1936" t="str">
        <f>RIGHT(N1936,LEN(N1936)-SEARCH("/",N1936))</f>
        <v>indie rock</v>
      </c>
      <c r="S1936" s="14">
        <f>(((J1936/60)/60)/24) + DATE(1970,1,1)</f>
        <v>40865.867141203707</v>
      </c>
      <c r="T1936" s="14">
        <f>(((I1936/60)/60)/24) + DATE(1970,1,1)</f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8332</v>
      </c>
      <c r="O1937" s="10">
        <f>(E1937/D1937)*100</f>
        <v>108.4</v>
      </c>
      <c r="P1937" s="5">
        <f>IFERROR((E1937/L1937),"0")</f>
        <v>54.2</v>
      </c>
      <c r="Q1937" t="str">
        <f>LEFT(N1937,FIND("/",N1937)-1)</f>
        <v>music</v>
      </c>
      <c r="R1937" t="str">
        <f>RIGHT(N1937,LEN(N1937)-SEARCH("/",N1937))</f>
        <v>indie rock</v>
      </c>
      <c r="S1937" s="14">
        <f>(((J1937/60)/60)/24) + DATE(1970,1,1)</f>
        <v>41773.932534722226</v>
      </c>
      <c r="T1937" s="14">
        <f>(((I1937/60)/60)/24) + DATE(1970,1,1)</f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8332</v>
      </c>
      <c r="O1938" s="10">
        <f>(E1938/D1938)*100</f>
        <v>116.52013333333333</v>
      </c>
      <c r="P1938" s="5">
        <f>IFERROR((E1938/L1938),"0")</f>
        <v>60.26903448275862</v>
      </c>
      <c r="Q1938" t="str">
        <f>LEFT(N1938,FIND("/",N1938)-1)</f>
        <v>music</v>
      </c>
      <c r="R1938" t="str">
        <f>RIGHT(N1938,LEN(N1938)-SEARCH("/",N1938))</f>
        <v>indie rock</v>
      </c>
      <c r="S1938" s="14">
        <f>(((J1938/60)/60)/24) + DATE(1970,1,1)</f>
        <v>40852.889699074076</v>
      </c>
      <c r="T1938" s="14">
        <f>(((I1938/60)/60)/24) + 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8332</v>
      </c>
      <c r="O1939" s="10">
        <f>(E1939/D1939)*100</f>
        <v>187.245</v>
      </c>
      <c r="P1939" s="5">
        <f>IFERROR((E1939/L1939),"0")</f>
        <v>38.740344827586206</v>
      </c>
      <c r="Q1939" t="str">
        <f>LEFT(N1939,FIND("/",N1939)-1)</f>
        <v>music</v>
      </c>
      <c r="R1939" t="str">
        <f>RIGHT(N1939,LEN(N1939)-SEARCH("/",N1939))</f>
        <v>indie rock</v>
      </c>
      <c r="S1939" s="14">
        <f>(((J1939/60)/60)/24) + DATE(1970,1,1)</f>
        <v>41059.118993055556</v>
      </c>
      <c r="T1939" s="14">
        <f>(((I1939/60)/60)/24) + DATE(1970,1,1)</f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8332</v>
      </c>
      <c r="O1940" s="10">
        <f>(E1940/D1940)*100</f>
        <v>115.93333333333334</v>
      </c>
      <c r="P1940" s="5">
        <f>IFERROR((E1940/L1940),"0")</f>
        <v>152.54385964912279</v>
      </c>
      <c r="Q1940" t="str">
        <f>LEFT(N1940,FIND("/",N1940)-1)</f>
        <v>music</v>
      </c>
      <c r="R1940" t="str">
        <f>RIGHT(N1940,LEN(N1940)-SEARCH("/",N1940))</f>
        <v>indie rock</v>
      </c>
      <c r="S1940" s="14">
        <f>(((J1940/60)/60)/24) + DATE(1970,1,1)</f>
        <v>41426.259618055556</v>
      </c>
      <c r="T1940" s="14">
        <f>(((I1940/60)/60)/24) + DATE(1970,1,1)</f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8332</v>
      </c>
      <c r="O1941" s="10">
        <f>(E1941/D1941)*100</f>
        <v>110.7</v>
      </c>
      <c r="P1941" s="5">
        <f>IFERROR((E1941/L1941),"0")</f>
        <v>115.3125</v>
      </c>
      <c r="Q1941" t="str">
        <f>LEFT(N1941,FIND("/",N1941)-1)</f>
        <v>music</v>
      </c>
      <c r="R1941" t="str">
        <f>RIGHT(N1941,LEN(N1941)-SEARCH("/",N1941))</f>
        <v>indie rock</v>
      </c>
      <c r="S1941" s="14">
        <f>(((J1941/60)/60)/24) + DATE(1970,1,1)</f>
        <v>41313.985046296293</v>
      </c>
      <c r="T1941" s="14">
        <f>(((I1941/60)/60)/24) + 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8332</v>
      </c>
      <c r="O1942" s="10">
        <f>(E1942/D1942)*100</f>
        <v>170.92307692307693</v>
      </c>
      <c r="P1942" s="5">
        <f>IFERROR((E1942/L1942),"0")</f>
        <v>35.838709677419352</v>
      </c>
      <c r="Q1942" t="str">
        <f>LEFT(N1942,FIND("/",N1942)-1)</f>
        <v>music</v>
      </c>
      <c r="R1942" t="str">
        <f>RIGHT(N1942,LEN(N1942)-SEARCH("/",N1942))</f>
        <v>indie rock</v>
      </c>
      <c r="S1942" s="14">
        <f>(((J1942/60)/60)/24) + DATE(1970,1,1)</f>
        <v>40670.507326388892</v>
      </c>
      <c r="T1942" s="14">
        <f>(((I1942/60)/60)/24) + DATE(1970,1,1)</f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8348</v>
      </c>
      <c r="O1943" s="10">
        <f>(E1943/D1943)*100</f>
        <v>126.11835600000001</v>
      </c>
      <c r="P1943" s="5">
        <f>IFERROR((E1943/L1943),"0")</f>
        <v>64.570118779438872</v>
      </c>
      <c r="Q1943" t="str">
        <f>LEFT(N1943,FIND("/",N1943)-1)</f>
        <v>technology</v>
      </c>
      <c r="R1943" t="str">
        <f>RIGHT(N1943,LEN(N1943)-SEARCH("/",N1943))</f>
        <v>hardware</v>
      </c>
      <c r="S1943" s="14">
        <f>(((J1943/60)/60)/24) + DATE(1970,1,1)</f>
        <v>41744.290868055556</v>
      </c>
      <c r="T1943" s="14">
        <f>(((I1943/60)/60)/24) + DATE(1970,1,1)</f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8348</v>
      </c>
      <c r="O1944" s="10">
        <f>(E1944/D1944)*100</f>
        <v>138.44033333333334</v>
      </c>
      <c r="P1944" s="5">
        <f>IFERROR((E1944/L1944),"0")</f>
        <v>87.436000000000007</v>
      </c>
      <c r="Q1944" t="str">
        <f>LEFT(N1944,FIND("/",N1944)-1)</f>
        <v>technology</v>
      </c>
      <c r="R1944" t="str">
        <f>RIGHT(N1944,LEN(N1944)-SEARCH("/",N1944))</f>
        <v>hardware</v>
      </c>
      <c r="S1944" s="14">
        <f>(((J1944/60)/60)/24) + DATE(1970,1,1)</f>
        <v>40638.828009259261</v>
      </c>
      <c r="T1944" s="14">
        <f>(((I1944/60)/60)/24) + 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8348</v>
      </c>
      <c r="O1945" s="10">
        <f>(E1945/D1945)*100</f>
        <v>1705.2499999999998</v>
      </c>
      <c r="P1945" s="5">
        <f>IFERROR((E1945/L1945),"0")</f>
        <v>68.815577078288939</v>
      </c>
      <c r="Q1945" t="str">
        <f>LEFT(N1945,FIND("/",N1945)-1)</f>
        <v>technology</v>
      </c>
      <c r="R1945" t="str">
        <f>RIGHT(N1945,LEN(N1945)-SEARCH("/",N1945))</f>
        <v>hardware</v>
      </c>
      <c r="S1945" s="14">
        <f>(((J1945/60)/60)/24) + DATE(1970,1,1)</f>
        <v>42548.269861111112</v>
      </c>
      <c r="T1945" s="14">
        <f>(((I1945/60)/60)/24) + DATE(1970,1,1)</f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8348</v>
      </c>
      <c r="O1946" s="10">
        <f>(E1946/D1946)*100</f>
        <v>788.05550000000005</v>
      </c>
      <c r="P1946" s="5">
        <f>IFERROR((E1946/L1946),"0")</f>
        <v>176.200223588597</v>
      </c>
      <c r="Q1946" t="str">
        <f>LEFT(N1946,FIND("/",N1946)-1)</f>
        <v>technology</v>
      </c>
      <c r="R1946" t="str">
        <f>RIGHT(N1946,LEN(N1946)-SEARCH("/",N1946))</f>
        <v>hardware</v>
      </c>
      <c r="S1946" s="14">
        <f>(((J1946/60)/60)/24) + DATE(1970,1,1)</f>
        <v>41730.584374999999</v>
      </c>
      <c r="T1946" s="14">
        <f>(((I1946/60)/60)/24) + 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8348</v>
      </c>
      <c r="O1947" s="10">
        <f>(E1947/D1947)*100</f>
        <v>348.01799999999997</v>
      </c>
      <c r="P1947" s="5">
        <f>IFERROR((E1947/L1947),"0")</f>
        <v>511.79117647058825</v>
      </c>
      <c r="Q1947" t="str">
        <f>LEFT(N1947,FIND("/",N1947)-1)</f>
        <v>technology</v>
      </c>
      <c r="R1947" t="str">
        <f>RIGHT(N1947,LEN(N1947)-SEARCH("/",N1947))</f>
        <v>hardware</v>
      </c>
      <c r="S1947" s="14">
        <f>(((J1947/60)/60)/24) + DATE(1970,1,1)</f>
        <v>42157.251828703709</v>
      </c>
      <c r="T1947" s="14">
        <f>(((I1947/60)/60)/24) + DATE(1970,1,1)</f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8348</v>
      </c>
      <c r="O1948" s="10">
        <f>(E1948/D1948)*100</f>
        <v>149.74666666666667</v>
      </c>
      <c r="P1948" s="5">
        <f>IFERROR((E1948/L1948),"0")</f>
        <v>160.44285714285715</v>
      </c>
      <c r="Q1948" t="str">
        <f>LEFT(N1948,FIND("/",N1948)-1)</f>
        <v>technology</v>
      </c>
      <c r="R1948" t="str">
        <f>RIGHT(N1948,LEN(N1948)-SEARCH("/",N1948))</f>
        <v>hardware</v>
      </c>
      <c r="S1948" s="14">
        <f>(((J1948/60)/60)/24) + DATE(1970,1,1)</f>
        <v>41689.150011574071</v>
      </c>
      <c r="T1948" s="14">
        <f>(((I1948/60)/60)/24) + DATE(1970,1,1)</f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8348</v>
      </c>
      <c r="O1949" s="10">
        <f>(E1949/D1949)*100</f>
        <v>100.63375000000001</v>
      </c>
      <c r="P1949" s="5">
        <f>IFERROR((E1949/L1949),"0")</f>
        <v>35.003043478260871</v>
      </c>
      <c r="Q1949" t="str">
        <f>LEFT(N1949,FIND("/",N1949)-1)</f>
        <v>technology</v>
      </c>
      <c r="R1949" t="str">
        <f>RIGHT(N1949,LEN(N1949)-SEARCH("/",N1949))</f>
        <v>hardware</v>
      </c>
      <c r="S1949" s="14">
        <f>(((J1949/60)/60)/24) + DATE(1970,1,1)</f>
        <v>40102.918055555558</v>
      </c>
      <c r="T1949" s="14">
        <f>(((I1949/60)/60)/24) + 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8348</v>
      </c>
      <c r="O1950" s="10">
        <f>(E1950/D1950)*100</f>
        <v>800.21100000000001</v>
      </c>
      <c r="P1950" s="5">
        <f>IFERROR((E1950/L1950),"0")</f>
        <v>188.50671378091872</v>
      </c>
      <c r="Q1950" t="str">
        <f>LEFT(N1950,FIND("/",N1950)-1)</f>
        <v>technology</v>
      </c>
      <c r="R1950" t="str">
        <f>RIGHT(N1950,LEN(N1950)-SEARCH("/",N1950))</f>
        <v>hardware</v>
      </c>
      <c r="S1950" s="14">
        <f>(((J1950/60)/60)/24) + DATE(1970,1,1)</f>
        <v>42473.604270833333</v>
      </c>
      <c r="T1950" s="14">
        <f>(((I1950/60)/60)/24) + 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8348</v>
      </c>
      <c r="O1951" s="10">
        <f>(E1951/D1951)*100</f>
        <v>106.00260000000002</v>
      </c>
      <c r="P1951" s="5">
        <f>IFERROR((E1951/L1951),"0")</f>
        <v>56.204984093319197</v>
      </c>
      <c r="Q1951" t="str">
        <f>LEFT(N1951,FIND("/",N1951)-1)</f>
        <v>technology</v>
      </c>
      <c r="R1951" t="str">
        <f>RIGHT(N1951,LEN(N1951)-SEARCH("/",N1951))</f>
        <v>hardware</v>
      </c>
      <c r="S1951" s="14">
        <f>(((J1951/60)/60)/24) + DATE(1970,1,1)</f>
        <v>41800.423043981478</v>
      </c>
      <c r="T1951" s="14">
        <f>(((I1951/60)/60)/24) + 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8348</v>
      </c>
      <c r="O1952" s="10">
        <f>(E1952/D1952)*100</f>
        <v>200.51866666666669</v>
      </c>
      <c r="P1952" s="5">
        <f>IFERROR((E1952/L1952),"0")</f>
        <v>51.3054157782516</v>
      </c>
      <c r="Q1952" t="str">
        <f>LEFT(N1952,FIND("/",N1952)-1)</f>
        <v>technology</v>
      </c>
      <c r="R1952" t="str">
        <f>RIGHT(N1952,LEN(N1952)-SEARCH("/",N1952))</f>
        <v>hardware</v>
      </c>
      <c r="S1952" s="14">
        <f>(((J1952/60)/60)/24) + DATE(1970,1,1)</f>
        <v>40624.181400462963</v>
      </c>
      <c r="T1952" s="14">
        <f>(((I1952/60)/60)/24) + DATE(1970,1,1)</f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8348</v>
      </c>
      <c r="O1953" s="10">
        <f>(E1953/D1953)*100</f>
        <v>212.44399999999999</v>
      </c>
      <c r="P1953" s="5">
        <f>IFERROR((E1953/L1953),"0")</f>
        <v>127.36450839328538</v>
      </c>
      <c r="Q1953" t="str">
        <f>LEFT(N1953,FIND("/",N1953)-1)</f>
        <v>technology</v>
      </c>
      <c r="R1953" t="str">
        <f>RIGHT(N1953,LEN(N1953)-SEARCH("/",N1953))</f>
        <v>hardware</v>
      </c>
      <c r="S1953" s="14">
        <f>(((J1953/60)/60)/24) + DATE(1970,1,1)</f>
        <v>42651.420567129629</v>
      </c>
      <c r="T1953" s="14">
        <f>(((I1953/60)/60)/24) + DATE(1970,1,1)</f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8348</v>
      </c>
      <c r="O1954" s="10">
        <f>(E1954/D1954)*100</f>
        <v>198.47237142857145</v>
      </c>
      <c r="P1954" s="5">
        <f>IFERROR((E1954/L1954),"0")</f>
        <v>101.85532258064516</v>
      </c>
      <c r="Q1954" t="str">
        <f>LEFT(N1954,FIND("/",N1954)-1)</f>
        <v>technology</v>
      </c>
      <c r="R1954" t="str">
        <f>RIGHT(N1954,LEN(N1954)-SEARCH("/",N1954))</f>
        <v>hardware</v>
      </c>
      <c r="S1954" s="14">
        <f>(((J1954/60)/60)/24) + DATE(1970,1,1)</f>
        <v>41526.60665509259</v>
      </c>
      <c r="T1954" s="14">
        <f>(((I1954/60)/60)/24) + 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8348</v>
      </c>
      <c r="O1955" s="10">
        <f>(E1955/D1955)*100</f>
        <v>225.94666666666666</v>
      </c>
      <c r="P1955" s="5">
        <f>IFERROR((E1955/L1955),"0")</f>
        <v>230.55782312925169</v>
      </c>
      <c r="Q1955" t="str">
        <f>LEFT(N1955,FIND("/",N1955)-1)</f>
        <v>technology</v>
      </c>
      <c r="R1955" t="str">
        <f>RIGHT(N1955,LEN(N1955)-SEARCH("/",N1955))</f>
        <v>hardware</v>
      </c>
      <c r="S1955" s="14">
        <f>(((J1955/60)/60)/24) + DATE(1970,1,1)</f>
        <v>40941.199826388889</v>
      </c>
      <c r="T1955" s="14">
        <f>(((I1955/60)/60)/24) + 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8348</v>
      </c>
      <c r="O1956" s="10">
        <f>(E1956/D1956)*100</f>
        <v>698.94800000000009</v>
      </c>
      <c r="P1956" s="5">
        <f>IFERROR((E1956/L1956),"0")</f>
        <v>842.10602409638557</v>
      </c>
      <c r="Q1956" t="str">
        <f>LEFT(N1956,FIND("/",N1956)-1)</f>
        <v>technology</v>
      </c>
      <c r="R1956" t="str">
        <f>RIGHT(N1956,LEN(N1956)-SEARCH("/",N1956))</f>
        <v>hardware</v>
      </c>
      <c r="S1956" s="14">
        <f>(((J1956/60)/60)/24) + DATE(1970,1,1)</f>
        <v>42394.580740740741</v>
      </c>
      <c r="T1956" s="14">
        <f>(((I1956/60)/60)/24) + DATE(1970,1,1)</f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8348</v>
      </c>
      <c r="O1957" s="10">
        <f>(E1957/D1957)*100</f>
        <v>398.59528571428569</v>
      </c>
      <c r="P1957" s="5">
        <f>IFERROR((E1957/L1957),"0")</f>
        <v>577.27593103448271</v>
      </c>
      <c r="Q1957" t="str">
        <f>LEFT(N1957,FIND("/",N1957)-1)</f>
        <v>technology</v>
      </c>
      <c r="R1957" t="str">
        <f>RIGHT(N1957,LEN(N1957)-SEARCH("/",N1957))</f>
        <v>hardware</v>
      </c>
      <c r="S1957" s="14">
        <f>(((J1957/60)/60)/24) + DATE(1970,1,1)</f>
        <v>41020.271770833337</v>
      </c>
      <c r="T1957" s="14">
        <f>(((I1957/60)/60)/24) + DATE(1970,1,1)</f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8348</v>
      </c>
      <c r="O1958" s="10">
        <f>(E1958/D1958)*100</f>
        <v>294.0333333333333</v>
      </c>
      <c r="P1958" s="5">
        <f>IFERROR((E1958/L1958),"0")</f>
        <v>483.34246575342468</v>
      </c>
      <c r="Q1958" t="str">
        <f>LEFT(N1958,FIND("/",N1958)-1)</f>
        <v>technology</v>
      </c>
      <c r="R1958" t="str">
        <f>RIGHT(N1958,LEN(N1958)-SEARCH("/",N1958))</f>
        <v>hardware</v>
      </c>
      <c r="S1958" s="14">
        <f>(((J1958/60)/60)/24) + DATE(1970,1,1)</f>
        <v>42067.923668981486</v>
      </c>
      <c r="T1958" s="14">
        <f>(((I1958/60)/60)/24) + 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8348</v>
      </c>
      <c r="O1959" s="10">
        <f>(E1959/D1959)*100</f>
        <v>167.50470000000001</v>
      </c>
      <c r="P1959" s="5">
        <f>IFERROR((E1959/L1959),"0")</f>
        <v>76.138500000000008</v>
      </c>
      <c r="Q1959" t="str">
        <f>LEFT(N1959,FIND("/",N1959)-1)</f>
        <v>technology</v>
      </c>
      <c r="R1959" t="str">
        <f>RIGHT(N1959,LEN(N1959)-SEARCH("/",N1959))</f>
        <v>hardware</v>
      </c>
      <c r="S1959" s="14">
        <f>(((J1959/60)/60)/24) + DATE(1970,1,1)</f>
        <v>41179.098530092589</v>
      </c>
      <c r="T1959" s="14">
        <f>(((I1959/60)/60)/24) + DATE(1970,1,1)</f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8348</v>
      </c>
      <c r="O1960" s="10">
        <f>(E1960/D1960)*100</f>
        <v>1435.5717142857143</v>
      </c>
      <c r="P1960" s="5">
        <f>IFERROR((E1960/L1960),"0")</f>
        <v>74.107684365781708</v>
      </c>
      <c r="Q1960" t="str">
        <f>LEFT(N1960,FIND("/",N1960)-1)</f>
        <v>technology</v>
      </c>
      <c r="R1960" t="str">
        <f>RIGHT(N1960,LEN(N1960)-SEARCH("/",N1960))</f>
        <v>hardware</v>
      </c>
      <c r="S1960" s="14">
        <f>(((J1960/60)/60)/24) + DATE(1970,1,1)</f>
        <v>41326.987974537034</v>
      </c>
      <c r="T1960" s="14">
        <f>(((I1960/60)/60)/24) + DATE(1970,1,1)</f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8348</v>
      </c>
      <c r="O1961" s="10">
        <f>(E1961/D1961)*100</f>
        <v>156.73439999999999</v>
      </c>
      <c r="P1961" s="5">
        <f>IFERROR((E1961/L1961),"0")</f>
        <v>36.965660377358489</v>
      </c>
      <c r="Q1961" t="str">
        <f>LEFT(N1961,FIND("/",N1961)-1)</f>
        <v>technology</v>
      </c>
      <c r="R1961" t="str">
        <f>RIGHT(N1961,LEN(N1961)-SEARCH("/",N1961))</f>
        <v>hardware</v>
      </c>
      <c r="S1961" s="14">
        <f>(((J1961/60)/60)/24) + DATE(1970,1,1)</f>
        <v>41871.845601851855</v>
      </c>
      <c r="T1961" s="14">
        <f>(((I1961/60)/60)/24) + DATE(1970,1,1)</f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8348</v>
      </c>
      <c r="O1962" s="10">
        <f>(E1962/D1962)*100</f>
        <v>117.90285714285716</v>
      </c>
      <c r="P1962" s="5">
        <f>IFERROR((E1962/L1962),"0")</f>
        <v>2500.969696969697</v>
      </c>
      <c r="Q1962" t="str">
        <f>LEFT(N1962,FIND("/",N1962)-1)</f>
        <v>technology</v>
      </c>
      <c r="R1962" t="str">
        <f>RIGHT(N1962,LEN(N1962)-SEARCH("/",N1962))</f>
        <v>hardware</v>
      </c>
      <c r="S1962" s="14">
        <f>(((J1962/60)/60)/24) + DATE(1970,1,1)</f>
        <v>41964.362743055557</v>
      </c>
      <c r="T1962" s="14">
        <f>(((I1962/60)/60)/24) + 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8348</v>
      </c>
      <c r="O1963" s="10">
        <f>(E1963/D1963)*100</f>
        <v>1105.3811999999998</v>
      </c>
      <c r="P1963" s="5">
        <f>IFERROR((E1963/L1963),"0")</f>
        <v>67.690214329454989</v>
      </c>
      <c r="Q1963" t="str">
        <f>LEFT(N1963,FIND("/",N1963)-1)</f>
        <v>technology</v>
      </c>
      <c r="R1963" t="str">
        <f>RIGHT(N1963,LEN(N1963)-SEARCH("/",N1963))</f>
        <v>hardware</v>
      </c>
      <c r="S1963" s="14">
        <f>(((J1963/60)/60)/24) + DATE(1970,1,1)</f>
        <v>41148.194641203707</v>
      </c>
      <c r="T1963" s="14">
        <f>(((I1963/60)/60)/24) + DATE(1970,1,1)</f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8348</v>
      </c>
      <c r="O1964" s="10">
        <f>(E1964/D1964)*100</f>
        <v>192.92499999999998</v>
      </c>
      <c r="P1964" s="5">
        <f>IFERROR((E1964/L1964),"0")</f>
        <v>63.04738562091503</v>
      </c>
      <c r="Q1964" t="str">
        <f>LEFT(N1964,FIND("/",N1964)-1)</f>
        <v>technology</v>
      </c>
      <c r="R1964" t="str">
        <f>RIGHT(N1964,LEN(N1964)-SEARCH("/",N1964))</f>
        <v>hardware</v>
      </c>
      <c r="S1964" s="14">
        <f>(((J1964/60)/60)/24) + DATE(1970,1,1)</f>
        <v>41742.780509259261</v>
      </c>
      <c r="T1964" s="14">
        <f>(((I1964/60)/60)/24) + DATE(1970,1,1)</f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8348</v>
      </c>
      <c r="O1965" s="10">
        <f>(E1965/D1965)*100</f>
        <v>126.8842105263158</v>
      </c>
      <c r="P1965" s="5">
        <f>IFERROR((E1965/L1965),"0")</f>
        <v>117.6</v>
      </c>
      <c r="Q1965" t="str">
        <f>LEFT(N1965,FIND("/",N1965)-1)</f>
        <v>technology</v>
      </c>
      <c r="R1965" t="str">
        <f>RIGHT(N1965,LEN(N1965)-SEARCH("/",N1965))</f>
        <v>hardware</v>
      </c>
      <c r="S1965" s="14">
        <f>(((J1965/60)/60)/24) + DATE(1970,1,1)</f>
        <v>41863.429791666669</v>
      </c>
      <c r="T1965" s="14">
        <f>(((I1965/60)/60)/24) + 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8348</v>
      </c>
      <c r="O1966" s="10">
        <f>(E1966/D1966)*100</f>
        <v>259.57748878923763</v>
      </c>
      <c r="P1966" s="5">
        <f>IFERROR((E1966/L1966),"0")</f>
        <v>180.75185011709601</v>
      </c>
      <c r="Q1966" t="str">
        <f>LEFT(N1966,FIND("/",N1966)-1)</f>
        <v>technology</v>
      </c>
      <c r="R1966" t="str">
        <f>RIGHT(N1966,LEN(N1966)-SEARCH("/",N1966))</f>
        <v>hardware</v>
      </c>
      <c r="S1966" s="14">
        <f>(((J1966/60)/60)/24) + DATE(1970,1,1)</f>
        <v>42452.272824074069</v>
      </c>
      <c r="T1966" s="14">
        <f>(((I1966/60)/60)/24) + 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8348</v>
      </c>
      <c r="O1967" s="10">
        <f>(E1967/D1967)*100</f>
        <v>262.27999999999997</v>
      </c>
      <c r="P1967" s="5">
        <f>IFERROR((E1967/L1967),"0")</f>
        <v>127.32038834951456</v>
      </c>
      <c r="Q1967" t="str">
        <f>LEFT(N1967,FIND("/",N1967)-1)</f>
        <v>technology</v>
      </c>
      <c r="R1967" t="str">
        <f>RIGHT(N1967,LEN(N1967)-SEARCH("/",N1967))</f>
        <v>hardware</v>
      </c>
      <c r="S1967" s="14">
        <f>(((J1967/60)/60)/24) + DATE(1970,1,1)</f>
        <v>40898.089236111111</v>
      </c>
      <c r="T1967" s="14">
        <f>(((I1967/60)/60)/24) + DATE(1970,1,1)</f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8348</v>
      </c>
      <c r="O1968" s="10">
        <f>(E1968/D1968)*100</f>
        <v>206.74309000000002</v>
      </c>
      <c r="P1968" s="5">
        <f>IFERROR((E1968/L1968),"0")</f>
        <v>136.6444745538665</v>
      </c>
      <c r="Q1968" t="str">
        <f>LEFT(N1968,FIND("/",N1968)-1)</f>
        <v>technology</v>
      </c>
      <c r="R1968" t="str">
        <f>RIGHT(N1968,LEN(N1968)-SEARCH("/",N1968))</f>
        <v>hardware</v>
      </c>
      <c r="S1968" s="14">
        <f>(((J1968/60)/60)/24) + DATE(1970,1,1)</f>
        <v>41835.540486111109</v>
      </c>
      <c r="T1968" s="14">
        <f>(((I1968/60)/60)/24) + DATE(1970,1,1)</f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8348</v>
      </c>
      <c r="O1969" s="10">
        <f>(E1969/D1969)*100</f>
        <v>370.13</v>
      </c>
      <c r="P1969" s="5">
        <f>IFERROR((E1969/L1969),"0")</f>
        <v>182.78024691358024</v>
      </c>
      <c r="Q1969" t="str">
        <f>LEFT(N1969,FIND("/",N1969)-1)</f>
        <v>technology</v>
      </c>
      <c r="R1969" t="str">
        <f>RIGHT(N1969,LEN(N1969)-SEARCH("/",N1969))</f>
        <v>hardware</v>
      </c>
      <c r="S1969" s="14">
        <f>(((J1969/60)/60)/24) + DATE(1970,1,1)</f>
        <v>41730.663530092592</v>
      </c>
      <c r="T1969" s="14">
        <f>(((I1969/60)/60)/24) + 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8348</v>
      </c>
      <c r="O1970" s="10">
        <f>(E1970/D1970)*100</f>
        <v>284.96600000000001</v>
      </c>
      <c r="P1970" s="5">
        <f>IFERROR((E1970/L1970),"0")</f>
        <v>279.37843137254902</v>
      </c>
      <c r="Q1970" t="str">
        <f>LEFT(N1970,FIND("/",N1970)-1)</f>
        <v>technology</v>
      </c>
      <c r="R1970" t="str">
        <f>RIGHT(N1970,LEN(N1970)-SEARCH("/",N1970))</f>
        <v>hardware</v>
      </c>
      <c r="S1970" s="14">
        <f>(((J1970/60)/60)/24) + DATE(1970,1,1)</f>
        <v>42676.586979166663</v>
      </c>
      <c r="T1970" s="14">
        <f>(((I1970/60)/60)/24) + DATE(1970,1,1)</f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8348</v>
      </c>
      <c r="O1971" s="10">
        <f>(E1971/D1971)*100</f>
        <v>579.08000000000004</v>
      </c>
      <c r="P1971" s="5">
        <f>IFERROR((E1971/L1971),"0")</f>
        <v>61.375728669846318</v>
      </c>
      <c r="Q1971" t="str">
        <f>LEFT(N1971,FIND("/",N1971)-1)</f>
        <v>technology</v>
      </c>
      <c r="R1971" t="str">
        <f>RIGHT(N1971,LEN(N1971)-SEARCH("/",N1971))</f>
        <v>hardware</v>
      </c>
      <c r="S1971" s="14">
        <f>(((J1971/60)/60)/24) + DATE(1970,1,1)</f>
        <v>42557.792453703703</v>
      </c>
      <c r="T1971" s="14">
        <f>(((I1971/60)/60)/24) + 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8348</v>
      </c>
      <c r="O1972" s="10">
        <f>(E1972/D1972)*100</f>
        <v>1131.8</v>
      </c>
      <c r="P1972" s="5">
        <f>IFERROR((E1972/L1972),"0")</f>
        <v>80.727532097004286</v>
      </c>
      <c r="Q1972" t="str">
        <f>LEFT(N1972,FIND("/",N1972)-1)</f>
        <v>technology</v>
      </c>
      <c r="R1972" t="str">
        <f>RIGHT(N1972,LEN(N1972)-SEARCH("/",N1972))</f>
        <v>hardware</v>
      </c>
      <c r="S1972" s="14">
        <f>(((J1972/60)/60)/24) + DATE(1970,1,1)</f>
        <v>41324.193298611113</v>
      </c>
      <c r="T1972" s="14">
        <f>(((I1972/60)/60)/24) + DATE(1970,1,1)</f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8348</v>
      </c>
      <c r="O1973" s="10">
        <f>(E1973/D1973)*100</f>
        <v>263.02771750000005</v>
      </c>
      <c r="P1973" s="5">
        <f>IFERROR((E1973/L1973),"0")</f>
        <v>272.35590732591254</v>
      </c>
      <c r="Q1973" t="str">
        <f>LEFT(N1973,FIND("/",N1973)-1)</f>
        <v>technology</v>
      </c>
      <c r="R1973" t="str">
        <f>RIGHT(N1973,LEN(N1973)-SEARCH("/",N1973))</f>
        <v>hardware</v>
      </c>
      <c r="S1973" s="14">
        <f>(((J1973/60)/60)/24) + DATE(1970,1,1)</f>
        <v>41561.500706018516</v>
      </c>
      <c r="T1973" s="14">
        <f>(((I1973/60)/60)/24) + DATE(1970,1,1)</f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8348</v>
      </c>
      <c r="O1974" s="10">
        <f>(E1974/D1974)*100</f>
        <v>674.48</v>
      </c>
      <c r="P1974" s="5">
        <f>IFERROR((E1974/L1974),"0")</f>
        <v>70.848739495798313</v>
      </c>
      <c r="Q1974" t="str">
        <f>LEFT(N1974,FIND("/",N1974)-1)</f>
        <v>technology</v>
      </c>
      <c r="R1974" t="str">
        <f>RIGHT(N1974,LEN(N1974)-SEARCH("/",N1974))</f>
        <v>hardware</v>
      </c>
      <c r="S1974" s="14">
        <f>(((J1974/60)/60)/24) + DATE(1970,1,1)</f>
        <v>41201.012083333335</v>
      </c>
      <c r="T1974" s="14">
        <f>(((I1974/60)/60)/24) + DATE(1970,1,1)</f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8348</v>
      </c>
      <c r="O1975" s="10">
        <f>(E1975/D1975)*100</f>
        <v>256.83081313131316</v>
      </c>
      <c r="P1975" s="5">
        <f>IFERROR((E1975/L1975),"0")</f>
        <v>247.94003412969283</v>
      </c>
      <c r="Q1975" t="str">
        <f>LEFT(N1975,FIND("/",N1975)-1)</f>
        <v>technology</v>
      </c>
      <c r="R1975" t="str">
        <f>RIGHT(N1975,LEN(N1975)-SEARCH("/",N1975))</f>
        <v>hardware</v>
      </c>
      <c r="S1975" s="14">
        <f>(((J1975/60)/60)/24) + DATE(1970,1,1)</f>
        <v>42549.722962962958</v>
      </c>
      <c r="T1975" s="14">
        <f>(((I1975/60)/60)/24) + DATE(1970,1,1)</f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8348</v>
      </c>
      <c r="O1976" s="10">
        <f>(E1976/D1976)*100</f>
        <v>375.49599999999998</v>
      </c>
      <c r="P1976" s="5">
        <f>IFERROR((E1976/L1976),"0")</f>
        <v>186.81393034825871</v>
      </c>
      <c r="Q1976" t="str">
        <f>LEFT(N1976,FIND("/",N1976)-1)</f>
        <v>technology</v>
      </c>
      <c r="R1976" t="str">
        <f>RIGHT(N1976,LEN(N1976)-SEARCH("/",N1976))</f>
        <v>hardware</v>
      </c>
      <c r="S1976" s="14">
        <f>(((J1976/60)/60)/24) + DATE(1970,1,1)</f>
        <v>41445.334131944444</v>
      </c>
      <c r="T1976" s="14">
        <f>(((I1976/60)/60)/24) + 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8348</v>
      </c>
      <c r="O1977" s="10">
        <f>(E1977/D1977)*100</f>
        <v>208.70837499999996</v>
      </c>
      <c r="P1977" s="5">
        <f>IFERROR((E1977/L1977),"0")</f>
        <v>131.98948616600788</v>
      </c>
      <c r="Q1977" t="str">
        <f>LEFT(N1977,FIND("/",N1977)-1)</f>
        <v>technology</v>
      </c>
      <c r="R1977" t="str">
        <f>RIGHT(N1977,LEN(N1977)-SEARCH("/",N1977))</f>
        <v>hardware</v>
      </c>
      <c r="S1977" s="14">
        <f>(((J1977/60)/60)/24) + DATE(1970,1,1)</f>
        <v>41313.755219907405</v>
      </c>
      <c r="T1977" s="14">
        <f>(((I1977/60)/60)/24) + 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8348</v>
      </c>
      <c r="O1978" s="10">
        <f>(E1978/D1978)*100</f>
        <v>346.6</v>
      </c>
      <c r="P1978" s="5">
        <f>IFERROR((E1978/L1978),"0")</f>
        <v>29.310782241014799</v>
      </c>
      <c r="Q1978" t="str">
        <f>LEFT(N1978,FIND("/",N1978)-1)</f>
        <v>technology</v>
      </c>
      <c r="R1978" t="str">
        <f>RIGHT(N1978,LEN(N1978)-SEARCH("/",N1978))</f>
        <v>hardware</v>
      </c>
      <c r="S1978" s="14">
        <f>(((J1978/60)/60)/24) + DATE(1970,1,1)</f>
        <v>41438.899594907409</v>
      </c>
      <c r="T1978" s="14">
        <f>(((I1978/60)/60)/24) + 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8348</v>
      </c>
      <c r="O1979" s="10">
        <f>(E1979/D1979)*100</f>
        <v>402.33</v>
      </c>
      <c r="P1979" s="5">
        <f>IFERROR((E1979/L1979),"0")</f>
        <v>245.02436053593178</v>
      </c>
      <c r="Q1979" t="str">
        <f>LEFT(N1979,FIND("/",N1979)-1)</f>
        <v>technology</v>
      </c>
      <c r="R1979" t="str">
        <f>RIGHT(N1979,LEN(N1979)-SEARCH("/",N1979))</f>
        <v>hardware</v>
      </c>
      <c r="S1979" s="14">
        <f>(((J1979/60)/60)/24) + DATE(1970,1,1)</f>
        <v>42311.216898148152</v>
      </c>
      <c r="T1979" s="14">
        <f>(((I1979/60)/60)/24) + DATE(1970,1,1)</f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8348</v>
      </c>
      <c r="O1980" s="10">
        <f>(E1980/D1980)*100</f>
        <v>1026.8451399999999</v>
      </c>
      <c r="P1980" s="5">
        <f>IFERROR((E1980/L1980),"0")</f>
        <v>1323.2540463917526</v>
      </c>
      <c r="Q1980" t="str">
        <f>LEFT(N1980,FIND("/",N1980)-1)</f>
        <v>technology</v>
      </c>
      <c r="R1980" t="str">
        <f>RIGHT(N1980,LEN(N1980)-SEARCH("/",N1980))</f>
        <v>hardware</v>
      </c>
      <c r="S1980" s="14">
        <f>(((J1980/60)/60)/24) + DATE(1970,1,1)</f>
        <v>41039.225601851853</v>
      </c>
      <c r="T1980" s="14">
        <f>(((I1980/60)/60)/24) + DATE(1970,1,1)</f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8348</v>
      </c>
      <c r="O1981" s="10">
        <f>(E1981/D1981)*100</f>
        <v>114.901155</v>
      </c>
      <c r="P1981" s="5">
        <f>IFERROR((E1981/L1981),"0")</f>
        <v>282.65966789667897</v>
      </c>
      <c r="Q1981" t="str">
        <f>LEFT(N1981,FIND("/",N1981)-1)</f>
        <v>technology</v>
      </c>
      <c r="R1981" t="str">
        <f>RIGHT(N1981,LEN(N1981)-SEARCH("/",N1981))</f>
        <v>hardware</v>
      </c>
      <c r="S1981" s="14">
        <f>(((J1981/60)/60)/24) + DATE(1970,1,1)</f>
        <v>42290.460023148145</v>
      </c>
      <c r="T1981" s="14">
        <f>(((I1981/60)/60)/24) + 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8348</v>
      </c>
      <c r="O1982" s="10">
        <f>(E1982/D1982)*100</f>
        <v>354.82402000000002</v>
      </c>
      <c r="P1982" s="5">
        <f>IFERROR((E1982/L1982),"0")</f>
        <v>91.214401028277635</v>
      </c>
      <c r="Q1982" t="str">
        <f>LEFT(N1982,FIND("/",N1982)-1)</f>
        <v>technology</v>
      </c>
      <c r="R1982" t="str">
        <f>RIGHT(N1982,LEN(N1982)-SEARCH("/",N1982))</f>
        <v>hardware</v>
      </c>
      <c r="S1982" s="14">
        <f>(((J1982/60)/60)/24) + DATE(1970,1,1)</f>
        <v>42423.542384259257</v>
      </c>
      <c r="T1982" s="14">
        <f>(((I1982/60)/60)/24) + DATE(1970,1,1)</f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8349</v>
      </c>
      <c r="O1983" s="10">
        <f>(E1983/D1983)*100</f>
        <v>5.08</v>
      </c>
      <c r="P1983" s="5">
        <f>IFERROR((E1983/L1983),"0")</f>
        <v>31.75</v>
      </c>
      <c r="Q1983" t="str">
        <f>LEFT(N1983,FIND("/",N1983)-1)</f>
        <v>photography</v>
      </c>
      <c r="R1983" t="str">
        <f>RIGHT(N1983,LEN(N1983)-SEARCH("/",N1983))</f>
        <v>people</v>
      </c>
      <c r="S1983" s="14">
        <f>(((J1983/60)/60)/24) + DATE(1970,1,1)</f>
        <v>41799.725289351853</v>
      </c>
      <c r="T1983" s="14">
        <f>(((I1983/60)/60)/24) + DATE(1970,1,1)</f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8349</v>
      </c>
      <c r="O1984" s="10">
        <f>(E1984/D1984)*100</f>
        <v>0</v>
      </c>
      <c r="P1984" s="5" t="str">
        <f>IFERROR((E1984/L1984),"0")</f>
        <v>0</v>
      </c>
      <c r="Q1984" t="str">
        <f>LEFT(N1984,FIND("/",N1984)-1)</f>
        <v>photography</v>
      </c>
      <c r="R1984" t="str">
        <f>RIGHT(N1984,LEN(N1984)-SEARCH("/",N1984))</f>
        <v>people</v>
      </c>
      <c r="S1984" s="14">
        <f>(((J1984/60)/60)/24) + DATE(1970,1,1)</f>
        <v>42678.586655092593</v>
      </c>
      <c r="T1984" s="14">
        <f>(((I1984/60)/60)/24) + DATE(1970,1,1)</f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8349</v>
      </c>
      <c r="O1985" s="10">
        <f>(E1985/D1985)*100</f>
        <v>4.3</v>
      </c>
      <c r="P1985" s="5">
        <f>IFERROR((E1985/L1985),"0")</f>
        <v>88.6875</v>
      </c>
      <c r="Q1985" t="str">
        <f>LEFT(N1985,FIND("/",N1985)-1)</f>
        <v>photography</v>
      </c>
      <c r="R1985" t="str">
        <f>RIGHT(N1985,LEN(N1985)-SEARCH("/",N1985))</f>
        <v>people</v>
      </c>
      <c r="S1985" s="14">
        <f>(((J1985/60)/60)/24) + DATE(1970,1,1)</f>
        <v>42593.011782407411</v>
      </c>
      <c r="T1985" s="14">
        <f>(((I1985/60)/60)/24) + 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8349</v>
      </c>
      <c r="O1986" s="10">
        <f>(E1986/D1986)*100</f>
        <v>21.146666666666665</v>
      </c>
      <c r="P1986" s="5">
        <f>IFERROR((E1986/L1986),"0")</f>
        <v>453.14285714285717</v>
      </c>
      <c r="Q1986" t="str">
        <f>LEFT(N1986,FIND("/",N1986)-1)</f>
        <v>photography</v>
      </c>
      <c r="R1986" t="str">
        <f>RIGHT(N1986,LEN(N1986)-SEARCH("/",N1986))</f>
        <v>people</v>
      </c>
      <c r="S1986" s="14">
        <f>(((J1986/60)/60)/24) + DATE(1970,1,1)</f>
        <v>41913.790289351848</v>
      </c>
      <c r="T1986" s="14">
        <f>(((I1986/60)/60)/24) + DATE(1970,1,1)</f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8349</v>
      </c>
      <c r="O1987" s="10">
        <f>(E1987/D1987)*100</f>
        <v>3.1875</v>
      </c>
      <c r="P1987" s="5">
        <f>IFERROR((E1987/L1987),"0")</f>
        <v>12.75</v>
      </c>
      <c r="Q1987" t="str">
        <f>LEFT(N1987,FIND("/",N1987)-1)</f>
        <v>photography</v>
      </c>
      <c r="R1987" t="str">
        <f>RIGHT(N1987,LEN(N1987)-SEARCH("/",N1987))</f>
        <v>people</v>
      </c>
      <c r="S1987" s="14">
        <f>(((J1987/60)/60)/24) + DATE(1970,1,1)</f>
        <v>42555.698738425926</v>
      </c>
      <c r="T1987" s="14">
        <f>(((I1987/60)/60)/24) + 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8349</v>
      </c>
      <c r="O1988" s="10">
        <f>(E1988/D1988)*100</f>
        <v>0.05</v>
      </c>
      <c r="P1988" s="5">
        <f>IFERROR((E1988/L1988),"0")</f>
        <v>1</v>
      </c>
      <c r="Q1988" t="str">
        <f>LEFT(N1988,FIND("/",N1988)-1)</f>
        <v>photography</v>
      </c>
      <c r="R1988" t="str">
        <f>RIGHT(N1988,LEN(N1988)-SEARCH("/",N1988))</f>
        <v>people</v>
      </c>
      <c r="S1988" s="14">
        <f>(((J1988/60)/60)/24) + DATE(1970,1,1)</f>
        <v>42413.433831018512</v>
      </c>
      <c r="T1988" s="14">
        <f>(((I1988/60)/60)/24) + 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8349</v>
      </c>
      <c r="O1989" s="10">
        <f>(E1989/D1989)*100</f>
        <v>42.472727272727276</v>
      </c>
      <c r="P1989" s="5">
        <f>IFERROR((E1989/L1989),"0")</f>
        <v>83.428571428571431</v>
      </c>
      <c r="Q1989" t="str">
        <f>LEFT(N1989,FIND("/",N1989)-1)</f>
        <v>photography</v>
      </c>
      <c r="R1989" t="str">
        <f>RIGHT(N1989,LEN(N1989)-SEARCH("/",N1989))</f>
        <v>people</v>
      </c>
      <c r="S1989" s="14">
        <f>(((J1989/60)/60)/24) + DATE(1970,1,1)</f>
        <v>42034.639768518522</v>
      </c>
      <c r="T1989" s="14">
        <f>(((I1989/60)/60)/24) + 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8349</v>
      </c>
      <c r="O1990" s="10">
        <f>(E1990/D1990)*100</f>
        <v>0.41666666666666669</v>
      </c>
      <c r="P1990" s="5">
        <f>IFERROR((E1990/L1990),"0")</f>
        <v>25</v>
      </c>
      <c r="Q1990" t="str">
        <f>LEFT(N1990,FIND("/",N1990)-1)</f>
        <v>photography</v>
      </c>
      <c r="R1990" t="str">
        <f>RIGHT(N1990,LEN(N1990)-SEARCH("/",N1990))</f>
        <v>people</v>
      </c>
      <c r="S1990" s="14">
        <f>(((J1990/60)/60)/24) + DATE(1970,1,1)</f>
        <v>42206.763217592597</v>
      </c>
      <c r="T1990" s="14">
        <f>(((I1990/60)/60)/24) + 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8349</v>
      </c>
      <c r="O1991" s="10">
        <f>(E1991/D1991)*100</f>
        <v>1</v>
      </c>
      <c r="P1991" s="5">
        <f>IFERROR((E1991/L1991),"0")</f>
        <v>50</v>
      </c>
      <c r="Q1991" t="str">
        <f>LEFT(N1991,FIND("/",N1991)-1)</f>
        <v>photography</v>
      </c>
      <c r="R1991" t="str">
        <f>RIGHT(N1991,LEN(N1991)-SEARCH("/",N1991))</f>
        <v>people</v>
      </c>
      <c r="S1991" s="14">
        <f>(((J1991/60)/60)/24) + DATE(1970,1,1)</f>
        <v>42685.680648148147</v>
      </c>
      <c r="T1991" s="14">
        <f>(((I1991/60)/60)/24) + DATE(1970,1,1)</f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8349</v>
      </c>
      <c r="O1992" s="10">
        <f>(E1992/D1992)*100</f>
        <v>16.966666666666665</v>
      </c>
      <c r="P1992" s="5">
        <f>IFERROR((E1992/L1992),"0")</f>
        <v>101.8</v>
      </c>
      <c r="Q1992" t="str">
        <f>LEFT(N1992,FIND("/",N1992)-1)</f>
        <v>photography</v>
      </c>
      <c r="R1992" t="str">
        <f>RIGHT(N1992,LEN(N1992)-SEARCH("/",N1992))</f>
        <v>people</v>
      </c>
      <c r="S1992" s="14">
        <f>(((J1992/60)/60)/24) + DATE(1970,1,1)</f>
        <v>42398.195972222224</v>
      </c>
      <c r="T1992" s="14">
        <f>(((I1992/60)/60)/24) + 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8349</v>
      </c>
      <c r="O1993" s="10">
        <f>(E1993/D1993)*100</f>
        <v>7.0000000000000009</v>
      </c>
      <c r="P1993" s="5">
        <f>IFERROR((E1993/L1993),"0")</f>
        <v>46.666666666666664</v>
      </c>
      <c r="Q1993" t="str">
        <f>LEFT(N1993,FIND("/",N1993)-1)</f>
        <v>photography</v>
      </c>
      <c r="R1993" t="str">
        <f>RIGHT(N1993,LEN(N1993)-SEARCH("/",N1993))</f>
        <v>people</v>
      </c>
      <c r="S1993" s="14">
        <f>(((J1993/60)/60)/24) + DATE(1970,1,1)</f>
        <v>42167.89335648148</v>
      </c>
      <c r="T1993" s="14">
        <f>(((I1993/60)/60)/24) + 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8349</v>
      </c>
      <c r="O1994" s="10">
        <f>(E1994/D1994)*100</f>
        <v>0.13333333333333333</v>
      </c>
      <c r="P1994" s="5">
        <f>IFERROR((E1994/L1994),"0")</f>
        <v>1</v>
      </c>
      <c r="Q1994" t="str">
        <f>LEFT(N1994,FIND("/",N1994)-1)</f>
        <v>photography</v>
      </c>
      <c r="R1994" t="str">
        <f>RIGHT(N1994,LEN(N1994)-SEARCH("/",N1994))</f>
        <v>people</v>
      </c>
      <c r="S1994" s="14">
        <f>(((J1994/60)/60)/24) + DATE(1970,1,1)</f>
        <v>42023.143414351856</v>
      </c>
      <c r="T1994" s="14">
        <f>(((I1994/60)/60)/24) + DATE(1970,1,1)</f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8349</v>
      </c>
      <c r="O1995" s="10">
        <f>(E1995/D1995)*100</f>
        <v>0</v>
      </c>
      <c r="P1995" s="5" t="str">
        <f>IFERROR((E1995/L1995),"0")</f>
        <v>0</v>
      </c>
      <c r="Q1995" t="str">
        <f>LEFT(N1995,FIND("/",N1995)-1)</f>
        <v>photography</v>
      </c>
      <c r="R1995" t="str">
        <f>RIGHT(N1995,LEN(N1995)-SEARCH("/",N1995))</f>
        <v>people</v>
      </c>
      <c r="S1995" s="14">
        <f>(((J1995/60)/60)/24) + DATE(1970,1,1)</f>
        <v>42329.58839120371</v>
      </c>
      <c r="T1995" s="14">
        <f>(((I1995/60)/60)/24) + DATE(1970,1,1)</f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8349</v>
      </c>
      <c r="O1996" s="10">
        <f>(E1996/D1996)*100</f>
        <v>0</v>
      </c>
      <c r="P1996" s="5" t="str">
        <f>IFERROR((E1996/L1996),"0")</f>
        <v>0</v>
      </c>
      <c r="Q1996" t="str">
        <f>LEFT(N1996,FIND("/",N1996)-1)</f>
        <v>photography</v>
      </c>
      <c r="R1996" t="str">
        <f>RIGHT(N1996,LEN(N1996)-SEARCH("/",N1996))</f>
        <v>people</v>
      </c>
      <c r="S1996" s="14">
        <f>(((J1996/60)/60)/24) + DATE(1970,1,1)</f>
        <v>42651.006273148145</v>
      </c>
      <c r="T1996" s="14">
        <f>(((I1996/60)/60)/24) + DATE(1970,1,1)</f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8349</v>
      </c>
      <c r="O1997" s="10">
        <f>(E1997/D1997)*100</f>
        <v>7.8</v>
      </c>
      <c r="P1997" s="5">
        <f>IFERROR((E1997/L1997),"0")</f>
        <v>26</v>
      </c>
      <c r="Q1997" t="str">
        <f>LEFT(N1997,FIND("/",N1997)-1)</f>
        <v>photography</v>
      </c>
      <c r="R1997" t="str">
        <f>RIGHT(N1997,LEN(N1997)-SEARCH("/",N1997))</f>
        <v>people</v>
      </c>
      <c r="S1997" s="14">
        <f>(((J1997/60)/60)/24) + DATE(1970,1,1)</f>
        <v>42181.902037037042</v>
      </c>
      <c r="T1997" s="14">
        <f>(((I1997/60)/60)/24) + DATE(1970,1,1)</f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8349</v>
      </c>
      <c r="O1998" s="10">
        <f>(E1998/D1998)*100</f>
        <v>0</v>
      </c>
      <c r="P1998" s="5" t="str">
        <f>IFERROR((E1998/L1998),"0")</f>
        <v>0</v>
      </c>
      <c r="Q1998" t="str">
        <f>LEFT(N1998,FIND("/",N1998)-1)</f>
        <v>photography</v>
      </c>
      <c r="R1998" t="str">
        <f>RIGHT(N1998,LEN(N1998)-SEARCH("/",N1998))</f>
        <v>people</v>
      </c>
      <c r="S1998" s="14">
        <f>(((J1998/60)/60)/24) + DATE(1970,1,1)</f>
        <v>41800.819571759261</v>
      </c>
      <c r="T1998" s="14">
        <f>(((I1998/60)/60)/24) + DATE(1970,1,1)</f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8349</v>
      </c>
      <c r="O1999" s="10">
        <f>(E1999/D1999)*100</f>
        <v>0</v>
      </c>
      <c r="P1999" s="5" t="str">
        <f>IFERROR((E1999/L1999),"0")</f>
        <v>0</v>
      </c>
      <c r="Q1999" t="str">
        <f>LEFT(N1999,FIND("/",N1999)-1)</f>
        <v>photography</v>
      </c>
      <c r="R1999" t="str">
        <f>RIGHT(N1999,LEN(N1999)-SEARCH("/",N1999))</f>
        <v>people</v>
      </c>
      <c r="S1999" s="14">
        <f>(((J1999/60)/60)/24) + DATE(1970,1,1)</f>
        <v>41847.930694444447</v>
      </c>
      <c r="T1999" s="14">
        <f>(((I1999/60)/60)/24) + DATE(1970,1,1)</f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8349</v>
      </c>
      <c r="O2000" s="10">
        <f>(E2000/D2000)*100</f>
        <v>26.200000000000003</v>
      </c>
      <c r="P2000" s="5">
        <f>IFERROR((E2000/L2000),"0")</f>
        <v>218.33333333333334</v>
      </c>
      <c r="Q2000" t="str">
        <f>LEFT(N2000,FIND("/",N2000)-1)</f>
        <v>photography</v>
      </c>
      <c r="R2000" t="str">
        <f>RIGHT(N2000,LEN(N2000)-SEARCH("/",N2000))</f>
        <v>people</v>
      </c>
      <c r="S2000" s="14">
        <f>(((J2000/60)/60)/24) + DATE(1970,1,1)</f>
        <v>41807.118495370371</v>
      </c>
      <c r="T2000" s="14">
        <f>(((I2000/60)/60)/24) + 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8349</v>
      </c>
      <c r="O2001" s="10">
        <f>(E2001/D2001)*100</f>
        <v>0.76129032258064511</v>
      </c>
      <c r="P2001" s="5">
        <f>IFERROR((E2001/L2001),"0")</f>
        <v>33.714285714285715</v>
      </c>
      <c r="Q2001" t="str">
        <f>LEFT(N2001,FIND("/",N2001)-1)</f>
        <v>photography</v>
      </c>
      <c r="R2001" t="str">
        <f>RIGHT(N2001,LEN(N2001)-SEARCH("/",N2001))</f>
        <v>people</v>
      </c>
      <c r="S2001" s="14">
        <f>(((J2001/60)/60)/24) + DATE(1970,1,1)</f>
        <v>41926.482731481483</v>
      </c>
      <c r="T2001" s="14">
        <f>(((I2001/60)/60)/24) + DATE(1970,1,1)</f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8349</v>
      </c>
      <c r="O2002" s="10">
        <f>(E2002/D2002)*100</f>
        <v>12.5</v>
      </c>
      <c r="P2002" s="5">
        <f>IFERROR((E2002/L2002),"0")</f>
        <v>25</v>
      </c>
      <c r="Q2002" t="str">
        <f>LEFT(N2002,FIND("/",N2002)-1)</f>
        <v>photography</v>
      </c>
      <c r="R2002" t="str">
        <f>RIGHT(N2002,LEN(N2002)-SEARCH("/",N2002))</f>
        <v>people</v>
      </c>
      <c r="S2002" s="14">
        <f>(((J2002/60)/60)/24) + DATE(1970,1,1)</f>
        <v>42345.951539351852</v>
      </c>
      <c r="T2002" s="14">
        <f>(((I2002/60)/60)/24) + DATE(1970,1,1)</f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8348</v>
      </c>
      <c r="O2003" s="10">
        <f>(E2003/D2003)*100</f>
        <v>382.12909090909091</v>
      </c>
      <c r="P2003" s="5">
        <f>IFERROR((E2003/L2003),"0")</f>
        <v>128.38790470372632</v>
      </c>
      <c r="Q2003" t="str">
        <f>LEFT(N2003,FIND("/",N2003)-1)</f>
        <v>technology</v>
      </c>
      <c r="R2003" t="str">
        <f>RIGHT(N2003,LEN(N2003)-SEARCH("/",N2003))</f>
        <v>hardware</v>
      </c>
      <c r="S2003" s="14">
        <f>(((J2003/60)/60)/24) + DATE(1970,1,1)</f>
        <v>42136.209675925929</v>
      </c>
      <c r="T2003" s="14">
        <f>(((I2003/60)/60)/24) + 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8348</v>
      </c>
      <c r="O2004" s="10">
        <f>(E2004/D2004)*100</f>
        <v>216.79422000000002</v>
      </c>
      <c r="P2004" s="5">
        <f>IFERROR((E2004/L2004),"0")</f>
        <v>78.834261818181815</v>
      </c>
      <c r="Q2004" t="str">
        <f>LEFT(N2004,FIND("/",N2004)-1)</f>
        <v>technology</v>
      </c>
      <c r="R2004" t="str">
        <f>RIGHT(N2004,LEN(N2004)-SEARCH("/",N2004))</f>
        <v>hardware</v>
      </c>
      <c r="S2004" s="14">
        <f>(((J2004/60)/60)/24) + DATE(1970,1,1)</f>
        <v>42728.71230324074</v>
      </c>
      <c r="T2004" s="14">
        <f>(((I2004/60)/60)/24) + 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8348</v>
      </c>
      <c r="O2005" s="10">
        <f>(E2005/D2005)*100</f>
        <v>312</v>
      </c>
      <c r="P2005" s="5">
        <f>IFERROR((E2005/L2005),"0")</f>
        <v>91.764705882352942</v>
      </c>
      <c r="Q2005" t="str">
        <f>LEFT(N2005,FIND("/",N2005)-1)</f>
        <v>technology</v>
      </c>
      <c r="R2005" t="str">
        <f>RIGHT(N2005,LEN(N2005)-SEARCH("/",N2005))</f>
        <v>hardware</v>
      </c>
      <c r="S2005" s="14">
        <f>(((J2005/60)/60)/24) + DATE(1970,1,1)</f>
        <v>40347.125601851854</v>
      </c>
      <c r="T2005" s="14">
        <f>(((I2005/60)/60)/24) + DATE(1970,1,1)</f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8348</v>
      </c>
      <c r="O2006" s="10">
        <f>(E2006/D2006)*100</f>
        <v>234.42048</v>
      </c>
      <c r="P2006" s="5">
        <f>IFERROR((E2006/L2006),"0")</f>
        <v>331.10237288135596</v>
      </c>
      <c r="Q2006" t="str">
        <f>LEFT(N2006,FIND("/",N2006)-1)</f>
        <v>technology</v>
      </c>
      <c r="R2006" t="str">
        <f>RIGHT(N2006,LEN(N2006)-SEARCH("/",N2006))</f>
        <v>hardware</v>
      </c>
      <c r="S2006" s="14">
        <f>(((J2006/60)/60)/24) + DATE(1970,1,1)</f>
        <v>41800.604895833334</v>
      </c>
      <c r="T2006" s="14">
        <f>(((I2006/60)/60)/24) + DATE(1970,1,1)</f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8348</v>
      </c>
      <c r="O2007" s="10">
        <f>(E2007/D2007)*100</f>
        <v>123.68010000000001</v>
      </c>
      <c r="P2007" s="5">
        <f>IFERROR((E2007/L2007),"0")</f>
        <v>194.26193717277485</v>
      </c>
      <c r="Q2007" t="str">
        <f>LEFT(N2007,FIND("/",N2007)-1)</f>
        <v>technology</v>
      </c>
      <c r="R2007" t="str">
        <f>RIGHT(N2007,LEN(N2007)-SEARCH("/",N2007))</f>
        <v>hardware</v>
      </c>
      <c r="S2007" s="14">
        <f>(((J2007/60)/60)/24) + DATE(1970,1,1)</f>
        <v>41535.812708333331</v>
      </c>
      <c r="T2007" s="14">
        <f>(((I2007/60)/60)/24) + DATE(1970,1,1)</f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8348</v>
      </c>
      <c r="O2008" s="10">
        <f>(E2008/D2008)*100</f>
        <v>247.84</v>
      </c>
      <c r="P2008" s="5">
        <f>IFERROR((E2008/L2008),"0")</f>
        <v>408.97689768976898</v>
      </c>
      <c r="Q2008" t="str">
        <f>LEFT(N2008,FIND("/",N2008)-1)</f>
        <v>technology</v>
      </c>
      <c r="R2008" t="str">
        <f>RIGHT(N2008,LEN(N2008)-SEARCH("/",N2008))</f>
        <v>hardware</v>
      </c>
      <c r="S2008" s="14">
        <f>(((J2008/60)/60)/24) + DATE(1970,1,1)</f>
        <v>41941.500520833331</v>
      </c>
      <c r="T2008" s="14">
        <f>(((I2008/60)/60)/24) + DATE(1970,1,1)</f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8348</v>
      </c>
      <c r="O2009" s="10">
        <f>(E2009/D2009)*100</f>
        <v>115.7092</v>
      </c>
      <c r="P2009" s="5">
        <f>IFERROR((E2009/L2009),"0")</f>
        <v>84.459270072992695</v>
      </c>
      <c r="Q2009" t="str">
        <f>LEFT(N2009,FIND("/",N2009)-1)</f>
        <v>technology</v>
      </c>
      <c r="R2009" t="str">
        <f>RIGHT(N2009,LEN(N2009)-SEARCH("/",N2009))</f>
        <v>hardware</v>
      </c>
      <c r="S2009" s="14">
        <f>(((J2009/60)/60)/24) + DATE(1970,1,1)</f>
        <v>40347.837800925925</v>
      </c>
      <c r="T2009" s="14">
        <f>(((I2009/60)/60)/24) + DATE(1970,1,1)</f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8348</v>
      </c>
      <c r="O2010" s="10">
        <f>(E2010/D2010)*100</f>
        <v>117.07484768810599</v>
      </c>
      <c r="P2010" s="5">
        <f>IFERROR((E2010/L2010),"0")</f>
        <v>44.853658536585364</v>
      </c>
      <c r="Q2010" t="str">
        <f>LEFT(N2010,FIND("/",N2010)-1)</f>
        <v>technology</v>
      </c>
      <c r="R2010" t="str">
        <f>RIGHT(N2010,LEN(N2010)-SEARCH("/",N2010))</f>
        <v>hardware</v>
      </c>
      <c r="S2010" s="14">
        <f>(((J2010/60)/60)/24) + DATE(1970,1,1)</f>
        <v>40761.604421296295</v>
      </c>
      <c r="T2010" s="14">
        <f>(((I2010/60)/60)/24) + DATE(1970,1,1)</f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8348</v>
      </c>
      <c r="O2011" s="10">
        <f>(E2011/D2011)*100</f>
        <v>305.15800000000002</v>
      </c>
      <c r="P2011" s="5">
        <f>IFERROR((E2011/L2011),"0")</f>
        <v>383.3643216080402</v>
      </c>
      <c r="Q2011" t="str">
        <f>LEFT(N2011,FIND("/",N2011)-1)</f>
        <v>technology</v>
      </c>
      <c r="R2011" t="str">
        <f>RIGHT(N2011,LEN(N2011)-SEARCH("/",N2011))</f>
        <v>hardware</v>
      </c>
      <c r="S2011" s="14">
        <f>(((J2011/60)/60)/24) + DATE(1970,1,1)</f>
        <v>42661.323414351849</v>
      </c>
      <c r="T2011" s="14">
        <f>(((I2011/60)/60)/24) + 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8348</v>
      </c>
      <c r="O2012" s="10">
        <f>(E2012/D2012)*100</f>
        <v>320.05299999999994</v>
      </c>
      <c r="P2012" s="5">
        <f>IFERROR((E2012/L2012),"0")</f>
        <v>55.276856649395505</v>
      </c>
      <c r="Q2012" t="str">
        <f>LEFT(N2012,FIND("/",N2012)-1)</f>
        <v>technology</v>
      </c>
      <c r="R2012" t="str">
        <f>RIGHT(N2012,LEN(N2012)-SEARCH("/",N2012))</f>
        <v>hardware</v>
      </c>
      <c r="S2012" s="14">
        <f>(((J2012/60)/60)/24) + DATE(1970,1,1)</f>
        <v>42570.996423611112</v>
      </c>
      <c r="T2012" s="14">
        <f>(((I2012/60)/60)/24) + 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8348</v>
      </c>
      <c r="O2013" s="10">
        <f>(E2013/D2013)*100</f>
        <v>819.56399999999996</v>
      </c>
      <c r="P2013" s="5">
        <f>IFERROR((E2013/L2013),"0")</f>
        <v>422.02059732234807</v>
      </c>
      <c r="Q2013" t="str">
        <f>LEFT(N2013,FIND("/",N2013)-1)</f>
        <v>technology</v>
      </c>
      <c r="R2013" t="str">
        <f>RIGHT(N2013,LEN(N2013)-SEARCH("/",N2013))</f>
        <v>hardware</v>
      </c>
      <c r="S2013" s="14">
        <f>(((J2013/60)/60)/24) + DATE(1970,1,1)</f>
        <v>42347.358483796299</v>
      </c>
      <c r="T2013" s="14">
        <f>(((I2013/60)/60)/24) + 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8348</v>
      </c>
      <c r="O2014" s="10">
        <f>(E2014/D2014)*100</f>
        <v>234.90000000000003</v>
      </c>
      <c r="P2014" s="5">
        <f>IFERROR((E2014/L2014),"0")</f>
        <v>64.180327868852459</v>
      </c>
      <c r="Q2014" t="str">
        <f>LEFT(N2014,FIND("/",N2014)-1)</f>
        <v>technology</v>
      </c>
      <c r="R2014" t="str">
        <f>RIGHT(N2014,LEN(N2014)-SEARCH("/",N2014))</f>
        <v>hardware</v>
      </c>
      <c r="S2014" s="14">
        <f>(((J2014/60)/60)/24) + DATE(1970,1,1)</f>
        <v>42010.822233796294</v>
      </c>
      <c r="T2014" s="14">
        <f>(((I2014/60)/60)/24) + DATE(1970,1,1)</f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8348</v>
      </c>
      <c r="O2015" s="10">
        <f>(E2015/D2015)*100</f>
        <v>494.91374999999999</v>
      </c>
      <c r="P2015" s="5">
        <f>IFERROR((E2015/L2015),"0")</f>
        <v>173.57781674704077</v>
      </c>
      <c r="Q2015" t="str">
        <f>LEFT(N2015,FIND("/",N2015)-1)</f>
        <v>technology</v>
      </c>
      <c r="R2015" t="str">
        <f>RIGHT(N2015,LEN(N2015)-SEARCH("/",N2015))</f>
        <v>hardware</v>
      </c>
      <c r="S2015" s="14">
        <f>(((J2015/60)/60)/24) + DATE(1970,1,1)</f>
        <v>42499.960810185185</v>
      </c>
      <c r="T2015" s="14">
        <f>(((I2015/60)/60)/24) + 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8348</v>
      </c>
      <c r="O2016" s="10">
        <f>(E2016/D2016)*100</f>
        <v>7813.7822333333334</v>
      </c>
      <c r="P2016" s="5">
        <f>IFERROR((E2016/L2016),"0")</f>
        <v>88.601680840609291</v>
      </c>
      <c r="Q2016" t="str">
        <f>LEFT(N2016,FIND("/",N2016)-1)</f>
        <v>technology</v>
      </c>
      <c r="R2016" t="str">
        <f>RIGHT(N2016,LEN(N2016)-SEARCH("/",N2016))</f>
        <v>hardware</v>
      </c>
      <c r="S2016" s="14">
        <f>(((J2016/60)/60)/24) + DATE(1970,1,1)</f>
        <v>41324.214571759258</v>
      </c>
      <c r="T2016" s="14">
        <f>(((I2016/60)/60)/24) + 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8348</v>
      </c>
      <c r="O2017" s="10">
        <f>(E2017/D2017)*100</f>
        <v>113.00013888888888</v>
      </c>
      <c r="P2017" s="5">
        <f>IFERROR((E2017/L2017),"0")</f>
        <v>50.222283950617282</v>
      </c>
      <c r="Q2017" t="str">
        <f>LEFT(N2017,FIND("/",N2017)-1)</f>
        <v>technology</v>
      </c>
      <c r="R2017" t="str">
        <f>RIGHT(N2017,LEN(N2017)-SEARCH("/",N2017))</f>
        <v>hardware</v>
      </c>
      <c r="S2017" s="14">
        <f>(((J2017/60)/60)/24) + DATE(1970,1,1)</f>
        <v>40765.876886574071</v>
      </c>
      <c r="T2017" s="14">
        <f>(((I2017/60)/60)/24) + 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8348</v>
      </c>
      <c r="O2018" s="10">
        <f>(E2018/D2018)*100</f>
        <v>921.54219999999998</v>
      </c>
      <c r="P2018" s="5">
        <f>IFERROR((E2018/L2018),"0")</f>
        <v>192.38876826722338</v>
      </c>
      <c r="Q2018" t="str">
        <f>LEFT(N2018,FIND("/",N2018)-1)</f>
        <v>technology</v>
      </c>
      <c r="R2018" t="str">
        <f>RIGHT(N2018,LEN(N2018)-SEARCH("/",N2018))</f>
        <v>hardware</v>
      </c>
      <c r="S2018" s="14">
        <f>(((J2018/60)/60)/24) + DATE(1970,1,1)</f>
        <v>41312.88077546296</v>
      </c>
      <c r="T2018" s="14">
        <f>(((I2018/60)/60)/24) + DATE(1970,1,1)</f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8348</v>
      </c>
      <c r="O2019" s="10">
        <f>(E2019/D2019)*100</f>
        <v>125.10239999999999</v>
      </c>
      <c r="P2019" s="5">
        <f>IFERROR((E2019/L2019),"0")</f>
        <v>73.416901408450698</v>
      </c>
      <c r="Q2019" t="str">
        <f>LEFT(N2019,FIND("/",N2019)-1)</f>
        <v>technology</v>
      </c>
      <c r="R2019" t="str">
        <f>RIGHT(N2019,LEN(N2019)-SEARCH("/",N2019))</f>
        <v>hardware</v>
      </c>
      <c r="S2019" s="14">
        <f>(((J2019/60)/60)/24) + DATE(1970,1,1)</f>
        <v>40961.057349537034</v>
      </c>
      <c r="T2019" s="14">
        <f>(((I2019/60)/60)/24) + DATE(1970,1,1)</f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8348</v>
      </c>
      <c r="O2020" s="10">
        <f>(E2020/D2020)*100</f>
        <v>102.24343076923077</v>
      </c>
      <c r="P2020" s="5">
        <f>IFERROR((E2020/L2020),"0")</f>
        <v>147.68495555555555</v>
      </c>
      <c r="Q2020" t="str">
        <f>LEFT(N2020,FIND("/",N2020)-1)</f>
        <v>technology</v>
      </c>
      <c r="R2020" t="str">
        <f>RIGHT(N2020,LEN(N2020)-SEARCH("/",N2020))</f>
        <v>hardware</v>
      </c>
      <c r="S2020" s="14">
        <f>(((J2020/60)/60)/24) + DATE(1970,1,1)</f>
        <v>42199.365844907406</v>
      </c>
      <c r="T2020" s="14">
        <f>(((I2020/60)/60)/24) + DATE(1970,1,1)</f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8348</v>
      </c>
      <c r="O2021" s="10">
        <f>(E2021/D2021)*100</f>
        <v>484.90975000000003</v>
      </c>
      <c r="P2021" s="5">
        <f>IFERROR((E2021/L2021),"0")</f>
        <v>108.96848314606741</v>
      </c>
      <c r="Q2021" t="str">
        <f>LEFT(N2021,FIND("/",N2021)-1)</f>
        <v>technology</v>
      </c>
      <c r="R2021" t="str">
        <f>RIGHT(N2021,LEN(N2021)-SEARCH("/",N2021))</f>
        <v>hardware</v>
      </c>
      <c r="S2021" s="14">
        <f>(((J2021/60)/60)/24) + DATE(1970,1,1)</f>
        <v>42605.70857638889</v>
      </c>
      <c r="T2021" s="14">
        <f>(((I2021/60)/60)/24) + DATE(1970,1,1)</f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8348</v>
      </c>
      <c r="O2022" s="10">
        <f>(E2022/D2022)*100</f>
        <v>192.33333333333334</v>
      </c>
      <c r="P2022" s="5">
        <f>IFERROR((E2022/L2022),"0")</f>
        <v>23.647540983606557</v>
      </c>
      <c r="Q2022" t="str">
        <f>LEFT(N2022,FIND("/",N2022)-1)</f>
        <v>technology</v>
      </c>
      <c r="R2022" t="str">
        <f>RIGHT(N2022,LEN(N2022)-SEARCH("/",N2022))</f>
        <v>hardware</v>
      </c>
      <c r="S2022" s="14">
        <f>(((J2022/60)/60)/24) + DATE(1970,1,1)</f>
        <v>41737.097499999996</v>
      </c>
      <c r="T2022" s="14">
        <f>(((I2022/60)/60)/24) + DATE(1970,1,1)</f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8348</v>
      </c>
      <c r="O2023" s="10">
        <f>(E2023/D2023)*100</f>
        <v>281.10000000000002</v>
      </c>
      <c r="P2023" s="5">
        <f>IFERROR((E2023/L2023),"0")</f>
        <v>147.94736842105263</v>
      </c>
      <c r="Q2023" t="str">
        <f>LEFT(N2023,FIND("/",N2023)-1)</f>
        <v>technology</v>
      </c>
      <c r="R2023" t="str">
        <f>RIGHT(N2023,LEN(N2023)-SEARCH("/",N2023))</f>
        <v>hardware</v>
      </c>
      <c r="S2023" s="14">
        <f>(((J2023/60)/60)/24) + DATE(1970,1,1)</f>
        <v>41861.070567129631</v>
      </c>
      <c r="T2023" s="14">
        <f>(((I2023/60)/60)/24) + DATE(1970,1,1)</f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8348</v>
      </c>
      <c r="O2024" s="10">
        <f>(E2024/D2024)*100</f>
        <v>125.13700000000001</v>
      </c>
      <c r="P2024" s="5">
        <f>IFERROR((E2024/L2024),"0")</f>
        <v>385.03692307692307</v>
      </c>
      <c r="Q2024" t="str">
        <f>LEFT(N2024,FIND("/",N2024)-1)</f>
        <v>technology</v>
      </c>
      <c r="R2024" t="str">
        <f>RIGHT(N2024,LEN(N2024)-SEARCH("/",N2024))</f>
        <v>hardware</v>
      </c>
      <c r="S2024" s="14">
        <f>(((J2024/60)/60)/24) + DATE(1970,1,1)</f>
        <v>42502.569120370375</v>
      </c>
      <c r="T2024" s="14">
        <f>(((I2024/60)/60)/24) + DATE(1970,1,1)</f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8348</v>
      </c>
      <c r="O2025" s="10">
        <f>(E2025/D2025)*100</f>
        <v>161.459</v>
      </c>
      <c r="P2025" s="5">
        <f>IFERROR((E2025/L2025),"0")</f>
        <v>457.39093484419266</v>
      </c>
      <c r="Q2025" t="str">
        <f>LEFT(N2025,FIND("/",N2025)-1)</f>
        <v>technology</v>
      </c>
      <c r="R2025" t="str">
        <f>RIGHT(N2025,LEN(N2025)-SEARCH("/",N2025))</f>
        <v>hardware</v>
      </c>
      <c r="S2025" s="14">
        <f>(((J2025/60)/60)/24) + DATE(1970,1,1)</f>
        <v>42136.420752314814</v>
      </c>
      <c r="T2025" s="14">
        <f>(((I2025/60)/60)/24) + DATE(1970,1,1)</f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8348</v>
      </c>
      <c r="O2026" s="10">
        <f>(E2026/D2026)*100</f>
        <v>585.35</v>
      </c>
      <c r="P2026" s="5">
        <f>IFERROR((E2026/L2026),"0")</f>
        <v>222.99047619047619</v>
      </c>
      <c r="Q2026" t="str">
        <f>LEFT(N2026,FIND("/",N2026)-1)</f>
        <v>technology</v>
      </c>
      <c r="R2026" t="str">
        <f>RIGHT(N2026,LEN(N2026)-SEARCH("/",N2026))</f>
        <v>hardware</v>
      </c>
      <c r="S2026" s="14">
        <f>(((J2026/60)/60)/24) + DATE(1970,1,1)</f>
        <v>41099.966944444444</v>
      </c>
      <c r="T2026" s="14">
        <f>(((I2026/60)/60)/24) + DATE(1970,1,1)</f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8348</v>
      </c>
      <c r="O2027" s="10">
        <f>(E2027/D2027)*100</f>
        <v>201.14999999999998</v>
      </c>
      <c r="P2027" s="5">
        <f>IFERROR((E2027/L2027),"0")</f>
        <v>220.74074074074073</v>
      </c>
      <c r="Q2027" t="str">
        <f>LEFT(N2027,FIND("/",N2027)-1)</f>
        <v>technology</v>
      </c>
      <c r="R2027" t="str">
        <f>RIGHT(N2027,LEN(N2027)-SEARCH("/",N2027))</f>
        <v>hardware</v>
      </c>
      <c r="S2027" s="14">
        <f>(((J2027/60)/60)/24) + DATE(1970,1,1)</f>
        <v>42136.184560185182</v>
      </c>
      <c r="T2027" s="14">
        <f>(((I2027/60)/60)/24) + 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8348</v>
      </c>
      <c r="O2028" s="10">
        <f>(E2028/D2028)*100</f>
        <v>133.48307999999997</v>
      </c>
      <c r="P2028" s="5">
        <f>IFERROR((E2028/L2028),"0")</f>
        <v>73.503898678414089</v>
      </c>
      <c r="Q2028" t="str">
        <f>LEFT(N2028,FIND("/",N2028)-1)</f>
        <v>technology</v>
      </c>
      <c r="R2028" t="str">
        <f>RIGHT(N2028,LEN(N2028)-SEARCH("/",N2028))</f>
        <v>hardware</v>
      </c>
      <c r="S2028" s="14">
        <f>(((J2028/60)/60)/24) + DATE(1970,1,1)</f>
        <v>41704.735937500001</v>
      </c>
      <c r="T2028" s="14">
        <f>(((I2028/60)/60)/24) + 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8348</v>
      </c>
      <c r="O2029" s="10">
        <f>(E2029/D2029)*100</f>
        <v>120.24900000000001</v>
      </c>
      <c r="P2029" s="5">
        <f>IFERROR((E2029/L2029),"0")</f>
        <v>223.09647495361781</v>
      </c>
      <c r="Q2029" t="str">
        <f>LEFT(N2029,FIND("/",N2029)-1)</f>
        <v>technology</v>
      </c>
      <c r="R2029" t="str">
        <f>RIGHT(N2029,LEN(N2029)-SEARCH("/",N2029))</f>
        <v>hardware</v>
      </c>
      <c r="S2029" s="14">
        <f>(((J2029/60)/60)/24) + DATE(1970,1,1)</f>
        <v>42048.813877314817</v>
      </c>
      <c r="T2029" s="14">
        <f>(((I2029/60)/60)/24) + 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8348</v>
      </c>
      <c r="O2030" s="10">
        <f>(E2030/D2030)*100</f>
        <v>126.16666666666667</v>
      </c>
      <c r="P2030" s="5">
        <f>IFERROR((E2030/L2030),"0")</f>
        <v>47.911392405063289</v>
      </c>
      <c r="Q2030" t="str">
        <f>LEFT(N2030,FIND("/",N2030)-1)</f>
        <v>technology</v>
      </c>
      <c r="R2030" t="str">
        <f>RIGHT(N2030,LEN(N2030)-SEARCH("/",N2030))</f>
        <v>hardware</v>
      </c>
      <c r="S2030" s="14">
        <f>(((J2030/60)/60)/24) + DATE(1970,1,1)</f>
        <v>40215.919050925928</v>
      </c>
      <c r="T2030" s="14">
        <f>(((I2030/60)/60)/24) + DATE(1970,1,1)</f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8348</v>
      </c>
      <c r="O2031" s="10">
        <f>(E2031/D2031)*100</f>
        <v>361.2</v>
      </c>
      <c r="P2031" s="5">
        <f>IFERROR((E2031/L2031),"0")</f>
        <v>96.063829787234042</v>
      </c>
      <c r="Q2031" t="str">
        <f>LEFT(N2031,FIND("/",N2031)-1)</f>
        <v>technology</v>
      </c>
      <c r="R2031" t="str">
        <f>RIGHT(N2031,LEN(N2031)-SEARCH("/",N2031))</f>
        <v>hardware</v>
      </c>
      <c r="S2031" s="14">
        <f>(((J2031/60)/60)/24) + DATE(1970,1,1)</f>
        <v>41848.021770833337</v>
      </c>
      <c r="T2031" s="14">
        <f>(((I2031/60)/60)/24) + 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8348</v>
      </c>
      <c r="O2032" s="10">
        <f>(E2032/D2032)*100</f>
        <v>226.239013671875</v>
      </c>
      <c r="P2032" s="5">
        <f>IFERROR((E2032/L2032),"0")</f>
        <v>118.6144</v>
      </c>
      <c r="Q2032" t="str">
        <f>LEFT(N2032,FIND("/",N2032)-1)</f>
        <v>technology</v>
      </c>
      <c r="R2032" t="str">
        <f>RIGHT(N2032,LEN(N2032)-SEARCH("/",N2032))</f>
        <v>hardware</v>
      </c>
      <c r="S2032" s="14">
        <f>(((J2032/60)/60)/24) + DATE(1970,1,1)</f>
        <v>41212.996481481481</v>
      </c>
      <c r="T2032" s="14">
        <f>(((I2032/60)/60)/24) + DATE(1970,1,1)</f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8348</v>
      </c>
      <c r="O2033" s="10">
        <f>(E2033/D2033)*100</f>
        <v>120.35</v>
      </c>
      <c r="P2033" s="5">
        <f>IFERROR((E2033/L2033),"0")</f>
        <v>118.45472440944881</v>
      </c>
      <c r="Q2033" t="str">
        <f>LEFT(N2033,FIND("/",N2033)-1)</f>
        <v>technology</v>
      </c>
      <c r="R2033" t="str">
        <f>RIGHT(N2033,LEN(N2033)-SEARCH("/",N2033))</f>
        <v>hardware</v>
      </c>
      <c r="S2033" s="14">
        <f>(((J2033/60)/60)/24) + DATE(1970,1,1)</f>
        <v>41975.329317129625</v>
      </c>
      <c r="T2033" s="14">
        <f>(((I2033/60)/60)/24) + DATE(1970,1,1)</f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8348</v>
      </c>
      <c r="O2034" s="10">
        <f>(E2034/D2034)*100</f>
        <v>304.18799999999999</v>
      </c>
      <c r="P2034" s="5">
        <f>IFERROR((E2034/L2034),"0")</f>
        <v>143.21468926553672</v>
      </c>
      <c r="Q2034" t="str">
        <f>LEFT(N2034,FIND("/",N2034)-1)</f>
        <v>technology</v>
      </c>
      <c r="R2034" t="str">
        <f>RIGHT(N2034,LEN(N2034)-SEARCH("/",N2034))</f>
        <v>hardware</v>
      </c>
      <c r="S2034" s="14">
        <f>(((J2034/60)/60)/24) + DATE(1970,1,1)</f>
        <v>42689.565671296295</v>
      </c>
      <c r="T2034" s="14">
        <f>(((I2034/60)/60)/24) + DATE(1970,1,1)</f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8348</v>
      </c>
      <c r="O2035" s="10">
        <f>(E2035/D2035)*100</f>
        <v>178.67599999999999</v>
      </c>
      <c r="P2035" s="5">
        <f>IFERROR((E2035/L2035),"0")</f>
        <v>282.71518987341773</v>
      </c>
      <c r="Q2035" t="str">
        <f>LEFT(N2035,FIND("/",N2035)-1)</f>
        <v>technology</v>
      </c>
      <c r="R2035" t="str">
        <f>RIGHT(N2035,LEN(N2035)-SEARCH("/",N2035))</f>
        <v>hardware</v>
      </c>
      <c r="S2035" s="14">
        <f>(((J2035/60)/60)/24) + DATE(1970,1,1)</f>
        <v>41725.082384259258</v>
      </c>
      <c r="T2035" s="14">
        <f>(((I2035/60)/60)/24) + DATE(1970,1,1)</f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8348</v>
      </c>
      <c r="O2036" s="10">
        <f>(E2036/D2036)*100</f>
        <v>386.81998717948721</v>
      </c>
      <c r="P2036" s="5">
        <f>IFERROR((E2036/L2036),"0")</f>
        <v>593.93620078740162</v>
      </c>
      <c r="Q2036" t="str">
        <f>LEFT(N2036,FIND("/",N2036)-1)</f>
        <v>technology</v>
      </c>
      <c r="R2036" t="str">
        <f>RIGHT(N2036,LEN(N2036)-SEARCH("/",N2036))</f>
        <v>hardware</v>
      </c>
      <c r="S2036" s="14">
        <f>(((J2036/60)/60)/24) + DATE(1970,1,1)</f>
        <v>42076.130011574074</v>
      </c>
      <c r="T2036" s="14">
        <f>(((I2036/60)/60)/24) + DATE(1970,1,1)</f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8348</v>
      </c>
      <c r="O2037" s="10">
        <f>(E2037/D2037)*100</f>
        <v>211.03642500000004</v>
      </c>
      <c r="P2037" s="5">
        <f>IFERROR((E2037/L2037),"0")</f>
        <v>262.15704968944101</v>
      </c>
      <c r="Q2037" t="str">
        <f>LEFT(N2037,FIND("/",N2037)-1)</f>
        <v>technology</v>
      </c>
      <c r="R2037" t="str">
        <f>RIGHT(N2037,LEN(N2037)-SEARCH("/",N2037))</f>
        <v>hardware</v>
      </c>
      <c r="S2037" s="14">
        <f>(((J2037/60)/60)/24) + DATE(1970,1,1)</f>
        <v>42311.625081018516</v>
      </c>
      <c r="T2037" s="14">
        <f>(((I2037/60)/60)/24) + DATE(1970,1,1)</f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8348</v>
      </c>
      <c r="O2038" s="10">
        <f>(E2038/D2038)*100</f>
        <v>131.66833333333335</v>
      </c>
      <c r="P2038" s="5">
        <f>IFERROR((E2038/L2038),"0")</f>
        <v>46.580778301886795</v>
      </c>
      <c r="Q2038" t="str">
        <f>LEFT(N2038,FIND("/",N2038)-1)</f>
        <v>technology</v>
      </c>
      <c r="R2038" t="str">
        <f>RIGHT(N2038,LEN(N2038)-SEARCH("/",N2038))</f>
        <v>hardware</v>
      </c>
      <c r="S2038" s="14">
        <f>(((J2038/60)/60)/24) + DATE(1970,1,1)</f>
        <v>41738.864803240744</v>
      </c>
      <c r="T2038" s="14">
        <f>(((I2038/60)/60)/24) + 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8348</v>
      </c>
      <c r="O2039" s="10">
        <f>(E2039/D2039)*100</f>
        <v>300.47639999999996</v>
      </c>
      <c r="P2039" s="5">
        <f>IFERROR((E2039/L2039),"0")</f>
        <v>70.041118881118877</v>
      </c>
      <c r="Q2039" t="str">
        <f>LEFT(N2039,FIND("/",N2039)-1)</f>
        <v>technology</v>
      </c>
      <c r="R2039" t="str">
        <f>RIGHT(N2039,LEN(N2039)-SEARCH("/",N2039))</f>
        <v>hardware</v>
      </c>
      <c r="S2039" s="14">
        <f>(((J2039/60)/60)/24) + DATE(1970,1,1)</f>
        <v>41578.210104166668</v>
      </c>
      <c r="T2039" s="14">
        <f>(((I2039/60)/60)/24) + DATE(1970,1,1)</f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8348</v>
      </c>
      <c r="O2040" s="10">
        <f>(E2040/D2040)*100</f>
        <v>420.51249999999999</v>
      </c>
      <c r="P2040" s="5">
        <f>IFERROR((E2040/L2040),"0")</f>
        <v>164.90686274509804</v>
      </c>
      <c r="Q2040" t="str">
        <f>LEFT(N2040,FIND("/",N2040)-1)</f>
        <v>technology</v>
      </c>
      <c r="R2040" t="str">
        <f>RIGHT(N2040,LEN(N2040)-SEARCH("/",N2040))</f>
        <v>hardware</v>
      </c>
      <c r="S2040" s="14">
        <f>(((J2040/60)/60)/24) + DATE(1970,1,1)</f>
        <v>41424.27107638889</v>
      </c>
      <c r="T2040" s="14">
        <f>(((I2040/60)/60)/24) + DATE(1970,1,1)</f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8348</v>
      </c>
      <c r="O2041" s="10">
        <f>(E2041/D2041)*100</f>
        <v>136.21680000000001</v>
      </c>
      <c r="P2041" s="5">
        <f>IFERROR((E2041/L2041),"0")</f>
        <v>449.26385224274406</v>
      </c>
      <c r="Q2041" t="str">
        <f>LEFT(N2041,FIND("/",N2041)-1)</f>
        <v>technology</v>
      </c>
      <c r="R2041" t="str">
        <f>RIGHT(N2041,LEN(N2041)-SEARCH("/",N2041))</f>
        <v>hardware</v>
      </c>
      <c r="S2041" s="14">
        <f>(((J2041/60)/60)/24) + DATE(1970,1,1)</f>
        <v>42675.438946759255</v>
      </c>
      <c r="T2041" s="14">
        <f>(((I2041/60)/60)/24) + 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8348</v>
      </c>
      <c r="O2042" s="10">
        <f>(E2042/D2042)*100</f>
        <v>248.17133333333334</v>
      </c>
      <c r="P2042" s="5">
        <f>IFERROR((E2042/L2042),"0")</f>
        <v>27.472841328413285</v>
      </c>
      <c r="Q2042" t="str">
        <f>LEFT(N2042,FIND("/",N2042)-1)</f>
        <v>technology</v>
      </c>
      <c r="R2042" t="str">
        <f>RIGHT(N2042,LEN(N2042)-SEARCH("/",N2042))</f>
        <v>hardware</v>
      </c>
      <c r="S2042" s="14">
        <f>(((J2042/60)/60)/24) + DATE(1970,1,1)</f>
        <v>41578.927118055559</v>
      </c>
      <c r="T2042" s="14">
        <f>(((I2042/60)/60)/24) + DATE(1970,1,1)</f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8348</v>
      </c>
      <c r="O2043" s="10">
        <f>(E2043/D2043)*100</f>
        <v>181.86315789473684</v>
      </c>
      <c r="P2043" s="5">
        <f>IFERROR((E2043/L2043),"0")</f>
        <v>143.97499999999999</v>
      </c>
      <c r="Q2043" t="str">
        <f>LEFT(N2043,FIND("/",N2043)-1)</f>
        <v>technology</v>
      </c>
      <c r="R2043" t="str">
        <f>RIGHT(N2043,LEN(N2043)-SEARCH("/",N2043))</f>
        <v>hardware</v>
      </c>
      <c r="S2043" s="14">
        <f>(((J2043/60)/60)/24) + DATE(1970,1,1)</f>
        <v>42654.525775462964</v>
      </c>
      <c r="T2043" s="14">
        <f>(((I2043/60)/60)/24) + 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8348</v>
      </c>
      <c r="O2044" s="10">
        <f>(E2044/D2044)*100</f>
        <v>123.53</v>
      </c>
      <c r="P2044" s="5">
        <f>IFERROR((E2044/L2044),"0")</f>
        <v>88.23571428571428</v>
      </c>
      <c r="Q2044" t="str">
        <f>LEFT(N2044,FIND("/",N2044)-1)</f>
        <v>technology</v>
      </c>
      <c r="R2044" t="str">
        <f>RIGHT(N2044,LEN(N2044)-SEARCH("/",N2044))</f>
        <v>hardware</v>
      </c>
      <c r="S2044" s="14">
        <f>(((J2044/60)/60)/24) + DATE(1970,1,1)</f>
        <v>42331.708032407405</v>
      </c>
      <c r="T2044" s="14">
        <f>(((I2044/60)/60)/24) + DATE(1970,1,1)</f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8348</v>
      </c>
      <c r="O2045" s="10">
        <f>(E2045/D2045)*100</f>
        <v>506.20938628158842</v>
      </c>
      <c r="P2045" s="5">
        <f>IFERROR((E2045/L2045),"0")</f>
        <v>36.326424870466319</v>
      </c>
      <c r="Q2045" t="str">
        <f>LEFT(N2045,FIND("/",N2045)-1)</f>
        <v>technology</v>
      </c>
      <c r="R2045" t="str">
        <f>RIGHT(N2045,LEN(N2045)-SEARCH("/",N2045))</f>
        <v>hardware</v>
      </c>
      <c r="S2045" s="14">
        <f>(((J2045/60)/60)/24) + DATE(1970,1,1)</f>
        <v>42661.176817129628</v>
      </c>
      <c r="T2045" s="14">
        <f>(((I2045/60)/60)/24) + DATE(1970,1,1)</f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8348</v>
      </c>
      <c r="O2046" s="10">
        <f>(E2046/D2046)*100</f>
        <v>108.21333333333334</v>
      </c>
      <c r="P2046" s="5">
        <f>IFERROR((E2046/L2046),"0")</f>
        <v>90.177777777777777</v>
      </c>
      <c r="Q2046" t="str">
        <f>LEFT(N2046,FIND("/",N2046)-1)</f>
        <v>technology</v>
      </c>
      <c r="R2046" t="str">
        <f>RIGHT(N2046,LEN(N2046)-SEARCH("/",N2046))</f>
        <v>hardware</v>
      </c>
      <c r="S2046" s="14">
        <f>(((J2046/60)/60)/24) + DATE(1970,1,1)</f>
        <v>42138.684189814812</v>
      </c>
      <c r="T2046" s="14">
        <f>(((I2046/60)/60)/24) + DATE(1970,1,1)</f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8348</v>
      </c>
      <c r="O2047" s="10">
        <f>(E2047/D2047)*100</f>
        <v>819.18387755102037</v>
      </c>
      <c r="P2047" s="5">
        <f>IFERROR((E2047/L2047),"0")</f>
        <v>152.62361216730039</v>
      </c>
      <c r="Q2047" t="str">
        <f>LEFT(N2047,FIND("/",N2047)-1)</f>
        <v>technology</v>
      </c>
      <c r="R2047" t="str">
        <f>RIGHT(N2047,LEN(N2047)-SEARCH("/",N2047))</f>
        <v>hardware</v>
      </c>
      <c r="S2047" s="14">
        <f>(((J2047/60)/60)/24) + DATE(1970,1,1)</f>
        <v>41069.088506944441</v>
      </c>
      <c r="T2047" s="14">
        <f>(((I2047/60)/60)/24) + DATE(1970,1,1)</f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8348</v>
      </c>
      <c r="O2048" s="10">
        <f>(E2048/D2048)*100</f>
        <v>121.10000000000001</v>
      </c>
      <c r="P2048" s="5">
        <f>IFERROR((E2048/L2048),"0")</f>
        <v>55.806451612903224</v>
      </c>
      <c r="Q2048" t="str">
        <f>LEFT(N2048,FIND("/",N2048)-1)</f>
        <v>technology</v>
      </c>
      <c r="R2048" t="str">
        <f>RIGHT(N2048,LEN(N2048)-SEARCH("/",N2048))</f>
        <v>hardware</v>
      </c>
      <c r="S2048" s="14">
        <f>(((J2048/60)/60)/24) + DATE(1970,1,1)</f>
        <v>41387.171805555554</v>
      </c>
      <c r="T2048" s="14">
        <f>(((I2048/60)/60)/24) + DATE(1970,1,1)</f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8348</v>
      </c>
      <c r="O2049" s="10">
        <f>(E2049/D2049)*100</f>
        <v>102.99897959183673</v>
      </c>
      <c r="P2049" s="5">
        <f>IFERROR((E2049/L2049),"0")</f>
        <v>227.85327313769753</v>
      </c>
      <c r="Q2049" t="str">
        <f>LEFT(N2049,FIND("/",N2049)-1)</f>
        <v>technology</v>
      </c>
      <c r="R2049" t="str">
        <f>RIGHT(N2049,LEN(N2049)-SEARCH("/",N2049))</f>
        <v>hardware</v>
      </c>
      <c r="S2049" s="14">
        <f>(((J2049/60)/60)/24) + DATE(1970,1,1)</f>
        <v>42081.903587962966</v>
      </c>
      <c r="T2049" s="14">
        <f>(((I2049/60)/60)/24) + DATE(1970,1,1)</f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8348</v>
      </c>
      <c r="O2050" s="10">
        <f>(E2050/D2050)*100</f>
        <v>148.33229411764705</v>
      </c>
      <c r="P2050" s="5">
        <f>IFERROR((E2050/L2050),"0")</f>
        <v>91.82989803350327</v>
      </c>
      <c r="Q2050" t="str">
        <f>LEFT(N2050,FIND("/",N2050)-1)</f>
        <v>technology</v>
      </c>
      <c r="R2050" t="str">
        <f>RIGHT(N2050,LEN(N2050)-SEARCH("/",N2050))</f>
        <v>hardware</v>
      </c>
      <c r="S2050" s="14">
        <f>(((J2050/60)/60)/24) + DATE(1970,1,1)</f>
        <v>41387.651516203703</v>
      </c>
      <c r="T2050" s="14">
        <f>(((I2050/60)/60)/24) + 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8348</v>
      </c>
      <c r="O2051" s="10">
        <f>(E2051/D2051)*100</f>
        <v>120.19070000000001</v>
      </c>
      <c r="P2051" s="5">
        <f>IFERROR((E2051/L2051),"0")</f>
        <v>80.991037735849048</v>
      </c>
      <c r="Q2051" t="str">
        <f>LEFT(N2051,FIND("/",N2051)-1)</f>
        <v>technology</v>
      </c>
      <c r="R2051" t="str">
        <f>RIGHT(N2051,LEN(N2051)-SEARCH("/",N2051))</f>
        <v>hardware</v>
      </c>
      <c r="S2051" s="14">
        <f>(((J2051/60)/60)/24) + DATE(1970,1,1)</f>
        <v>41575.527349537035</v>
      </c>
      <c r="T2051" s="14">
        <f>(((I2051/60)/60)/24) + 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8348</v>
      </c>
      <c r="O2052" s="10">
        <f>(E2052/D2052)*100</f>
        <v>473.27000000000004</v>
      </c>
      <c r="P2052" s="5">
        <f>IFERROR((E2052/L2052),"0")</f>
        <v>278.39411764705881</v>
      </c>
      <c r="Q2052" t="str">
        <f>LEFT(N2052,FIND("/",N2052)-1)</f>
        <v>technology</v>
      </c>
      <c r="R2052" t="str">
        <f>RIGHT(N2052,LEN(N2052)-SEARCH("/",N2052))</f>
        <v>hardware</v>
      </c>
      <c r="S2052" s="14">
        <f>(((J2052/60)/60)/24) + DATE(1970,1,1)</f>
        <v>42115.071504629625</v>
      </c>
      <c r="T2052" s="14">
        <f>(((I2052/60)/60)/24) + DATE(1970,1,1)</f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8348</v>
      </c>
      <c r="O2053" s="10">
        <f>(E2053/D2053)*100</f>
        <v>130.36250000000001</v>
      </c>
      <c r="P2053" s="5">
        <f>IFERROR((E2053/L2053),"0")</f>
        <v>43.095041322314053</v>
      </c>
      <c r="Q2053" t="str">
        <f>LEFT(N2053,FIND("/",N2053)-1)</f>
        <v>technology</v>
      </c>
      <c r="R2053" t="str">
        <f>RIGHT(N2053,LEN(N2053)-SEARCH("/",N2053))</f>
        <v>hardware</v>
      </c>
      <c r="S2053" s="14">
        <f>(((J2053/60)/60)/24) + DATE(1970,1,1)</f>
        <v>41604.022418981483</v>
      </c>
      <c r="T2053" s="14">
        <f>(((I2053/60)/60)/24) + DATE(1970,1,1)</f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8348</v>
      </c>
      <c r="O2054" s="10">
        <f>(E2054/D2054)*100</f>
        <v>353.048</v>
      </c>
      <c r="P2054" s="5">
        <f>IFERROR((E2054/L2054),"0")</f>
        <v>326.29205175600737</v>
      </c>
      <c r="Q2054" t="str">
        <f>LEFT(N2054,FIND("/",N2054)-1)</f>
        <v>technology</v>
      </c>
      <c r="R2054" t="str">
        <f>RIGHT(N2054,LEN(N2054)-SEARCH("/",N2054))</f>
        <v>hardware</v>
      </c>
      <c r="S2054" s="14">
        <f>(((J2054/60)/60)/24) + DATE(1970,1,1)</f>
        <v>42375.08394675926</v>
      </c>
      <c r="T2054" s="14">
        <f>(((I2054/60)/60)/24) + DATE(1970,1,1)</f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8348</v>
      </c>
      <c r="O2055" s="10">
        <f>(E2055/D2055)*100</f>
        <v>101.02</v>
      </c>
      <c r="P2055" s="5">
        <f>IFERROR((E2055/L2055),"0")</f>
        <v>41.743801652892564</v>
      </c>
      <c r="Q2055" t="str">
        <f>LEFT(N2055,FIND("/",N2055)-1)</f>
        <v>technology</v>
      </c>
      <c r="R2055" t="str">
        <f>RIGHT(N2055,LEN(N2055)-SEARCH("/",N2055))</f>
        <v>hardware</v>
      </c>
      <c r="S2055" s="14">
        <f>(((J2055/60)/60)/24) + DATE(1970,1,1)</f>
        <v>42303.617488425924</v>
      </c>
      <c r="T2055" s="14">
        <f>(((I2055/60)/60)/24) + DATE(1970,1,1)</f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8348</v>
      </c>
      <c r="O2056" s="10">
        <f>(E2056/D2056)*100</f>
        <v>113.59142857142857</v>
      </c>
      <c r="P2056" s="5">
        <f>IFERROR((E2056/L2056),"0")</f>
        <v>64.020933977455712</v>
      </c>
      <c r="Q2056" t="str">
        <f>LEFT(N2056,FIND("/",N2056)-1)</f>
        <v>technology</v>
      </c>
      <c r="R2056" t="str">
        <f>RIGHT(N2056,LEN(N2056)-SEARCH("/",N2056))</f>
        <v>hardware</v>
      </c>
      <c r="S2056" s="14">
        <f>(((J2056/60)/60)/24) + DATE(1970,1,1)</f>
        <v>41731.520949074074</v>
      </c>
      <c r="T2056" s="14">
        <f>(((I2056/60)/60)/24) + DATE(1970,1,1)</f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8348</v>
      </c>
      <c r="O2057" s="10">
        <f>(E2057/D2057)*100</f>
        <v>167.41666666666666</v>
      </c>
      <c r="P2057" s="5">
        <f>IFERROR((E2057/L2057),"0")</f>
        <v>99.455445544554451</v>
      </c>
      <c r="Q2057" t="str">
        <f>LEFT(N2057,FIND("/",N2057)-1)</f>
        <v>technology</v>
      </c>
      <c r="R2057" t="str">
        <f>RIGHT(N2057,LEN(N2057)-SEARCH("/",N2057))</f>
        <v>hardware</v>
      </c>
      <c r="S2057" s="14">
        <f>(((J2057/60)/60)/24) + DATE(1970,1,1)</f>
        <v>41946.674108796295</v>
      </c>
      <c r="T2057" s="14">
        <f>(((I2057/60)/60)/24) + 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8348</v>
      </c>
      <c r="O2058" s="10">
        <f>(E2058/D2058)*100</f>
        <v>153.452</v>
      </c>
      <c r="P2058" s="5">
        <f>IFERROR((E2058/L2058),"0")</f>
        <v>138.49458483754512</v>
      </c>
      <c r="Q2058" t="str">
        <f>LEFT(N2058,FIND("/",N2058)-1)</f>
        <v>technology</v>
      </c>
      <c r="R2058" t="str">
        <f>RIGHT(N2058,LEN(N2058)-SEARCH("/",N2058))</f>
        <v>hardware</v>
      </c>
      <c r="S2058" s="14">
        <f>(((J2058/60)/60)/24) + DATE(1970,1,1)</f>
        <v>41351.76090277778</v>
      </c>
      <c r="T2058" s="14">
        <f>(((I2058/60)/60)/24) + DATE(1970,1,1)</f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8348</v>
      </c>
      <c r="O2059" s="10">
        <f>(E2059/D2059)*100</f>
        <v>202.23220000000001</v>
      </c>
      <c r="P2059" s="5">
        <f>IFERROR((E2059/L2059),"0")</f>
        <v>45.547792792792798</v>
      </c>
      <c r="Q2059" t="str">
        <f>LEFT(N2059,FIND("/",N2059)-1)</f>
        <v>technology</v>
      </c>
      <c r="R2059" t="str">
        <f>RIGHT(N2059,LEN(N2059)-SEARCH("/",N2059))</f>
        <v>hardware</v>
      </c>
      <c r="S2059" s="14">
        <f>(((J2059/60)/60)/24) + DATE(1970,1,1)</f>
        <v>42396.494583333333</v>
      </c>
      <c r="T2059" s="14">
        <f>(((I2059/60)/60)/24) + 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8348</v>
      </c>
      <c r="O2060" s="10">
        <f>(E2060/D2060)*100</f>
        <v>168.28125</v>
      </c>
      <c r="P2060" s="5">
        <f>IFERROR((E2060/L2060),"0")</f>
        <v>10.507317073170732</v>
      </c>
      <c r="Q2060" t="str">
        <f>LEFT(N2060,FIND("/",N2060)-1)</f>
        <v>technology</v>
      </c>
      <c r="R2060" t="str">
        <f>RIGHT(N2060,LEN(N2060)-SEARCH("/",N2060))</f>
        <v>hardware</v>
      </c>
      <c r="S2060" s="14">
        <f>(((J2060/60)/60)/24) + DATE(1970,1,1)</f>
        <v>42026.370717592596</v>
      </c>
      <c r="T2060" s="14">
        <f>(((I2060/60)/60)/24) + DATE(1970,1,1)</f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8348</v>
      </c>
      <c r="O2061" s="10">
        <f>(E2061/D2061)*100</f>
        <v>143.45666666666668</v>
      </c>
      <c r="P2061" s="5">
        <f>IFERROR((E2061/L2061),"0")</f>
        <v>114.76533333333333</v>
      </c>
      <c r="Q2061" t="str">
        <f>LEFT(N2061,FIND("/",N2061)-1)</f>
        <v>technology</v>
      </c>
      <c r="R2061" t="str">
        <f>RIGHT(N2061,LEN(N2061)-SEARCH("/",N2061))</f>
        <v>hardware</v>
      </c>
      <c r="S2061" s="14">
        <f>(((J2061/60)/60)/24) + DATE(1970,1,1)</f>
        <v>42361.602476851855</v>
      </c>
      <c r="T2061" s="14">
        <f>(((I2061/60)/60)/24) + DATE(1970,1,1)</f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8348</v>
      </c>
      <c r="O2062" s="10">
        <f>(E2062/D2062)*100</f>
        <v>196.4</v>
      </c>
      <c r="P2062" s="5">
        <f>IFERROR((E2062/L2062),"0")</f>
        <v>35.997067448680355</v>
      </c>
      <c r="Q2062" t="str">
        <f>LEFT(N2062,FIND("/",N2062)-1)</f>
        <v>technology</v>
      </c>
      <c r="R2062" t="str">
        <f>RIGHT(N2062,LEN(N2062)-SEARCH("/",N2062))</f>
        <v>hardware</v>
      </c>
      <c r="S2062" s="14">
        <f>(((J2062/60)/60)/24) + DATE(1970,1,1)</f>
        <v>41783.642939814818</v>
      </c>
      <c r="T2062" s="14">
        <f>(((I2062/60)/60)/24) + DATE(1970,1,1)</f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8348</v>
      </c>
      <c r="O2063" s="10">
        <f>(E2063/D2063)*100</f>
        <v>107.91999999999999</v>
      </c>
      <c r="P2063" s="5">
        <f>IFERROR((E2063/L2063),"0")</f>
        <v>154.17142857142858</v>
      </c>
      <c r="Q2063" t="str">
        <f>LEFT(N2063,FIND("/",N2063)-1)</f>
        <v>technology</v>
      </c>
      <c r="R2063" t="str">
        <f>RIGHT(N2063,LEN(N2063)-SEARCH("/",N2063))</f>
        <v>hardware</v>
      </c>
      <c r="S2063" s="14">
        <f>(((J2063/60)/60)/24) + DATE(1970,1,1)</f>
        <v>42705.764513888891</v>
      </c>
      <c r="T2063" s="14">
        <f>(((I2063/60)/60)/24) + DATE(1970,1,1)</f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8348</v>
      </c>
      <c r="O2064" s="10">
        <f>(E2064/D2064)*100</f>
        <v>114.97699999999999</v>
      </c>
      <c r="P2064" s="5">
        <f>IFERROR((E2064/L2064),"0")</f>
        <v>566.38916256157631</v>
      </c>
      <c r="Q2064" t="str">
        <f>LEFT(N2064,FIND("/",N2064)-1)</f>
        <v>technology</v>
      </c>
      <c r="R2064" t="str">
        <f>RIGHT(N2064,LEN(N2064)-SEARCH("/",N2064))</f>
        <v>hardware</v>
      </c>
      <c r="S2064" s="14">
        <f>(((J2064/60)/60)/24) + DATE(1970,1,1)</f>
        <v>42423.3830787037</v>
      </c>
      <c r="T2064" s="14">
        <f>(((I2064/60)/60)/24) + DATE(1970,1,1)</f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8348</v>
      </c>
      <c r="O2065" s="10">
        <f>(E2065/D2065)*100</f>
        <v>148.04999999999998</v>
      </c>
      <c r="P2065" s="5">
        <f>IFERROR((E2065/L2065),"0")</f>
        <v>120.85714285714286</v>
      </c>
      <c r="Q2065" t="str">
        <f>LEFT(N2065,FIND("/",N2065)-1)</f>
        <v>technology</v>
      </c>
      <c r="R2065" t="str">
        <f>RIGHT(N2065,LEN(N2065)-SEARCH("/",N2065))</f>
        <v>hardware</v>
      </c>
      <c r="S2065" s="14">
        <f>(((J2065/60)/60)/24) + DATE(1970,1,1)</f>
        <v>42472.73265046296</v>
      </c>
      <c r="T2065" s="14">
        <f>(((I2065/60)/60)/24) + DATE(1970,1,1)</f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8348</v>
      </c>
      <c r="O2066" s="10">
        <f>(E2066/D2066)*100</f>
        <v>191.16676082790633</v>
      </c>
      <c r="P2066" s="5">
        <f>IFERROR((E2066/L2066),"0")</f>
        <v>86.163845492085343</v>
      </c>
      <c r="Q2066" t="str">
        <f>LEFT(N2066,FIND("/",N2066)-1)</f>
        <v>technology</v>
      </c>
      <c r="R2066" t="str">
        <f>RIGHT(N2066,LEN(N2066)-SEARCH("/",N2066))</f>
        <v>hardware</v>
      </c>
      <c r="S2066" s="14">
        <f>(((J2066/60)/60)/24) + DATE(1970,1,1)</f>
        <v>41389.364849537036</v>
      </c>
      <c r="T2066" s="14">
        <f>(((I2066/60)/60)/24) + DATE(1970,1,1)</f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8348</v>
      </c>
      <c r="O2067" s="10">
        <f>(E2067/D2067)*100</f>
        <v>199.215125</v>
      </c>
      <c r="P2067" s="5">
        <f>IFERROR((E2067/L2067),"0")</f>
        <v>51.212114395886893</v>
      </c>
      <c r="Q2067" t="str">
        <f>LEFT(N2067,FIND("/",N2067)-1)</f>
        <v>technology</v>
      </c>
      <c r="R2067" t="str">
        <f>RIGHT(N2067,LEN(N2067)-SEARCH("/",N2067))</f>
        <v>hardware</v>
      </c>
      <c r="S2067" s="14">
        <f>(((J2067/60)/60)/24) + DATE(1970,1,1)</f>
        <v>41603.333668981482</v>
      </c>
      <c r="T2067" s="14">
        <f>(((I2067/60)/60)/24) + 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8348</v>
      </c>
      <c r="O2068" s="10">
        <f>(E2068/D2068)*100</f>
        <v>218.6</v>
      </c>
      <c r="P2068" s="5">
        <f>IFERROR((E2068/L2068),"0")</f>
        <v>67.261538461538464</v>
      </c>
      <c r="Q2068" t="str">
        <f>LEFT(N2068,FIND("/",N2068)-1)</f>
        <v>technology</v>
      </c>
      <c r="R2068" t="str">
        <f>RIGHT(N2068,LEN(N2068)-SEARCH("/",N2068))</f>
        <v>hardware</v>
      </c>
      <c r="S2068" s="14">
        <f>(((J2068/60)/60)/24) + DATE(1970,1,1)</f>
        <v>41844.771793981483</v>
      </c>
      <c r="T2068" s="14">
        <f>(((I2068/60)/60)/24) + 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8348</v>
      </c>
      <c r="O2069" s="10">
        <f>(E2069/D2069)*100</f>
        <v>126.86868686868686</v>
      </c>
      <c r="P2069" s="5">
        <f>IFERROR((E2069/L2069),"0")</f>
        <v>62.8</v>
      </c>
      <c r="Q2069" t="str">
        <f>LEFT(N2069,FIND("/",N2069)-1)</f>
        <v>technology</v>
      </c>
      <c r="R2069" t="str">
        <f>RIGHT(N2069,LEN(N2069)-SEARCH("/",N2069))</f>
        <v>hardware</v>
      </c>
      <c r="S2069" s="14">
        <f>(((J2069/60)/60)/24) + DATE(1970,1,1)</f>
        <v>42115.853888888887</v>
      </c>
      <c r="T2069" s="14">
        <f>(((I2069/60)/60)/24) + DATE(1970,1,1)</f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8348</v>
      </c>
      <c r="O2070" s="10">
        <f>(E2070/D2070)*100</f>
        <v>105.22388000000001</v>
      </c>
      <c r="P2070" s="5">
        <f>IFERROR((E2070/L2070),"0")</f>
        <v>346.13118421052633</v>
      </c>
      <c r="Q2070" t="str">
        <f>LEFT(N2070,FIND("/",N2070)-1)</f>
        <v>technology</v>
      </c>
      <c r="R2070" t="str">
        <f>RIGHT(N2070,LEN(N2070)-SEARCH("/",N2070))</f>
        <v>hardware</v>
      </c>
      <c r="S2070" s="14">
        <f>(((J2070/60)/60)/24) + DATE(1970,1,1)</f>
        <v>42633.841608796298</v>
      </c>
      <c r="T2070" s="14">
        <f>(((I2070/60)/60)/24) + DATE(1970,1,1)</f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8348</v>
      </c>
      <c r="O2071" s="10">
        <f>(E2071/D2071)*100</f>
        <v>128.40666000000002</v>
      </c>
      <c r="P2071" s="5">
        <f>IFERROR((E2071/L2071),"0")</f>
        <v>244.11912547528519</v>
      </c>
      <c r="Q2071" t="str">
        <f>LEFT(N2071,FIND("/",N2071)-1)</f>
        <v>technology</v>
      </c>
      <c r="R2071" t="str">
        <f>RIGHT(N2071,LEN(N2071)-SEARCH("/",N2071))</f>
        <v>hardware</v>
      </c>
      <c r="S2071" s="14">
        <f>(((J2071/60)/60)/24) + DATE(1970,1,1)</f>
        <v>42340.972118055557</v>
      </c>
      <c r="T2071" s="14">
        <f>(((I2071/60)/60)/24) + DATE(1970,1,1)</f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8348</v>
      </c>
      <c r="O2072" s="10">
        <f>(E2072/D2072)*100</f>
        <v>317.3272</v>
      </c>
      <c r="P2072" s="5">
        <f>IFERROR((E2072/L2072),"0")</f>
        <v>259.25424836601309</v>
      </c>
      <c r="Q2072" t="str">
        <f>LEFT(N2072,FIND("/",N2072)-1)</f>
        <v>technology</v>
      </c>
      <c r="R2072" t="str">
        <f>RIGHT(N2072,LEN(N2072)-SEARCH("/",N2072))</f>
        <v>hardware</v>
      </c>
      <c r="S2072" s="14">
        <f>(((J2072/60)/60)/24) + DATE(1970,1,1)</f>
        <v>42519.6565162037</v>
      </c>
      <c r="T2072" s="14">
        <f>(((I2072/60)/60)/24) + DATE(1970,1,1)</f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8348</v>
      </c>
      <c r="O2073" s="10">
        <f>(E2073/D2073)*100</f>
        <v>280.73</v>
      </c>
      <c r="P2073" s="5">
        <f>IFERROR((E2073/L2073),"0")</f>
        <v>201.96402877697841</v>
      </c>
      <c r="Q2073" t="str">
        <f>LEFT(N2073,FIND("/",N2073)-1)</f>
        <v>technology</v>
      </c>
      <c r="R2073" t="str">
        <f>RIGHT(N2073,LEN(N2073)-SEARCH("/",N2073))</f>
        <v>hardware</v>
      </c>
      <c r="S2073" s="14">
        <f>(((J2073/60)/60)/24) + DATE(1970,1,1)</f>
        <v>42600.278749999998</v>
      </c>
      <c r="T2073" s="14">
        <f>(((I2073/60)/60)/24) + DATE(1970,1,1)</f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8348</v>
      </c>
      <c r="O2074" s="10">
        <f>(E2074/D2074)*100</f>
        <v>110.73146853146854</v>
      </c>
      <c r="P2074" s="5">
        <f>IFERROR((E2074/L2074),"0")</f>
        <v>226.20857142857142</v>
      </c>
      <c r="Q2074" t="str">
        <f>LEFT(N2074,FIND("/",N2074)-1)</f>
        <v>technology</v>
      </c>
      <c r="R2074" t="str">
        <f>RIGHT(N2074,LEN(N2074)-SEARCH("/",N2074))</f>
        <v>hardware</v>
      </c>
      <c r="S2074" s="14">
        <f>(((J2074/60)/60)/24) + DATE(1970,1,1)</f>
        <v>42467.581388888888</v>
      </c>
      <c r="T2074" s="14">
        <f>(((I2074/60)/60)/24) + DATE(1970,1,1)</f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8348</v>
      </c>
      <c r="O2075" s="10">
        <f>(E2075/D2075)*100</f>
        <v>152.60429999999999</v>
      </c>
      <c r="P2075" s="5">
        <f>IFERROR((E2075/L2075),"0")</f>
        <v>324.69</v>
      </c>
      <c r="Q2075" t="str">
        <f>LEFT(N2075,FIND("/",N2075)-1)</f>
        <v>technology</v>
      </c>
      <c r="R2075" t="str">
        <f>RIGHT(N2075,LEN(N2075)-SEARCH("/",N2075))</f>
        <v>hardware</v>
      </c>
      <c r="S2075" s="14">
        <f>(((J2075/60)/60)/24) + DATE(1970,1,1)</f>
        <v>42087.668032407411</v>
      </c>
      <c r="T2075" s="14">
        <f>(((I2075/60)/60)/24) + 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8348</v>
      </c>
      <c r="O2076" s="10">
        <f>(E2076/D2076)*100</f>
        <v>102.49999999999999</v>
      </c>
      <c r="P2076" s="5">
        <f>IFERROR((E2076/L2076),"0")</f>
        <v>205</v>
      </c>
      <c r="Q2076" t="str">
        <f>LEFT(N2076,FIND("/",N2076)-1)</f>
        <v>technology</v>
      </c>
      <c r="R2076" t="str">
        <f>RIGHT(N2076,LEN(N2076)-SEARCH("/",N2076))</f>
        <v>hardware</v>
      </c>
      <c r="S2076" s="14">
        <f>(((J2076/60)/60)/24) + DATE(1970,1,1)</f>
        <v>42466.826180555552</v>
      </c>
      <c r="T2076" s="14">
        <f>(((I2076/60)/60)/24) + 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8348</v>
      </c>
      <c r="O2077" s="10">
        <f>(E2077/D2077)*100</f>
        <v>1678.3738373837384</v>
      </c>
      <c r="P2077" s="5">
        <f>IFERROR((E2077/L2077),"0")</f>
        <v>20.465926829268295</v>
      </c>
      <c r="Q2077" t="str">
        <f>LEFT(N2077,FIND("/",N2077)-1)</f>
        <v>technology</v>
      </c>
      <c r="R2077" t="str">
        <f>RIGHT(N2077,LEN(N2077)-SEARCH("/",N2077))</f>
        <v>hardware</v>
      </c>
      <c r="S2077" s="14">
        <f>(((J2077/60)/60)/24) + DATE(1970,1,1)</f>
        <v>41450.681574074071</v>
      </c>
      <c r="T2077" s="14">
        <f>(((I2077/60)/60)/24) + 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8348</v>
      </c>
      <c r="O2078" s="10">
        <f>(E2078/D2078)*100</f>
        <v>543.349156424581</v>
      </c>
      <c r="P2078" s="5">
        <f>IFERROR((E2078/L2078),"0")</f>
        <v>116.35303146309367</v>
      </c>
      <c r="Q2078" t="str">
        <f>LEFT(N2078,FIND("/",N2078)-1)</f>
        <v>technology</v>
      </c>
      <c r="R2078" t="str">
        <f>RIGHT(N2078,LEN(N2078)-SEARCH("/",N2078))</f>
        <v>hardware</v>
      </c>
      <c r="S2078" s="14">
        <f>(((J2078/60)/60)/24) + DATE(1970,1,1)</f>
        <v>41803.880659722221</v>
      </c>
      <c r="T2078" s="14">
        <f>(((I2078/60)/60)/24) + 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8348</v>
      </c>
      <c r="O2079" s="10">
        <f>(E2079/D2079)*100</f>
        <v>115.50800000000001</v>
      </c>
      <c r="P2079" s="5">
        <f>IFERROR((E2079/L2079),"0")</f>
        <v>307.20212765957444</v>
      </c>
      <c r="Q2079" t="str">
        <f>LEFT(N2079,FIND("/",N2079)-1)</f>
        <v>technology</v>
      </c>
      <c r="R2079" t="str">
        <f>RIGHT(N2079,LEN(N2079)-SEARCH("/",N2079))</f>
        <v>hardware</v>
      </c>
      <c r="S2079" s="14">
        <f>(((J2079/60)/60)/24) + DATE(1970,1,1)</f>
        <v>42103.042546296296</v>
      </c>
      <c r="T2079" s="14">
        <f>(((I2079/60)/60)/24) + 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8348</v>
      </c>
      <c r="O2080" s="10">
        <f>(E2080/D2080)*100</f>
        <v>131.20499999999998</v>
      </c>
      <c r="P2080" s="5">
        <f>IFERROR((E2080/L2080),"0")</f>
        <v>546.6875</v>
      </c>
      <c r="Q2080" t="str">
        <f>LEFT(N2080,FIND("/",N2080)-1)</f>
        <v>technology</v>
      </c>
      <c r="R2080" t="str">
        <f>RIGHT(N2080,LEN(N2080)-SEARCH("/",N2080))</f>
        <v>hardware</v>
      </c>
      <c r="S2080" s="14">
        <f>(((J2080/60)/60)/24) + DATE(1970,1,1)</f>
        <v>42692.771493055552</v>
      </c>
      <c r="T2080" s="14">
        <f>(((I2080/60)/60)/24) + DATE(1970,1,1)</f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8348</v>
      </c>
      <c r="O2081" s="10">
        <f>(E2081/D2081)*100</f>
        <v>288.17</v>
      </c>
      <c r="P2081" s="5">
        <f>IFERROR((E2081/L2081),"0")</f>
        <v>47.474464579901152</v>
      </c>
      <c r="Q2081" t="str">
        <f>LEFT(N2081,FIND("/",N2081)-1)</f>
        <v>technology</v>
      </c>
      <c r="R2081" t="str">
        <f>RIGHT(N2081,LEN(N2081)-SEARCH("/",N2081))</f>
        <v>hardware</v>
      </c>
      <c r="S2081" s="14">
        <f>(((J2081/60)/60)/24) + DATE(1970,1,1)</f>
        <v>42150.71056712963</v>
      </c>
      <c r="T2081" s="14">
        <f>(((I2081/60)/60)/24) + DATE(1970,1,1)</f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8348</v>
      </c>
      <c r="O2082" s="10">
        <f>(E2082/D2082)*100</f>
        <v>507.8</v>
      </c>
      <c r="P2082" s="5">
        <f>IFERROR((E2082/L2082),"0")</f>
        <v>101.56</v>
      </c>
      <c r="Q2082" t="str">
        <f>LEFT(N2082,FIND("/",N2082)-1)</f>
        <v>technology</v>
      </c>
      <c r="R2082" t="str">
        <f>RIGHT(N2082,LEN(N2082)-SEARCH("/",N2082))</f>
        <v>hardware</v>
      </c>
      <c r="S2082" s="14">
        <f>(((J2082/60)/60)/24) + DATE(1970,1,1)</f>
        <v>42289.957175925927</v>
      </c>
      <c r="T2082" s="14">
        <f>(((I2082/60)/60)/24) + DATE(1970,1,1)</f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8332</v>
      </c>
      <c r="O2083" s="10">
        <f>(E2083/D2083)*100</f>
        <v>114.57142857142857</v>
      </c>
      <c r="P2083" s="5">
        <f>IFERROR((E2083/L2083),"0")</f>
        <v>72.909090909090907</v>
      </c>
      <c r="Q2083" t="str">
        <f>LEFT(N2083,FIND("/",N2083)-1)</f>
        <v>music</v>
      </c>
      <c r="R2083" t="str">
        <f>RIGHT(N2083,LEN(N2083)-SEARCH("/",N2083))</f>
        <v>indie rock</v>
      </c>
      <c r="S2083" s="14">
        <f>(((J2083/60)/60)/24) + DATE(1970,1,1)</f>
        <v>41004.156886574077</v>
      </c>
      <c r="T2083" s="14">
        <f>(((I2083/60)/60)/24) + DATE(1970,1,1)</f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8332</v>
      </c>
      <c r="O2084" s="10">
        <f>(E2084/D2084)*100</f>
        <v>110.73333333333333</v>
      </c>
      <c r="P2084" s="5">
        <f>IFERROR((E2084/L2084),"0")</f>
        <v>43.710526315789473</v>
      </c>
      <c r="Q2084" t="str">
        <f>LEFT(N2084,FIND("/",N2084)-1)</f>
        <v>music</v>
      </c>
      <c r="R2084" t="str">
        <f>RIGHT(N2084,LEN(N2084)-SEARCH("/",N2084))</f>
        <v>indie rock</v>
      </c>
      <c r="S2084" s="14">
        <f>(((J2084/60)/60)/24) + DATE(1970,1,1)</f>
        <v>40811.120324074072</v>
      </c>
      <c r="T2084" s="14">
        <f>(((I2084/60)/60)/24) + DATE(1970,1,1)</f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8332</v>
      </c>
      <c r="O2085" s="10">
        <f>(E2085/D2085)*100</f>
        <v>113.33333333333333</v>
      </c>
      <c r="P2085" s="5">
        <f>IFERROR((E2085/L2085),"0")</f>
        <v>34</v>
      </c>
      <c r="Q2085" t="str">
        <f>LEFT(N2085,FIND("/",N2085)-1)</f>
        <v>music</v>
      </c>
      <c r="R2085" t="str">
        <f>RIGHT(N2085,LEN(N2085)-SEARCH("/",N2085))</f>
        <v>indie rock</v>
      </c>
      <c r="S2085" s="14">
        <f>(((J2085/60)/60)/24) + DATE(1970,1,1)</f>
        <v>41034.72216435185</v>
      </c>
      <c r="T2085" s="14">
        <f>(((I2085/60)/60)/24) + 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8332</v>
      </c>
      <c r="O2086" s="10">
        <f>(E2086/D2086)*100</f>
        <v>108.33333333333333</v>
      </c>
      <c r="P2086" s="5">
        <f>IFERROR((E2086/L2086),"0")</f>
        <v>70.652173913043484</v>
      </c>
      <c r="Q2086" t="str">
        <f>LEFT(N2086,FIND("/",N2086)-1)</f>
        <v>music</v>
      </c>
      <c r="R2086" t="str">
        <f>RIGHT(N2086,LEN(N2086)-SEARCH("/",N2086))</f>
        <v>indie rock</v>
      </c>
      <c r="S2086" s="14">
        <f>(((J2086/60)/60)/24) + DATE(1970,1,1)</f>
        <v>41731.833124999997</v>
      </c>
      <c r="T2086" s="14">
        <f>(((I2086/60)/60)/24) + DATE(1970,1,1)</f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8332</v>
      </c>
      <c r="O2087" s="10">
        <f>(E2087/D2087)*100</f>
        <v>123.53333333333335</v>
      </c>
      <c r="P2087" s="5">
        <f>IFERROR((E2087/L2087),"0")</f>
        <v>89.301204819277103</v>
      </c>
      <c r="Q2087" t="str">
        <f>LEFT(N2087,FIND("/",N2087)-1)</f>
        <v>music</v>
      </c>
      <c r="R2087" t="str">
        <f>RIGHT(N2087,LEN(N2087)-SEARCH("/",N2087))</f>
        <v>indie rock</v>
      </c>
      <c r="S2087" s="14">
        <f>(((J2087/60)/60)/24) + DATE(1970,1,1)</f>
        <v>41075.835497685184</v>
      </c>
      <c r="T2087" s="14">
        <f>(((I2087/60)/60)/24) + 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8332</v>
      </c>
      <c r="O2088" s="10">
        <f>(E2088/D2088)*100</f>
        <v>100.69999999999999</v>
      </c>
      <c r="P2088" s="5">
        <f>IFERROR((E2088/L2088),"0")</f>
        <v>115.08571428571429</v>
      </c>
      <c r="Q2088" t="str">
        <f>LEFT(N2088,FIND("/",N2088)-1)</f>
        <v>music</v>
      </c>
      <c r="R2088" t="str">
        <f>RIGHT(N2088,LEN(N2088)-SEARCH("/",N2088))</f>
        <v>indie rock</v>
      </c>
      <c r="S2088" s="14">
        <f>(((J2088/60)/60)/24) + DATE(1970,1,1)</f>
        <v>40860.67050925926</v>
      </c>
      <c r="T2088" s="14">
        <f>(((I2088/60)/60)/24) + DATE(1970,1,1)</f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8332</v>
      </c>
      <c r="O2089" s="10">
        <f>(E2089/D2089)*100</f>
        <v>103.53333333333335</v>
      </c>
      <c r="P2089" s="5">
        <f>IFERROR((E2089/L2089),"0")</f>
        <v>62.12</v>
      </c>
      <c r="Q2089" t="str">
        <f>LEFT(N2089,FIND("/",N2089)-1)</f>
        <v>music</v>
      </c>
      <c r="R2089" t="str">
        <f>RIGHT(N2089,LEN(N2089)-SEARCH("/",N2089))</f>
        <v>indie rock</v>
      </c>
      <c r="S2089" s="14">
        <f>(((J2089/60)/60)/24) + DATE(1970,1,1)</f>
        <v>40764.204375000001</v>
      </c>
      <c r="T2089" s="14">
        <f>(((I2089/60)/60)/24) + DATE(1970,1,1)</f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8332</v>
      </c>
      <c r="O2090" s="10">
        <f>(E2090/D2090)*100</f>
        <v>115.51066666666668</v>
      </c>
      <c r="P2090" s="5">
        <f>IFERROR((E2090/L2090),"0")</f>
        <v>46.204266666666669</v>
      </c>
      <c r="Q2090" t="str">
        <f>LEFT(N2090,FIND("/",N2090)-1)</f>
        <v>music</v>
      </c>
      <c r="R2090" t="str">
        <f>RIGHT(N2090,LEN(N2090)-SEARCH("/",N2090))</f>
        <v>indie rock</v>
      </c>
      <c r="S2090" s="14">
        <f>(((J2090/60)/60)/24) + DATE(1970,1,1)</f>
        <v>40395.714722222219</v>
      </c>
      <c r="T2090" s="14">
        <f>(((I2090/60)/60)/24) + 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8332</v>
      </c>
      <c r="O2091" s="10">
        <f>(E2091/D2091)*100</f>
        <v>120.4004</v>
      </c>
      <c r="P2091" s="5">
        <f>IFERROR((E2091/L2091),"0")</f>
        <v>48.54854838709678</v>
      </c>
      <c r="Q2091" t="str">
        <f>LEFT(N2091,FIND("/",N2091)-1)</f>
        <v>music</v>
      </c>
      <c r="R2091" t="str">
        <f>RIGHT(N2091,LEN(N2091)-SEARCH("/",N2091))</f>
        <v>indie rock</v>
      </c>
      <c r="S2091" s="14">
        <f>(((J2091/60)/60)/24) + DATE(1970,1,1)</f>
        <v>41453.076319444444</v>
      </c>
      <c r="T2091" s="14">
        <f>(((I2091/60)/60)/24) + DATE(1970,1,1)</f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8332</v>
      </c>
      <c r="O2092" s="10">
        <f>(E2092/D2092)*100</f>
        <v>115.040375</v>
      </c>
      <c r="P2092" s="5">
        <f>IFERROR((E2092/L2092),"0")</f>
        <v>57.520187499999999</v>
      </c>
      <c r="Q2092" t="str">
        <f>LEFT(N2092,FIND("/",N2092)-1)</f>
        <v>music</v>
      </c>
      <c r="R2092" t="str">
        <f>RIGHT(N2092,LEN(N2092)-SEARCH("/",N2092))</f>
        <v>indie rock</v>
      </c>
      <c r="S2092" s="14">
        <f>(((J2092/60)/60)/24) + DATE(1970,1,1)</f>
        <v>41299.381423611114</v>
      </c>
      <c r="T2092" s="14">
        <f>(((I2092/60)/60)/24) + DATE(1970,1,1)</f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8332</v>
      </c>
      <c r="O2093" s="10">
        <f>(E2093/D2093)*100</f>
        <v>120.46777777777777</v>
      </c>
      <c r="P2093" s="5">
        <f>IFERROR((E2093/L2093),"0")</f>
        <v>88.147154471544724</v>
      </c>
      <c r="Q2093" t="str">
        <f>LEFT(N2093,FIND("/",N2093)-1)</f>
        <v>music</v>
      </c>
      <c r="R2093" t="str">
        <f>RIGHT(N2093,LEN(N2093)-SEARCH("/",N2093))</f>
        <v>indie rock</v>
      </c>
      <c r="S2093" s="14">
        <f>(((J2093/60)/60)/24) + DATE(1970,1,1)</f>
        <v>40555.322662037033</v>
      </c>
      <c r="T2093" s="14">
        <f>(((I2093/60)/60)/24) + 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8332</v>
      </c>
      <c r="O2094" s="10">
        <f>(E2094/D2094)*100</f>
        <v>101.28333333333333</v>
      </c>
      <c r="P2094" s="5">
        <f>IFERROR((E2094/L2094),"0")</f>
        <v>110.49090909090908</v>
      </c>
      <c r="Q2094" t="str">
        <f>LEFT(N2094,FIND("/",N2094)-1)</f>
        <v>music</v>
      </c>
      <c r="R2094" t="str">
        <f>RIGHT(N2094,LEN(N2094)-SEARCH("/",N2094))</f>
        <v>indie rock</v>
      </c>
      <c r="S2094" s="14">
        <f>(((J2094/60)/60)/24) + DATE(1970,1,1)</f>
        <v>40763.707546296297</v>
      </c>
      <c r="T2094" s="14">
        <f>(((I2094/60)/60)/24) + 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8332</v>
      </c>
      <c r="O2095" s="10">
        <f>(E2095/D2095)*100</f>
        <v>102.46666666666667</v>
      </c>
      <c r="P2095" s="5">
        <f>IFERROR((E2095/L2095),"0")</f>
        <v>66.826086956521735</v>
      </c>
      <c r="Q2095" t="str">
        <f>LEFT(N2095,FIND("/",N2095)-1)</f>
        <v>music</v>
      </c>
      <c r="R2095" t="str">
        <f>RIGHT(N2095,LEN(N2095)-SEARCH("/",N2095))</f>
        <v>indie rock</v>
      </c>
      <c r="S2095" s="14">
        <f>(((J2095/60)/60)/24) + DATE(1970,1,1)</f>
        <v>41205.854537037041</v>
      </c>
      <c r="T2095" s="14">
        <f>(((I2095/60)/60)/24) + DATE(1970,1,1)</f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8332</v>
      </c>
      <c r="O2096" s="10">
        <f>(E2096/D2096)*100</f>
        <v>120.54285714285714</v>
      </c>
      <c r="P2096" s="5">
        <f>IFERROR((E2096/L2096),"0")</f>
        <v>58.597222222222221</v>
      </c>
      <c r="Q2096" t="str">
        <f>LEFT(N2096,FIND("/",N2096)-1)</f>
        <v>music</v>
      </c>
      <c r="R2096" t="str">
        <f>RIGHT(N2096,LEN(N2096)-SEARCH("/",N2096))</f>
        <v>indie rock</v>
      </c>
      <c r="S2096" s="14">
        <f>(((J2096/60)/60)/24) + DATE(1970,1,1)</f>
        <v>40939.02002314815</v>
      </c>
      <c r="T2096" s="14">
        <f>(((I2096/60)/60)/24) + 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8332</v>
      </c>
      <c r="O2097" s="10">
        <f>(E2097/D2097)*100</f>
        <v>100</v>
      </c>
      <c r="P2097" s="5">
        <f>IFERROR((E2097/L2097),"0")</f>
        <v>113.63636363636364</v>
      </c>
      <c r="Q2097" t="str">
        <f>LEFT(N2097,FIND("/",N2097)-1)</f>
        <v>music</v>
      </c>
      <c r="R2097" t="str">
        <f>RIGHT(N2097,LEN(N2097)-SEARCH("/",N2097))</f>
        <v>indie rock</v>
      </c>
      <c r="S2097" s="14">
        <f>(((J2097/60)/60)/24) + DATE(1970,1,1)</f>
        <v>40758.733483796292</v>
      </c>
      <c r="T2097" s="14">
        <f>(((I2097/60)/60)/24) + 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8332</v>
      </c>
      <c r="O2098" s="10">
        <f>(E2098/D2098)*100</f>
        <v>101.66666666666666</v>
      </c>
      <c r="P2098" s="5">
        <f>IFERROR((E2098/L2098),"0")</f>
        <v>43.571428571428569</v>
      </c>
      <c r="Q2098" t="str">
        <f>LEFT(N2098,FIND("/",N2098)-1)</f>
        <v>music</v>
      </c>
      <c r="R2098" t="str">
        <f>RIGHT(N2098,LEN(N2098)-SEARCH("/",N2098))</f>
        <v>indie rock</v>
      </c>
      <c r="S2098" s="14">
        <f>(((J2098/60)/60)/24) + DATE(1970,1,1)</f>
        <v>41192.758506944447</v>
      </c>
      <c r="T2098" s="14">
        <f>(((I2098/60)/60)/24) + DATE(1970,1,1)</f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8332</v>
      </c>
      <c r="O2099" s="10">
        <f>(E2099/D2099)*100</f>
        <v>100</v>
      </c>
      <c r="P2099" s="5">
        <f>IFERROR((E2099/L2099),"0")</f>
        <v>78.94736842105263</v>
      </c>
      <c r="Q2099" t="str">
        <f>LEFT(N2099,FIND("/",N2099)-1)</f>
        <v>music</v>
      </c>
      <c r="R2099" t="str">
        <f>RIGHT(N2099,LEN(N2099)-SEARCH("/",N2099))</f>
        <v>indie rock</v>
      </c>
      <c r="S2099" s="14">
        <f>(((J2099/60)/60)/24) + DATE(1970,1,1)</f>
        <v>40818.58489583333</v>
      </c>
      <c r="T2099" s="14">
        <f>(((I2099/60)/60)/24) + 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8332</v>
      </c>
      <c r="O2100" s="10">
        <f>(E2100/D2100)*100</f>
        <v>100.33333333333334</v>
      </c>
      <c r="P2100" s="5">
        <f>IFERROR((E2100/L2100),"0")</f>
        <v>188.125</v>
      </c>
      <c r="Q2100" t="str">
        <f>LEFT(N2100,FIND("/",N2100)-1)</f>
        <v>music</v>
      </c>
      <c r="R2100" t="str">
        <f>RIGHT(N2100,LEN(N2100)-SEARCH("/",N2100))</f>
        <v>indie rock</v>
      </c>
      <c r="S2100" s="14">
        <f>(((J2100/60)/60)/24) + DATE(1970,1,1)</f>
        <v>40946.11383101852</v>
      </c>
      <c r="T2100" s="14">
        <f>(((I2100/60)/60)/24) + 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8332</v>
      </c>
      <c r="O2101" s="10">
        <f>(E2101/D2101)*100</f>
        <v>132.36666666666667</v>
      </c>
      <c r="P2101" s="5">
        <f>IFERROR((E2101/L2101),"0")</f>
        <v>63.031746031746032</v>
      </c>
      <c r="Q2101" t="str">
        <f>LEFT(N2101,FIND("/",N2101)-1)</f>
        <v>music</v>
      </c>
      <c r="R2101" t="str">
        <f>RIGHT(N2101,LEN(N2101)-SEARCH("/",N2101))</f>
        <v>indie rock</v>
      </c>
      <c r="S2101" s="14">
        <f>(((J2101/60)/60)/24) + DATE(1970,1,1)</f>
        <v>42173.746342592596</v>
      </c>
      <c r="T2101" s="14">
        <f>(((I2101/60)/60)/24) + DATE(1970,1,1)</f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8332</v>
      </c>
      <c r="O2102" s="10">
        <f>(E2102/D2102)*100</f>
        <v>136.66666666666666</v>
      </c>
      <c r="P2102" s="5">
        <f>IFERROR((E2102/L2102),"0")</f>
        <v>30.37037037037037</v>
      </c>
      <c r="Q2102" t="str">
        <f>LEFT(N2102,FIND("/",N2102)-1)</f>
        <v>music</v>
      </c>
      <c r="R2102" t="str">
        <f>RIGHT(N2102,LEN(N2102)-SEARCH("/",N2102))</f>
        <v>indie rock</v>
      </c>
      <c r="S2102" s="14">
        <f>(((J2102/60)/60)/24) + DATE(1970,1,1)</f>
        <v>41074.834965277776</v>
      </c>
      <c r="T2102" s="14">
        <f>(((I2102/60)/60)/24) + DATE(1970,1,1)</f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8332</v>
      </c>
      <c r="O2103" s="10">
        <f>(E2103/D2103)*100</f>
        <v>113.25</v>
      </c>
      <c r="P2103" s="5">
        <f>IFERROR((E2103/L2103),"0")</f>
        <v>51.477272727272727</v>
      </c>
      <c r="Q2103" t="str">
        <f>LEFT(N2103,FIND("/",N2103)-1)</f>
        <v>music</v>
      </c>
      <c r="R2103" t="str">
        <f>RIGHT(N2103,LEN(N2103)-SEARCH("/",N2103))</f>
        <v>indie rock</v>
      </c>
      <c r="S2103" s="14">
        <f>(((J2103/60)/60)/24) + DATE(1970,1,1)</f>
        <v>40892.149467592593</v>
      </c>
      <c r="T2103" s="14">
        <f>(((I2103/60)/60)/24) + DATE(1970,1,1)</f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8332</v>
      </c>
      <c r="O2104" s="10">
        <f>(E2104/D2104)*100</f>
        <v>136</v>
      </c>
      <c r="P2104" s="5">
        <f>IFERROR((E2104/L2104),"0")</f>
        <v>35.789473684210527</v>
      </c>
      <c r="Q2104" t="str">
        <f>LEFT(N2104,FIND("/",N2104)-1)</f>
        <v>music</v>
      </c>
      <c r="R2104" t="str">
        <f>RIGHT(N2104,LEN(N2104)-SEARCH("/",N2104))</f>
        <v>indie rock</v>
      </c>
      <c r="S2104" s="14">
        <f>(((J2104/60)/60)/24) + DATE(1970,1,1)</f>
        <v>40638.868611111109</v>
      </c>
      <c r="T2104" s="14">
        <f>(((I2104/60)/60)/24) + 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8332</v>
      </c>
      <c r="O2105" s="10">
        <f>(E2105/D2105)*100</f>
        <v>146.12318374694613</v>
      </c>
      <c r="P2105" s="5">
        <f>IFERROR((E2105/L2105),"0")</f>
        <v>98.817391304347822</v>
      </c>
      <c r="Q2105" t="str">
        <f>LEFT(N2105,FIND("/",N2105)-1)</f>
        <v>music</v>
      </c>
      <c r="R2105" t="str">
        <f>RIGHT(N2105,LEN(N2105)-SEARCH("/",N2105))</f>
        <v>indie rock</v>
      </c>
      <c r="S2105" s="14">
        <f>(((J2105/60)/60)/24) + DATE(1970,1,1)</f>
        <v>41192.754942129628</v>
      </c>
      <c r="T2105" s="14">
        <f>(((I2105/60)/60)/24) + 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8332</v>
      </c>
      <c r="O2106" s="10">
        <f>(E2106/D2106)*100</f>
        <v>129.5</v>
      </c>
      <c r="P2106" s="5">
        <f>IFERROR((E2106/L2106),"0")</f>
        <v>28</v>
      </c>
      <c r="Q2106" t="str">
        <f>LEFT(N2106,FIND("/",N2106)-1)</f>
        <v>music</v>
      </c>
      <c r="R2106" t="str">
        <f>RIGHT(N2106,LEN(N2106)-SEARCH("/",N2106))</f>
        <v>indie rock</v>
      </c>
      <c r="S2106" s="14">
        <f>(((J2106/60)/60)/24) + DATE(1970,1,1)</f>
        <v>41394.074467592596</v>
      </c>
      <c r="T2106" s="14">
        <f>(((I2106/60)/60)/24) + DATE(1970,1,1)</f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8332</v>
      </c>
      <c r="O2107" s="10">
        <f>(E2107/D2107)*100</f>
        <v>254</v>
      </c>
      <c r="P2107" s="5">
        <f>IFERROR((E2107/L2107),"0")</f>
        <v>51.313131313131315</v>
      </c>
      <c r="Q2107" t="str">
        <f>LEFT(N2107,FIND("/",N2107)-1)</f>
        <v>music</v>
      </c>
      <c r="R2107" t="str">
        <f>RIGHT(N2107,LEN(N2107)-SEARCH("/",N2107))</f>
        <v>indie rock</v>
      </c>
      <c r="S2107" s="14">
        <f>(((J2107/60)/60)/24) + DATE(1970,1,1)</f>
        <v>41951.788807870369</v>
      </c>
      <c r="T2107" s="14">
        <f>(((I2107/60)/60)/24) + DATE(1970,1,1)</f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8332</v>
      </c>
      <c r="O2108" s="10">
        <f>(E2108/D2108)*100</f>
        <v>107.04545454545456</v>
      </c>
      <c r="P2108" s="5">
        <f>IFERROR((E2108/L2108),"0")</f>
        <v>53.522727272727273</v>
      </c>
      <c r="Q2108" t="str">
        <f>LEFT(N2108,FIND("/",N2108)-1)</f>
        <v>music</v>
      </c>
      <c r="R2108" t="str">
        <f>RIGHT(N2108,LEN(N2108)-SEARCH("/",N2108))</f>
        <v>indie rock</v>
      </c>
      <c r="S2108" s="14">
        <f>(((J2108/60)/60)/24) + DATE(1970,1,1)</f>
        <v>41270.21497685185</v>
      </c>
      <c r="T2108" s="14">
        <f>(((I2108/60)/60)/24) + 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8332</v>
      </c>
      <c r="O2109" s="10">
        <f>(E2109/D2109)*100</f>
        <v>107.73299999999999</v>
      </c>
      <c r="P2109" s="5">
        <f>IFERROR((E2109/L2109),"0")</f>
        <v>37.149310344827583</v>
      </c>
      <c r="Q2109" t="str">
        <f>LEFT(N2109,FIND("/",N2109)-1)</f>
        <v>music</v>
      </c>
      <c r="R2109" t="str">
        <f>RIGHT(N2109,LEN(N2109)-SEARCH("/",N2109))</f>
        <v>indie rock</v>
      </c>
      <c r="S2109" s="14">
        <f>(((J2109/60)/60)/24) + DATE(1970,1,1)</f>
        <v>41934.71056712963</v>
      </c>
      <c r="T2109" s="14">
        <f>(((I2109/60)/60)/24) + DATE(1970,1,1)</f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8332</v>
      </c>
      <c r="O2110" s="10">
        <f>(E2110/D2110)*100</f>
        <v>107.31250000000001</v>
      </c>
      <c r="P2110" s="5">
        <f>IFERROR((E2110/L2110),"0")</f>
        <v>89.895287958115176</v>
      </c>
      <c r="Q2110" t="str">
        <f>LEFT(N2110,FIND("/",N2110)-1)</f>
        <v>music</v>
      </c>
      <c r="R2110" t="str">
        <f>RIGHT(N2110,LEN(N2110)-SEARCH("/",N2110))</f>
        <v>indie rock</v>
      </c>
      <c r="S2110" s="14">
        <f>(((J2110/60)/60)/24) + DATE(1970,1,1)</f>
        <v>41135.175694444442</v>
      </c>
      <c r="T2110" s="14">
        <f>(((I2110/60)/60)/24) + DATE(1970,1,1)</f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8332</v>
      </c>
      <c r="O2111" s="10">
        <f>(E2111/D2111)*100</f>
        <v>106.52500000000001</v>
      </c>
      <c r="P2111" s="5">
        <f>IFERROR((E2111/L2111),"0")</f>
        <v>106.52500000000001</v>
      </c>
      <c r="Q2111" t="str">
        <f>LEFT(N2111,FIND("/",N2111)-1)</f>
        <v>music</v>
      </c>
      <c r="R2111" t="str">
        <f>RIGHT(N2111,LEN(N2111)-SEARCH("/",N2111))</f>
        <v>indie rock</v>
      </c>
      <c r="S2111" s="14">
        <f>(((J2111/60)/60)/24) + DATE(1970,1,1)</f>
        <v>42160.708530092597</v>
      </c>
      <c r="T2111" s="14">
        <f>(((I2111/60)/60)/24) + 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8332</v>
      </c>
      <c r="O2112" s="10">
        <f>(E2112/D2112)*100</f>
        <v>100.35000000000001</v>
      </c>
      <c r="P2112" s="5">
        <f>IFERROR((E2112/L2112),"0")</f>
        <v>52.815789473684212</v>
      </c>
      <c r="Q2112" t="str">
        <f>LEFT(N2112,FIND("/",N2112)-1)</f>
        <v>music</v>
      </c>
      <c r="R2112" t="str">
        <f>RIGHT(N2112,LEN(N2112)-SEARCH("/",N2112))</f>
        <v>indie rock</v>
      </c>
      <c r="S2112" s="14">
        <f>(((J2112/60)/60)/24) + DATE(1970,1,1)</f>
        <v>41759.670937499999</v>
      </c>
      <c r="T2112" s="14">
        <f>(((I2112/60)/60)/24) + DATE(1970,1,1)</f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8332</v>
      </c>
      <c r="O2113" s="10">
        <f>(E2113/D2113)*100</f>
        <v>106.5</v>
      </c>
      <c r="P2113" s="5">
        <f>IFERROR((E2113/L2113),"0")</f>
        <v>54.615384615384613</v>
      </c>
      <c r="Q2113" t="str">
        <f>LEFT(N2113,FIND("/",N2113)-1)</f>
        <v>music</v>
      </c>
      <c r="R2113" t="str">
        <f>RIGHT(N2113,LEN(N2113)-SEARCH("/",N2113))</f>
        <v>indie rock</v>
      </c>
      <c r="S2113" s="14">
        <f>(((J2113/60)/60)/24) + DATE(1970,1,1)</f>
        <v>40703.197048611109</v>
      </c>
      <c r="T2113" s="14">
        <f>(((I2113/60)/60)/24) + 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8332</v>
      </c>
      <c r="O2114" s="10">
        <f>(E2114/D2114)*100</f>
        <v>100</v>
      </c>
      <c r="P2114" s="5">
        <f>IFERROR((E2114/L2114),"0")</f>
        <v>27.272727272727273</v>
      </c>
      <c r="Q2114" t="str">
        <f>LEFT(N2114,FIND("/",N2114)-1)</f>
        <v>music</v>
      </c>
      <c r="R2114" t="str">
        <f>RIGHT(N2114,LEN(N2114)-SEARCH("/",N2114))</f>
        <v>indie rock</v>
      </c>
      <c r="S2114" s="14">
        <f>(((J2114/60)/60)/24) + DATE(1970,1,1)</f>
        <v>41365.928159722222</v>
      </c>
      <c r="T2114" s="14">
        <f>(((I2114/60)/60)/24) + 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8332</v>
      </c>
      <c r="O2115" s="10">
        <f>(E2115/D2115)*100</f>
        <v>104.85714285714285</v>
      </c>
      <c r="P2115" s="5">
        <f>IFERROR((E2115/L2115),"0")</f>
        <v>68.598130841121488</v>
      </c>
      <c r="Q2115" t="str">
        <f>LEFT(N2115,FIND("/",N2115)-1)</f>
        <v>music</v>
      </c>
      <c r="R2115" t="str">
        <f>RIGHT(N2115,LEN(N2115)-SEARCH("/",N2115))</f>
        <v>indie rock</v>
      </c>
      <c r="S2115" s="14">
        <f>(((J2115/60)/60)/24) + DATE(1970,1,1)</f>
        <v>41870.86546296296</v>
      </c>
      <c r="T2115" s="14">
        <f>(((I2115/60)/60)/24) + 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8332</v>
      </c>
      <c r="O2116" s="10">
        <f>(E2116/D2116)*100</f>
        <v>104.69999999999999</v>
      </c>
      <c r="P2116" s="5">
        <f>IFERROR((E2116/L2116),"0")</f>
        <v>35.612244897959187</v>
      </c>
      <c r="Q2116" t="str">
        <f>LEFT(N2116,FIND("/",N2116)-1)</f>
        <v>music</v>
      </c>
      <c r="R2116" t="str">
        <f>RIGHT(N2116,LEN(N2116)-SEARCH("/",N2116))</f>
        <v>indie rock</v>
      </c>
      <c r="S2116" s="14">
        <f>(((J2116/60)/60)/24) + DATE(1970,1,1)</f>
        <v>40458.815625000003</v>
      </c>
      <c r="T2116" s="14">
        <f>(((I2116/60)/60)/24) + 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8332</v>
      </c>
      <c r="O2117" s="10">
        <f>(E2117/D2117)*100</f>
        <v>225.66666666666669</v>
      </c>
      <c r="P2117" s="5">
        <f>IFERROR((E2117/L2117),"0")</f>
        <v>94.027777777777771</v>
      </c>
      <c r="Q2117" t="str">
        <f>LEFT(N2117,FIND("/",N2117)-1)</f>
        <v>music</v>
      </c>
      <c r="R2117" t="str">
        <f>RIGHT(N2117,LEN(N2117)-SEARCH("/",N2117))</f>
        <v>indie rock</v>
      </c>
      <c r="S2117" s="14">
        <f>(((J2117/60)/60)/24) + DATE(1970,1,1)</f>
        <v>40564.081030092595</v>
      </c>
      <c r="T2117" s="14">
        <f>(((I2117/60)/60)/24) + 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8332</v>
      </c>
      <c r="O2118" s="10">
        <f>(E2118/D2118)*100</f>
        <v>100.90416666666667</v>
      </c>
      <c r="P2118" s="5">
        <f>IFERROR((E2118/L2118),"0")</f>
        <v>526.45652173913038</v>
      </c>
      <c r="Q2118" t="str">
        <f>LEFT(N2118,FIND("/",N2118)-1)</f>
        <v>music</v>
      </c>
      <c r="R2118" t="str">
        <f>RIGHT(N2118,LEN(N2118)-SEARCH("/",N2118))</f>
        <v>indie rock</v>
      </c>
      <c r="S2118" s="14">
        <f>(((J2118/60)/60)/24) + DATE(1970,1,1)</f>
        <v>41136.777812500004</v>
      </c>
      <c r="T2118" s="14">
        <f>(((I2118/60)/60)/24) + DATE(1970,1,1)</f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8332</v>
      </c>
      <c r="O2119" s="10">
        <f>(E2119/D2119)*100</f>
        <v>147.75</v>
      </c>
      <c r="P2119" s="5">
        <f>IFERROR((E2119/L2119),"0")</f>
        <v>50.657142857142858</v>
      </c>
      <c r="Q2119" t="str">
        <f>LEFT(N2119,FIND("/",N2119)-1)</f>
        <v>music</v>
      </c>
      <c r="R2119" t="str">
        <f>RIGHT(N2119,LEN(N2119)-SEARCH("/",N2119))</f>
        <v>indie rock</v>
      </c>
      <c r="S2119" s="14">
        <f>(((J2119/60)/60)/24) + DATE(1970,1,1)</f>
        <v>42290.059594907405</v>
      </c>
      <c r="T2119" s="14">
        <f>(((I2119/60)/60)/24) + 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8332</v>
      </c>
      <c r="O2120" s="10">
        <f>(E2120/D2120)*100</f>
        <v>134.61099999999999</v>
      </c>
      <c r="P2120" s="5">
        <f>IFERROR((E2120/L2120),"0")</f>
        <v>79.182941176470578</v>
      </c>
      <c r="Q2120" t="str">
        <f>LEFT(N2120,FIND("/",N2120)-1)</f>
        <v>music</v>
      </c>
      <c r="R2120" t="str">
        <f>RIGHT(N2120,LEN(N2120)-SEARCH("/",N2120))</f>
        <v>indie rock</v>
      </c>
      <c r="S2120" s="14">
        <f>(((J2120/60)/60)/24) + DATE(1970,1,1)</f>
        <v>40718.839537037034</v>
      </c>
      <c r="T2120" s="14">
        <f>(((I2120/60)/60)/24) + 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8332</v>
      </c>
      <c r="O2121" s="10">
        <f>(E2121/D2121)*100</f>
        <v>100.75</v>
      </c>
      <c r="P2121" s="5">
        <f>IFERROR((E2121/L2121),"0")</f>
        <v>91.590909090909093</v>
      </c>
      <c r="Q2121" t="str">
        <f>LEFT(N2121,FIND("/",N2121)-1)</f>
        <v>music</v>
      </c>
      <c r="R2121" t="str">
        <f>RIGHT(N2121,LEN(N2121)-SEARCH("/",N2121))</f>
        <v>indie rock</v>
      </c>
      <c r="S2121" s="14">
        <f>(((J2121/60)/60)/24) + DATE(1970,1,1)</f>
        <v>41107.130150462966</v>
      </c>
      <c r="T2121" s="14">
        <f>(((I2121/60)/60)/24) + 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8332</v>
      </c>
      <c r="O2122" s="10">
        <f>(E2122/D2122)*100</f>
        <v>100.880375</v>
      </c>
      <c r="P2122" s="5">
        <f>IFERROR((E2122/L2122),"0")</f>
        <v>116.96275362318841</v>
      </c>
      <c r="Q2122" t="str">
        <f>LEFT(N2122,FIND("/",N2122)-1)</f>
        <v>music</v>
      </c>
      <c r="R2122" t="str">
        <f>RIGHT(N2122,LEN(N2122)-SEARCH("/",N2122))</f>
        <v>indie rock</v>
      </c>
      <c r="S2122" s="14">
        <f>(((J2122/60)/60)/24) + DATE(1970,1,1)</f>
        <v>41591.964537037034</v>
      </c>
      <c r="T2122" s="14">
        <f>(((I2122/60)/60)/24) + DATE(1970,1,1)</f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8335</v>
      </c>
      <c r="O2123" s="10">
        <f>(E2123/D2123)*100</f>
        <v>0.56800000000000006</v>
      </c>
      <c r="P2123" s="5">
        <f>IFERROR((E2123/L2123),"0")</f>
        <v>28.4</v>
      </c>
      <c r="Q2123" t="str">
        <f>LEFT(N2123,FIND("/",N2123)-1)</f>
        <v>games</v>
      </c>
      <c r="R2123" t="str">
        <f>RIGHT(N2123,LEN(N2123)-SEARCH("/",N2123))</f>
        <v>video games</v>
      </c>
      <c r="S2123" s="14">
        <f>(((J2123/60)/60)/24) + DATE(1970,1,1)</f>
        <v>42716.7424537037</v>
      </c>
      <c r="T2123" s="14">
        <f>(((I2123/60)/60)/24) + DATE(1970,1,1)</f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8335</v>
      </c>
      <c r="O2124" s="10">
        <f>(E2124/D2124)*100</f>
        <v>0.38750000000000001</v>
      </c>
      <c r="P2124" s="5">
        <f>IFERROR((E2124/L2124),"0")</f>
        <v>103.33333333333333</v>
      </c>
      <c r="Q2124" t="str">
        <f>LEFT(N2124,FIND("/",N2124)-1)</f>
        <v>games</v>
      </c>
      <c r="R2124" t="str">
        <f>RIGHT(N2124,LEN(N2124)-SEARCH("/",N2124))</f>
        <v>video games</v>
      </c>
      <c r="S2124" s="14">
        <f>(((J2124/60)/60)/24) + DATE(1970,1,1)</f>
        <v>42712.300567129627</v>
      </c>
      <c r="T2124" s="14">
        <f>(((I2124/60)/60)/24) + 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8335</v>
      </c>
      <c r="O2125" s="10">
        <f>(E2125/D2125)*100</f>
        <v>10</v>
      </c>
      <c r="P2125" s="5">
        <f>IFERROR((E2125/L2125),"0")</f>
        <v>10</v>
      </c>
      <c r="Q2125" t="str">
        <f>LEFT(N2125,FIND("/",N2125)-1)</f>
        <v>games</v>
      </c>
      <c r="R2125" t="str">
        <f>RIGHT(N2125,LEN(N2125)-SEARCH("/",N2125))</f>
        <v>video games</v>
      </c>
      <c r="S2125" s="14">
        <f>(((J2125/60)/60)/24) + DATE(1970,1,1)</f>
        <v>40198.424849537041</v>
      </c>
      <c r="T2125" s="14">
        <f>(((I2125/60)/60)/24) + DATE(1970,1,1)</f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8335</v>
      </c>
      <c r="O2126" s="10">
        <f>(E2126/D2126)*100</f>
        <v>10.454545454545453</v>
      </c>
      <c r="P2126" s="5">
        <f>IFERROR((E2126/L2126),"0")</f>
        <v>23</v>
      </c>
      <c r="Q2126" t="str">
        <f>LEFT(N2126,FIND("/",N2126)-1)</f>
        <v>games</v>
      </c>
      <c r="R2126" t="str">
        <f>RIGHT(N2126,LEN(N2126)-SEARCH("/",N2126))</f>
        <v>video games</v>
      </c>
      <c r="S2126" s="14">
        <f>(((J2126/60)/60)/24) + DATE(1970,1,1)</f>
        <v>40464.028182870366</v>
      </c>
      <c r="T2126" s="14">
        <f>(((I2126/60)/60)/24) + 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8335</v>
      </c>
      <c r="O2127" s="10">
        <f>(E2127/D2127)*100</f>
        <v>1.4200000000000002</v>
      </c>
      <c r="P2127" s="5">
        <f>IFERROR((E2127/L2127),"0")</f>
        <v>31.555555555555557</v>
      </c>
      <c r="Q2127" t="str">
        <f>LEFT(N2127,FIND("/",N2127)-1)</f>
        <v>games</v>
      </c>
      <c r="R2127" t="str">
        <f>RIGHT(N2127,LEN(N2127)-SEARCH("/",N2127))</f>
        <v>video games</v>
      </c>
      <c r="S2127" s="14">
        <f>(((J2127/60)/60)/24) + DATE(1970,1,1)</f>
        <v>42191.023530092592</v>
      </c>
      <c r="T2127" s="14">
        <f>(((I2127/60)/60)/24) + 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8335</v>
      </c>
      <c r="O2128" s="10">
        <f>(E2128/D2128)*100</f>
        <v>0.05</v>
      </c>
      <c r="P2128" s="5">
        <f>IFERROR((E2128/L2128),"0")</f>
        <v>5</v>
      </c>
      <c r="Q2128" t="str">
        <f>LEFT(N2128,FIND("/",N2128)-1)</f>
        <v>games</v>
      </c>
      <c r="R2128" t="str">
        <f>RIGHT(N2128,LEN(N2128)-SEARCH("/",N2128))</f>
        <v>video games</v>
      </c>
      <c r="S2128" s="14">
        <f>(((J2128/60)/60)/24) + DATE(1970,1,1)</f>
        <v>41951.973229166666</v>
      </c>
      <c r="T2128" s="14">
        <f>(((I2128/60)/60)/24) + DATE(1970,1,1)</f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8335</v>
      </c>
      <c r="O2129" s="10">
        <f>(E2129/D2129)*100</f>
        <v>28.842857142857142</v>
      </c>
      <c r="P2129" s="5">
        <f>IFERROR((E2129/L2129),"0")</f>
        <v>34.220338983050844</v>
      </c>
      <c r="Q2129" t="str">
        <f>LEFT(N2129,FIND("/",N2129)-1)</f>
        <v>games</v>
      </c>
      <c r="R2129" t="str">
        <f>RIGHT(N2129,LEN(N2129)-SEARCH("/",N2129))</f>
        <v>video games</v>
      </c>
      <c r="S2129" s="14">
        <f>(((J2129/60)/60)/24) + DATE(1970,1,1)</f>
        <v>42045.50535879629</v>
      </c>
      <c r="T2129" s="14">
        <f>(((I2129/60)/60)/24) + DATE(1970,1,1)</f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8335</v>
      </c>
      <c r="O2130" s="10">
        <f>(E2130/D2130)*100</f>
        <v>0.16666666666666669</v>
      </c>
      <c r="P2130" s="5">
        <f>IFERROR((E2130/L2130),"0")</f>
        <v>25</v>
      </c>
      <c r="Q2130" t="str">
        <f>LEFT(N2130,FIND("/",N2130)-1)</f>
        <v>games</v>
      </c>
      <c r="R2130" t="str">
        <f>RIGHT(N2130,LEN(N2130)-SEARCH("/",N2130))</f>
        <v>video games</v>
      </c>
      <c r="S2130" s="14">
        <f>(((J2130/60)/60)/24) + DATE(1970,1,1)</f>
        <v>41843.772789351853</v>
      </c>
      <c r="T2130" s="14">
        <f>(((I2130/60)/60)/24) + DATE(1970,1,1)</f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8335</v>
      </c>
      <c r="O2131" s="10">
        <f>(E2131/D2131)*100</f>
        <v>11.799999999999999</v>
      </c>
      <c r="P2131" s="5">
        <f>IFERROR((E2131/L2131),"0")</f>
        <v>19.666666666666668</v>
      </c>
      <c r="Q2131" t="str">
        <f>LEFT(N2131,FIND("/",N2131)-1)</f>
        <v>games</v>
      </c>
      <c r="R2131" t="str">
        <f>RIGHT(N2131,LEN(N2131)-SEARCH("/",N2131))</f>
        <v>video games</v>
      </c>
      <c r="S2131" s="14">
        <f>(((J2131/60)/60)/24) + DATE(1970,1,1)</f>
        <v>42409.024305555555</v>
      </c>
      <c r="T2131" s="14">
        <f>(((I2131/60)/60)/24) + 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8335</v>
      </c>
      <c r="O2132" s="10">
        <f>(E2132/D2132)*100</f>
        <v>0.20238095238095236</v>
      </c>
      <c r="P2132" s="5">
        <f>IFERROR((E2132/L2132),"0")</f>
        <v>21.25</v>
      </c>
      <c r="Q2132" t="str">
        <f>LEFT(N2132,FIND("/",N2132)-1)</f>
        <v>games</v>
      </c>
      <c r="R2132" t="str">
        <f>RIGHT(N2132,LEN(N2132)-SEARCH("/",N2132))</f>
        <v>video games</v>
      </c>
      <c r="S2132" s="14">
        <f>(((J2132/60)/60)/24) + DATE(1970,1,1)</f>
        <v>41832.086377314816</v>
      </c>
      <c r="T2132" s="14">
        <f>(((I2132/60)/60)/24) + 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8335</v>
      </c>
      <c r="O2133" s="10">
        <f>(E2133/D2133)*100</f>
        <v>5</v>
      </c>
      <c r="P2133" s="5">
        <f>IFERROR((E2133/L2133),"0")</f>
        <v>8.3333333333333339</v>
      </c>
      <c r="Q2133" t="str">
        <f>LEFT(N2133,FIND("/",N2133)-1)</f>
        <v>games</v>
      </c>
      <c r="R2133" t="str">
        <f>RIGHT(N2133,LEN(N2133)-SEARCH("/",N2133))</f>
        <v>video games</v>
      </c>
      <c r="S2133" s="14">
        <f>(((J2133/60)/60)/24) + DATE(1970,1,1)</f>
        <v>42167.207071759258</v>
      </c>
      <c r="T2133" s="14">
        <f>(((I2133/60)/60)/24) + DATE(1970,1,1)</f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8335</v>
      </c>
      <c r="O2134" s="10">
        <f>(E2134/D2134)*100</f>
        <v>2.1129899999999995</v>
      </c>
      <c r="P2134" s="5">
        <f>IFERROR((E2134/L2134),"0")</f>
        <v>21.34333333333333</v>
      </c>
      <c r="Q2134" t="str">
        <f>LEFT(N2134,FIND("/",N2134)-1)</f>
        <v>games</v>
      </c>
      <c r="R2134" t="str">
        <f>RIGHT(N2134,LEN(N2134)-SEARCH("/",N2134))</f>
        <v>video games</v>
      </c>
      <c r="S2134" s="14">
        <f>(((J2134/60)/60)/24) + DATE(1970,1,1)</f>
        <v>41643.487175925926</v>
      </c>
      <c r="T2134" s="14">
        <f>(((I2134/60)/60)/24) + DATE(1970,1,1)</f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8335</v>
      </c>
      <c r="O2135" s="10">
        <f>(E2135/D2135)*100</f>
        <v>1.6</v>
      </c>
      <c r="P2135" s="5">
        <f>IFERROR((E2135/L2135),"0")</f>
        <v>5.333333333333333</v>
      </c>
      <c r="Q2135" t="str">
        <f>LEFT(N2135,FIND("/",N2135)-1)</f>
        <v>games</v>
      </c>
      <c r="R2135" t="str">
        <f>RIGHT(N2135,LEN(N2135)-SEARCH("/",N2135))</f>
        <v>video games</v>
      </c>
      <c r="S2135" s="14">
        <f>(((J2135/60)/60)/24) + DATE(1970,1,1)</f>
        <v>40619.097210648149</v>
      </c>
      <c r="T2135" s="14">
        <f>(((I2135/60)/60)/24) + 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8335</v>
      </c>
      <c r="O2136" s="10">
        <f>(E2136/D2136)*100</f>
        <v>1.7333333333333332</v>
      </c>
      <c r="P2136" s="5">
        <f>IFERROR((E2136/L2136),"0")</f>
        <v>34.666666666666664</v>
      </c>
      <c r="Q2136" t="str">
        <f>LEFT(N2136,FIND("/",N2136)-1)</f>
        <v>games</v>
      </c>
      <c r="R2136" t="str">
        <f>RIGHT(N2136,LEN(N2136)-SEARCH("/",N2136))</f>
        <v>video games</v>
      </c>
      <c r="S2136" s="14">
        <f>(((J2136/60)/60)/24) + DATE(1970,1,1)</f>
        <v>41361.886469907404</v>
      </c>
      <c r="T2136" s="14">
        <f>(((I2136/60)/60)/24) + DATE(1970,1,1)</f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8335</v>
      </c>
      <c r="O2137" s="10">
        <f>(E2137/D2137)*100</f>
        <v>9.56</v>
      </c>
      <c r="P2137" s="5">
        <f>IFERROR((E2137/L2137),"0")</f>
        <v>21.727272727272727</v>
      </c>
      <c r="Q2137" t="str">
        <f>LEFT(N2137,FIND("/",N2137)-1)</f>
        <v>games</v>
      </c>
      <c r="R2137" t="str">
        <f>RIGHT(N2137,LEN(N2137)-SEARCH("/",N2137))</f>
        <v>video games</v>
      </c>
      <c r="S2137" s="14">
        <f>(((J2137/60)/60)/24) + DATE(1970,1,1)</f>
        <v>41156.963344907403</v>
      </c>
      <c r="T2137" s="14">
        <f>(((I2137/60)/60)/24) + 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8335</v>
      </c>
      <c r="O2138" s="10">
        <f>(E2138/D2138)*100</f>
        <v>5.9612499999999999E-2</v>
      </c>
      <c r="P2138" s="5">
        <f>IFERROR((E2138/L2138),"0")</f>
        <v>11.922499999999999</v>
      </c>
      <c r="Q2138" t="str">
        <f>LEFT(N2138,FIND("/",N2138)-1)</f>
        <v>games</v>
      </c>
      <c r="R2138" t="str">
        <f>RIGHT(N2138,LEN(N2138)-SEARCH("/",N2138))</f>
        <v>video games</v>
      </c>
      <c r="S2138" s="14">
        <f>(((J2138/60)/60)/24) + DATE(1970,1,1)</f>
        <v>41536.509097222224</v>
      </c>
      <c r="T2138" s="14">
        <f>(((I2138/60)/60)/24) + 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8335</v>
      </c>
      <c r="O2139" s="10">
        <f>(E2139/D2139)*100</f>
        <v>28.405999999999999</v>
      </c>
      <c r="P2139" s="5">
        <f>IFERROR((E2139/L2139),"0")</f>
        <v>26.59737827715356</v>
      </c>
      <c r="Q2139" t="str">
        <f>LEFT(N2139,FIND("/",N2139)-1)</f>
        <v>games</v>
      </c>
      <c r="R2139" t="str">
        <f>RIGHT(N2139,LEN(N2139)-SEARCH("/",N2139))</f>
        <v>video games</v>
      </c>
      <c r="S2139" s="14">
        <f>(((J2139/60)/60)/24) + DATE(1970,1,1)</f>
        <v>41948.771168981482</v>
      </c>
      <c r="T2139" s="14">
        <f>(((I2139/60)/60)/24) + DATE(1970,1,1)</f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8335</v>
      </c>
      <c r="O2140" s="10">
        <f>(E2140/D2140)*100</f>
        <v>12.8</v>
      </c>
      <c r="P2140" s="5">
        <f>IFERROR((E2140/L2140),"0")</f>
        <v>10.666666666666666</v>
      </c>
      <c r="Q2140" t="str">
        <f>LEFT(N2140,FIND("/",N2140)-1)</f>
        <v>games</v>
      </c>
      <c r="R2140" t="str">
        <f>RIGHT(N2140,LEN(N2140)-SEARCH("/",N2140))</f>
        <v>video games</v>
      </c>
      <c r="S2140" s="14">
        <f>(((J2140/60)/60)/24) + DATE(1970,1,1)</f>
        <v>41557.013182870374</v>
      </c>
      <c r="T2140" s="14">
        <f>(((I2140/60)/60)/24) + DATE(1970,1,1)</f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8335</v>
      </c>
      <c r="O2141" s="10">
        <f>(E2141/D2141)*100</f>
        <v>5.42</v>
      </c>
      <c r="P2141" s="5">
        <f>IFERROR((E2141/L2141),"0")</f>
        <v>29.035714285714285</v>
      </c>
      <c r="Q2141" t="str">
        <f>LEFT(N2141,FIND("/",N2141)-1)</f>
        <v>games</v>
      </c>
      <c r="R2141" t="str">
        <f>RIGHT(N2141,LEN(N2141)-SEARCH("/",N2141))</f>
        <v>video games</v>
      </c>
      <c r="S2141" s="14">
        <f>(((J2141/60)/60)/24) + DATE(1970,1,1)</f>
        <v>42647.750092592592</v>
      </c>
      <c r="T2141" s="14">
        <f>(((I2141/60)/60)/24) + DATE(1970,1,1)</f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8335</v>
      </c>
      <c r="O2142" s="10">
        <f>(E2142/D2142)*100</f>
        <v>0.11199999999999999</v>
      </c>
      <c r="P2142" s="5">
        <f>IFERROR((E2142/L2142),"0")</f>
        <v>50.909090909090907</v>
      </c>
      <c r="Q2142" t="str">
        <f>LEFT(N2142,FIND("/",N2142)-1)</f>
        <v>games</v>
      </c>
      <c r="R2142" t="str">
        <f>RIGHT(N2142,LEN(N2142)-SEARCH("/",N2142))</f>
        <v>video games</v>
      </c>
      <c r="S2142" s="14">
        <f>(((J2142/60)/60)/24) + DATE(1970,1,1)</f>
        <v>41255.833611111113</v>
      </c>
      <c r="T2142" s="14">
        <f>(((I2142/60)/60)/24) + DATE(1970,1,1)</f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8335</v>
      </c>
      <c r="O2143" s="10">
        <f>(E2143/D2143)*100</f>
        <v>0</v>
      </c>
      <c r="P2143" s="5" t="str">
        <f>IFERROR((E2143/L2143),"0")</f>
        <v>0</v>
      </c>
      <c r="Q2143" t="str">
        <f>LEFT(N2143,FIND("/",N2143)-1)</f>
        <v>games</v>
      </c>
      <c r="R2143" t="str">
        <f>RIGHT(N2143,LEN(N2143)-SEARCH("/",N2143))</f>
        <v>video games</v>
      </c>
      <c r="S2143" s="14">
        <f>(((J2143/60)/60)/24) + DATE(1970,1,1)</f>
        <v>41927.235636574071</v>
      </c>
      <c r="T2143" s="14">
        <f>(((I2143/60)/60)/24) + DATE(1970,1,1)</f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8335</v>
      </c>
      <c r="O2144" s="10">
        <f>(E2144/D2144)*100</f>
        <v>5.7238095238095239</v>
      </c>
      <c r="P2144" s="5">
        <f>IFERROR((E2144/L2144),"0")</f>
        <v>50.083333333333336</v>
      </c>
      <c r="Q2144" t="str">
        <f>LEFT(N2144,FIND("/",N2144)-1)</f>
        <v>games</v>
      </c>
      <c r="R2144" t="str">
        <f>RIGHT(N2144,LEN(N2144)-SEARCH("/",N2144))</f>
        <v>video games</v>
      </c>
      <c r="S2144" s="14">
        <f>(((J2144/60)/60)/24) + DATE(1970,1,1)</f>
        <v>42340.701504629629</v>
      </c>
      <c r="T2144" s="14">
        <f>(((I2144/60)/60)/24) + DATE(1970,1,1)</f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8335</v>
      </c>
      <c r="O2145" s="10">
        <f>(E2145/D2145)*100</f>
        <v>11.25</v>
      </c>
      <c r="P2145" s="5">
        <f>IFERROR((E2145/L2145),"0")</f>
        <v>45</v>
      </c>
      <c r="Q2145" t="str">
        <f>LEFT(N2145,FIND("/",N2145)-1)</f>
        <v>games</v>
      </c>
      <c r="R2145" t="str">
        <f>RIGHT(N2145,LEN(N2145)-SEARCH("/",N2145))</f>
        <v>video games</v>
      </c>
      <c r="S2145" s="14">
        <f>(((J2145/60)/60)/24) + DATE(1970,1,1)</f>
        <v>40332.886712962965</v>
      </c>
      <c r="T2145" s="14">
        <f>(((I2145/60)/60)/24) + DATE(1970,1,1)</f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8335</v>
      </c>
      <c r="O2146" s="10">
        <f>(E2146/D2146)*100</f>
        <v>1.7098591549295776</v>
      </c>
      <c r="P2146" s="5">
        <f>IFERROR((E2146/L2146),"0")</f>
        <v>25.291666666666668</v>
      </c>
      <c r="Q2146" t="str">
        <f>LEFT(N2146,FIND("/",N2146)-1)</f>
        <v>games</v>
      </c>
      <c r="R2146" t="str">
        <f>RIGHT(N2146,LEN(N2146)-SEARCH("/",N2146))</f>
        <v>video games</v>
      </c>
      <c r="S2146" s="14">
        <f>(((J2146/60)/60)/24) + DATE(1970,1,1)</f>
        <v>41499.546759259261</v>
      </c>
      <c r="T2146" s="14">
        <f>(((I2146/60)/60)/24) + DATE(1970,1,1)</f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8335</v>
      </c>
      <c r="O2147" s="10">
        <f>(E2147/D2147)*100</f>
        <v>30.433333333333334</v>
      </c>
      <c r="P2147" s="5">
        <f>IFERROR((E2147/L2147),"0")</f>
        <v>51.292134831460672</v>
      </c>
      <c r="Q2147" t="str">
        <f>LEFT(N2147,FIND("/",N2147)-1)</f>
        <v>games</v>
      </c>
      <c r="R2147" t="str">
        <f>RIGHT(N2147,LEN(N2147)-SEARCH("/",N2147))</f>
        <v>video games</v>
      </c>
      <c r="S2147" s="14">
        <f>(((J2147/60)/60)/24) + DATE(1970,1,1)</f>
        <v>41575.237430555557</v>
      </c>
      <c r="T2147" s="14">
        <f>(((I2147/60)/60)/24) + DATE(1970,1,1)</f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8335</v>
      </c>
      <c r="O2148" s="10">
        <f>(E2148/D2148)*100</f>
        <v>0.02</v>
      </c>
      <c r="P2148" s="5">
        <f>IFERROR((E2148/L2148),"0")</f>
        <v>1</v>
      </c>
      <c r="Q2148" t="str">
        <f>LEFT(N2148,FIND("/",N2148)-1)</f>
        <v>games</v>
      </c>
      <c r="R2148" t="str">
        <f>RIGHT(N2148,LEN(N2148)-SEARCH("/",N2148))</f>
        <v>video games</v>
      </c>
      <c r="S2148" s="14">
        <f>(((J2148/60)/60)/24) + DATE(1970,1,1)</f>
        <v>42397.679513888885</v>
      </c>
      <c r="T2148" s="14">
        <f>(((I2148/60)/60)/24) + 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8335</v>
      </c>
      <c r="O2149" s="10">
        <f>(E2149/D2149)*100</f>
        <v>0.69641025641025645</v>
      </c>
      <c r="P2149" s="5">
        <f>IFERROR((E2149/L2149),"0")</f>
        <v>49.381818181818183</v>
      </c>
      <c r="Q2149" t="str">
        <f>LEFT(N2149,FIND("/",N2149)-1)</f>
        <v>games</v>
      </c>
      <c r="R2149" t="str">
        <f>RIGHT(N2149,LEN(N2149)-SEARCH("/",N2149))</f>
        <v>video games</v>
      </c>
      <c r="S2149" s="14">
        <f>(((J2149/60)/60)/24) + DATE(1970,1,1)</f>
        <v>41927.295694444445</v>
      </c>
      <c r="T2149" s="14">
        <f>(((I2149/60)/60)/24) + DATE(1970,1,1)</f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8335</v>
      </c>
      <c r="O2150" s="10">
        <f>(E2150/D2150)*100</f>
        <v>2</v>
      </c>
      <c r="P2150" s="5">
        <f>IFERROR((E2150/L2150),"0")</f>
        <v>1</v>
      </c>
      <c r="Q2150" t="str">
        <f>LEFT(N2150,FIND("/",N2150)-1)</f>
        <v>games</v>
      </c>
      <c r="R2150" t="str">
        <f>RIGHT(N2150,LEN(N2150)-SEARCH("/",N2150))</f>
        <v>video games</v>
      </c>
      <c r="S2150" s="14">
        <f>(((J2150/60)/60)/24) + DATE(1970,1,1)</f>
        <v>42066.733587962968</v>
      </c>
      <c r="T2150" s="14">
        <f>(((I2150/60)/60)/24) + DATE(1970,1,1)</f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8335</v>
      </c>
      <c r="O2151" s="10">
        <f>(E2151/D2151)*100</f>
        <v>0</v>
      </c>
      <c r="P2151" s="5" t="str">
        <f>IFERROR((E2151/L2151),"0")</f>
        <v>0</v>
      </c>
      <c r="Q2151" t="str">
        <f>LEFT(N2151,FIND("/",N2151)-1)</f>
        <v>games</v>
      </c>
      <c r="R2151" t="str">
        <f>RIGHT(N2151,LEN(N2151)-SEARCH("/",N2151))</f>
        <v>video games</v>
      </c>
      <c r="S2151" s="14">
        <f>(((J2151/60)/60)/24) + DATE(1970,1,1)</f>
        <v>40355.024953703702</v>
      </c>
      <c r="T2151" s="14">
        <f>(((I2151/60)/60)/24) + 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8335</v>
      </c>
      <c r="O2152" s="10">
        <f>(E2152/D2152)*100</f>
        <v>0.80999999999999994</v>
      </c>
      <c r="P2152" s="5">
        <f>IFERROR((E2152/L2152),"0")</f>
        <v>101.25</v>
      </c>
      <c r="Q2152" t="str">
        <f>LEFT(N2152,FIND("/",N2152)-1)</f>
        <v>games</v>
      </c>
      <c r="R2152" t="str">
        <f>RIGHT(N2152,LEN(N2152)-SEARCH("/",N2152))</f>
        <v>video games</v>
      </c>
      <c r="S2152" s="14">
        <f>(((J2152/60)/60)/24) + DATE(1970,1,1)</f>
        <v>42534.284710648149</v>
      </c>
      <c r="T2152" s="14">
        <f>(((I2152/60)/60)/24) + DATE(1970,1,1)</f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8335</v>
      </c>
      <c r="O2153" s="10">
        <f>(E2153/D2153)*100</f>
        <v>0.26222222222222225</v>
      </c>
      <c r="P2153" s="5">
        <f>IFERROR((E2153/L2153),"0")</f>
        <v>19.666666666666668</v>
      </c>
      <c r="Q2153" t="str">
        <f>LEFT(N2153,FIND("/",N2153)-1)</f>
        <v>games</v>
      </c>
      <c r="R2153" t="str">
        <f>RIGHT(N2153,LEN(N2153)-SEARCH("/",N2153))</f>
        <v>video games</v>
      </c>
      <c r="S2153" s="14">
        <f>(((J2153/60)/60)/24) + DATE(1970,1,1)</f>
        <v>42520.847384259265</v>
      </c>
      <c r="T2153" s="14">
        <f>(((I2153/60)/60)/24) + DATE(1970,1,1)</f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8335</v>
      </c>
      <c r="O2154" s="10">
        <f>(E2154/D2154)*100</f>
        <v>0.16666666666666669</v>
      </c>
      <c r="P2154" s="5">
        <f>IFERROR((E2154/L2154),"0")</f>
        <v>12.5</v>
      </c>
      <c r="Q2154" t="str">
        <f>LEFT(N2154,FIND("/",N2154)-1)</f>
        <v>games</v>
      </c>
      <c r="R2154" t="str">
        <f>RIGHT(N2154,LEN(N2154)-SEARCH("/",N2154))</f>
        <v>video games</v>
      </c>
      <c r="S2154" s="14">
        <f>(((J2154/60)/60)/24) + DATE(1970,1,1)</f>
        <v>41683.832280092596</v>
      </c>
      <c r="T2154" s="14">
        <f>(((I2154/60)/60)/24) + DATE(1970,1,1)</f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8335</v>
      </c>
      <c r="O2155" s="10">
        <f>(E2155/D2155)*100</f>
        <v>9.124454880912446E-3</v>
      </c>
      <c r="P2155" s="5">
        <f>IFERROR((E2155/L2155),"0")</f>
        <v>8.5</v>
      </c>
      <c r="Q2155" t="str">
        <f>LEFT(N2155,FIND("/",N2155)-1)</f>
        <v>games</v>
      </c>
      <c r="R2155" t="str">
        <f>RIGHT(N2155,LEN(N2155)-SEARCH("/",N2155))</f>
        <v>video games</v>
      </c>
      <c r="S2155" s="14">
        <f>(((J2155/60)/60)/24) + DATE(1970,1,1)</f>
        <v>41974.911087962959</v>
      </c>
      <c r="T2155" s="14">
        <f>(((I2155/60)/60)/24) + 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8335</v>
      </c>
      <c r="O2156" s="10">
        <f>(E2156/D2156)*100</f>
        <v>0.8</v>
      </c>
      <c r="P2156" s="5">
        <f>IFERROR((E2156/L2156),"0")</f>
        <v>1</v>
      </c>
      <c r="Q2156" t="str">
        <f>LEFT(N2156,FIND("/",N2156)-1)</f>
        <v>games</v>
      </c>
      <c r="R2156" t="str">
        <f>RIGHT(N2156,LEN(N2156)-SEARCH("/",N2156))</f>
        <v>video games</v>
      </c>
      <c r="S2156" s="14">
        <f>(((J2156/60)/60)/24) + DATE(1970,1,1)</f>
        <v>41647.632256944446</v>
      </c>
      <c r="T2156" s="14">
        <f>(((I2156/60)/60)/24) + 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8335</v>
      </c>
      <c r="O2157" s="10">
        <f>(E2157/D2157)*100</f>
        <v>2.2999999999999998</v>
      </c>
      <c r="P2157" s="5">
        <f>IFERROR((E2157/L2157),"0")</f>
        <v>23</v>
      </c>
      <c r="Q2157" t="str">
        <f>LEFT(N2157,FIND("/",N2157)-1)</f>
        <v>games</v>
      </c>
      <c r="R2157" t="str">
        <f>RIGHT(N2157,LEN(N2157)-SEARCH("/",N2157))</f>
        <v>video games</v>
      </c>
      <c r="S2157" s="14">
        <f>(((J2157/60)/60)/24) + DATE(1970,1,1)</f>
        <v>42430.747511574074</v>
      </c>
      <c r="T2157" s="14">
        <f>(((I2157/60)/60)/24) + DATE(1970,1,1)</f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8335</v>
      </c>
      <c r="O2158" s="10">
        <f>(E2158/D2158)*100</f>
        <v>2.6660714285714282</v>
      </c>
      <c r="P2158" s="5">
        <f>IFERROR((E2158/L2158),"0")</f>
        <v>17.987951807228917</v>
      </c>
      <c r="Q2158" t="str">
        <f>LEFT(N2158,FIND("/",N2158)-1)</f>
        <v>games</v>
      </c>
      <c r="R2158" t="str">
        <f>RIGHT(N2158,LEN(N2158)-SEARCH("/",N2158))</f>
        <v>video games</v>
      </c>
      <c r="S2158" s="14">
        <f>(((J2158/60)/60)/24) + DATE(1970,1,1)</f>
        <v>41488.85423611111</v>
      </c>
      <c r="T2158" s="14">
        <f>(((I2158/60)/60)/24) + 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8335</v>
      </c>
      <c r="O2159" s="10">
        <f>(E2159/D2159)*100</f>
        <v>28.192</v>
      </c>
      <c r="P2159" s="5">
        <f>IFERROR((E2159/L2159),"0")</f>
        <v>370.94736842105266</v>
      </c>
      <c r="Q2159" t="str">
        <f>LEFT(N2159,FIND("/",N2159)-1)</f>
        <v>games</v>
      </c>
      <c r="R2159" t="str">
        <f>RIGHT(N2159,LEN(N2159)-SEARCH("/",N2159))</f>
        <v>video games</v>
      </c>
      <c r="S2159" s="14">
        <f>(((J2159/60)/60)/24) + DATE(1970,1,1)</f>
        <v>42694.98128472222</v>
      </c>
      <c r="T2159" s="14">
        <f>(((I2159/60)/60)/24) + DATE(1970,1,1)</f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8335</v>
      </c>
      <c r="O2160" s="10">
        <f>(E2160/D2160)*100</f>
        <v>6.5900366666666672</v>
      </c>
      <c r="P2160" s="5">
        <f>IFERROR((E2160/L2160),"0")</f>
        <v>63.569485530546629</v>
      </c>
      <c r="Q2160" t="str">
        <f>LEFT(N2160,FIND("/",N2160)-1)</f>
        <v>games</v>
      </c>
      <c r="R2160" t="str">
        <f>RIGHT(N2160,LEN(N2160)-SEARCH("/",N2160))</f>
        <v>video games</v>
      </c>
      <c r="S2160" s="14">
        <f>(((J2160/60)/60)/24) + DATE(1970,1,1)</f>
        <v>41264.853865740741</v>
      </c>
      <c r="T2160" s="14">
        <f>(((I2160/60)/60)/24) + DATE(1970,1,1)</f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8335</v>
      </c>
      <c r="O2161" s="10">
        <f>(E2161/D2161)*100</f>
        <v>0.72222222222222221</v>
      </c>
      <c r="P2161" s="5">
        <f>IFERROR((E2161/L2161),"0")</f>
        <v>13</v>
      </c>
      <c r="Q2161" t="str">
        <f>LEFT(N2161,FIND("/",N2161)-1)</f>
        <v>games</v>
      </c>
      <c r="R2161" t="str">
        <f>RIGHT(N2161,LEN(N2161)-SEARCH("/",N2161))</f>
        <v>video games</v>
      </c>
      <c r="S2161" s="14">
        <f>(((J2161/60)/60)/24) + DATE(1970,1,1)</f>
        <v>40710.731180555551</v>
      </c>
      <c r="T2161" s="14">
        <f>(((I2161/60)/60)/24) + 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8335</v>
      </c>
      <c r="O2162" s="10">
        <f>(E2162/D2162)*100</f>
        <v>0.85000000000000009</v>
      </c>
      <c r="P2162" s="5">
        <f>IFERROR((E2162/L2162),"0")</f>
        <v>5.3125</v>
      </c>
      <c r="Q2162" t="str">
        <f>LEFT(N2162,FIND("/",N2162)-1)</f>
        <v>games</v>
      </c>
      <c r="R2162" t="str">
        <f>RIGHT(N2162,LEN(N2162)-SEARCH("/",N2162))</f>
        <v>video games</v>
      </c>
      <c r="S2162" s="14">
        <f>(((J2162/60)/60)/24) + DATE(1970,1,1)</f>
        <v>41018.711863425924</v>
      </c>
      <c r="T2162" s="14">
        <f>(((I2162/60)/60)/24) + 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8329</v>
      </c>
      <c r="O2163" s="10">
        <f>(E2163/D2163)*100</f>
        <v>115.75</v>
      </c>
      <c r="P2163" s="5">
        <f>IFERROR((E2163/L2163),"0")</f>
        <v>35.615384615384613</v>
      </c>
      <c r="Q2163" t="str">
        <f>LEFT(N2163,FIND("/",N2163)-1)</f>
        <v>music</v>
      </c>
      <c r="R2163" t="str">
        <f>RIGHT(N2163,LEN(N2163)-SEARCH("/",N2163))</f>
        <v>rock</v>
      </c>
      <c r="S2163" s="14">
        <f>(((J2163/60)/60)/24) + DATE(1970,1,1)</f>
        <v>42240.852534722217</v>
      </c>
      <c r="T2163" s="14">
        <f>(((I2163/60)/60)/24) + DATE(1970,1,1)</f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8329</v>
      </c>
      <c r="O2164" s="10">
        <f>(E2164/D2164)*100</f>
        <v>112.26666666666667</v>
      </c>
      <c r="P2164" s="5">
        <f>IFERROR((E2164/L2164),"0")</f>
        <v>87.103448275862064</v>
      </c>
      <c r="Q2164" t="str">
        <f>LEFT(N2164,FIND("/",N2164)-1)</f>
        <v>music</v>
      </c>
      <c r="R2164" t="str">
        <f>RIGHT(N2164,LEN(N2164)-SEARCH("/",N2164))</f>
        <v>rock</v>
      </c>
      <c r="S2164" s="14">
        <f>(((J2164/60)/60)/24) + DATE(1970,1,1)</f>
        <v>41813.766099537039</v>
      </c>
      <c r="T2164" s="14">
        <f>(((I2164/60)/60)/24) + 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8329</v>
      </c>
      <c r="O2165" s="10">
        <f>(E2165/D2165)*100</f>
        <v>132.20000000000002</v>
      </c>
      <c r="P2165" s="5">
        <f>IFERROR((E2165/L2165),"0")</f>
        <v>75.11363636363636</v>
      </c>
      <c r="Q2165" t="str">
        <f>LEFT(N2165,FIND("/",N2165)-1)</f>
        <v>music</v>
      </c>
      <c r="R2165" t="str">
        <f>RIGHT(N2165,LEN(N2165)-SEARCH("/",N2165))</f>
        <v>rock</v>
      </c>
      <c r="S2165" s="14">
        <f>(((J2165/60)/60)/24) + DATE(1970,1,1)</f>
        <v>42111.899537037039</v>
      </c>
      <c r="T2165" s="14">
        <f>(((I2165/60)/60)/24) + 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8329</v>
      </c>
      <c r="O2166" s="10">
        <f>(E2166/D2166)*100</f>
        <v>102.63636363636364</v>
      </c>
      <c r="P2166" s="5">
        <f>IFERROR((E2166/L2166),"0")</f>
        <v>68.01204819277109</v>
      </c>
      <c r="Q2166" t="str">
        <f>LEFT(N2166,FIND("/",N2166)-1)</f>
        <v>music</v>
      </c>
      <c r="R2166" t="str">
        <f>RIGHT(N2166,LEN(N2166)-SEARCH("/",N2166))</f>
        <v>rock</v>
      </c>
      <c r="S2166" s="14">
        <f>(((J2166/60)/60)/24) + DATE(1970,1,1)</f>
        <v>42515.71775462963</v>
      </c>
      <c r="T2166" s="14">
        <f>(((I2166/60)/60)/24) + DATE(1970,1,1)</f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8329</v>
      </c>
      <c r="O2167" s="10">
        <f>(E2167/D2167)*100</f>
        <v>138.64000000000001</v>
      </c>
      <c r="P2167" s="5">
        <f>IFERROR((E2167/L2167),"0")</f>
        <v>29.623931623931625</v>
      </c>
      <c r="Q2167" t="str">
        <f>LEFT(N2167,FIND("/",N2167)-1)</f>
        <v>music</v>
      </c>
      <c r="R2167" t="str">
        <f>RIGHT(N2167,LEN(N2167)-SEARCH("/",N2167))</f>
        <v>rock</v>
      </c>
      <c r="S2167" s="14">
        <f>(((J2167/60)/60)/24) + DATE(1970,1,1)</f>
        <v>42438.667071759264</v>
      </c>
      <c r="T2167" s="14">
        <f>(((I2167/60)/60)/24) + DATE(1970,1,1)</f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8329</v>
      </c>
      <c r="O2168" s="10">
        <f>(E2168/D2168)*100</f>
        <v>146.6</v>
      </c>
      <c r="P2168" s="5">
        <f>IFERROR((E2168/L2168),"0")</f>
        <v>91.625</v>
      </c>
      <c r="Q2168" t="str">
        <f>LEFT(N2168,FIND("/",N2168)-1)</f>
        <v>music</v>
      </c>
      <c r="R2168" t="str">
        <f>RIGHT(N2168,LEN(N2168)-SEARCH("/",N2168))</f>
        <v>rock</v>
      </c>
      <c r="S2168" s="14">
        <f>(((J2168/60)/60)/24) + DATE(1970,1,1)</f>
        <v>41933.838171296295</v>
      </c>
      <c r="T2168" s="14">
        <f>(((I2168/60)/60)/24) + 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8329</v>
      </c>
      <c r="O2169" s="10">
        <f>(E2169/D2169)*100</f>
        <v>120</v>
      </c>
      <c r="P2169" s="5">
        <f>IFERROR((E2169/L2169),"0")</f>
        <v>22.5</v>
      </c>
      <c r="Q2169" t="str">
        <f>LEFT(N2169,FIND("/",N2169)-1)</f>
        <v>music</v>
      </c>
      <c r="R2169" t="str">
        <f>RIGHT(N2169,LEN(N2169)-SEARCH("/",N2169))</f>
        <v>rock</v>
      </c>
      <c r="S2169" s="14">
        <f>(((J2169/60)/60)/24) + DATE(1970,1,1)</f>
        <v>41153.066400462965</v>
      </c>
      <c r="T2169" s="14">
        <f>(((I2169/60)/60)/24) + DATE(1970,1,1)</f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8329</v>
      </c>
      <c r="O2170" s="10">
        <f>(E2170/D2170)*100</f>
        <v>121.5816111111111</v>
      </c>
      <c r="P2170" s="5">
        <f>IFERROR((E2170/L2170),"0")</f>
        <v>64.366735294117646</v>
      </c>
      <c r="Q2170" t="str">
        <f>LEFT(N2170,FIND("/",N2170)-1)</f>
        <v>music</v>
      </c>
      <c r="R2170" t="str">
        <f>RIGHT(N2170,LEN(N2170)-SEARCH("/",N2170))</f>
        <v>rock</v>
      </c>
      <c r="S2170" s="14">
        <f>(((J2170/60)/60)/24) + DATE(1970,1,1)</f>
        <v>42745.600243055553</v>
      </c>
      <c r="T2170" s="14">
        <f>(((I2170/60)/60)/24) + DATE(1970,1,1)</f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8329</v>
      </c>
      <c r="O2171" s="10">
        <f>(E2171/D2171)*100</f>
        <v>100</v>
      </c>
      <c r="P2171" s="5">
        <f>IFERROR((E2171/L2171),"0")</f>
        <v>21.857142857142858</v>
      </c>
      <c r="Q2171" t="str">
        <f>LEFT(N2171,FIND("/",N2171)-1)</f>
        <v>music</v>
      </c>
      <c r="R2171" t="str">
        <f>RIGHT(N2171,LEN(N2171)-SEARCH("/",N2171))</f>
        <v>rock</v>
      </c>
      <c r="S2171" s="14">
        <f>(((J2171/60)/60)/24) + DATE(1970,1,1)</f>
        <v>42793.700821759259</v>
      </c>
      <c r="T2171" s="14">
        <f>(((I2171/60)/60)/24) + 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8329</v>
      </c>
      <c r="O2172" s="10">
        <f>(E2172/D2172)*100</f>
        <v>180.85714285714286</v>
      </c>
      <c r="P2172" s="5">
        <f>IFERROR((E2172/L2172),"0")</f>
        <v>33.315789473684212</v>
      </c>
      <c r="Q2172" t="str">
        <f>LEFT(N2172,FIND("/",N2172)-1)</f>
        <v>music</v>
      </c>
      <c r="R2172" t="str">
        <f>RIGHT(N2172,LEN(N2172)-SEARCH("/",N2172))</f>
        <v>rock</v>
      </c>
      <c r="S2172" s="14">
        <f>(((J2172/60)/60)/24) + DATE(1970,1,1)</f>
        <v>42198.750254629631</v>
      </c>
      <c r="T2172" s="14">
        <f>(((I2172/60)/60)/24) + 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8329</v>
      </c>
      <c r="O2173" s="10">
        <f>(E2173/D2173)*100</f>
        <v>106.075</v>
      </c>
      <c r="P2173" s="5">
        <f>IFERROR((E2173/L2173),"0")</f>
        <v>90.276595744680847</v>
      </c>
      <c r="Q2173" t="str">
        <f>LEFT(N2173,FIND("/",N2173)-1)</f>
        <v>music</v>
      </c>
      <c r="R2173" t="str">
        <f>RIGHT(N2173,LEN(N2173)-SEARCH("/",N2173))</f>
        <v>rock</v>
      </c>
      <c r="S2173" s="14">
        <f>(((J2173/60)/60)/24) + DATE(1970,1,1)</f>
        <v>42141.95711805555</v>
      </c>
      <c r="T2173" s="14">
        <f>(((I2173/60)/60)/24) + 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8329</v>
      </c>
      <c r="O2174" s="10">
        <f>(E2174/D2174)*100</f>
        <v>100</v>
      </c>
      <c r="P2174" s="5">
        <f>IFERROR((E2174/L2174),"0")</f>
        <v>76.92307692307692</v>
      </c>
      <c r="Q2174" t="str">
        <f>LEFT(N2174,FIND("/",N2174)-1)</f>
        <v>music</v>
      </c>
      <c r="R2174" t="str">
        <f>RIGHT(N2174,LEN(N2174)-SEARCH("/",N2174))</f>
        <v>rock</v>
      </c>
      <c r="S2174" s="14">
        <f>(((J2174/60)/60)/24) + DATE(1970,1,1)</f>
        <v>42082.580092592587</v>
      </c>
      <c r="T2174" s="14">
        <f>(((I2174/60)/60)/24) + DATE(1970,1,1)</f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8329</v>
      </c>
      <c r="O2175" s="10">
        <f>(E2175/D2175)*100</f>
        <v>126.92857142857143</v>
      </c>
      <c r="P2175" s="5">
        <f>IFERROR((E2175/L2175),"0")</f>
        <v>59.233333333333334</v>
      </c>
      <c r="Q2175" t="str">
        <f>LEFT(N2175,FIND("/",N2175)-1)</f>
        <v>music</v>
      </c>
      <c r="R2175" t="str">
        <f>RIGHT(N2175,LEN(N2175)-SEARCH("/",N2175))</f>
        <v>rock</v>
      </c>
      <c r="S2175" s="14">
        <f>(((J2175/60)/60)/24) + DATE(1970,1,1)</f>
        <v>41495.692627314813</v>
      </c>
      <c r="T2175" s="14">
        <f>(((I2175/60)/60)/24) + DATE(1970,1,1)</f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8329</v>
      </c>
      <c r="O2176" s="10">
        <f>(E2176/D2176)*100</f>
        <v>102.97499999999999</v>
      </c>
      <c r="P2176" s="5">
        <f>IFERROR((E2176/L2176),"0")</f>
        <v>65.38095238095238</v>
      </c>
      <c r="Q2176" t="str">
        <f>LEFT(N2176,FIND("/",N2176)-1)</f>
        <v>music</v>
      </c>
      <c r="R2176" t="str">
        <f>RIGHT(N2176,LEN(N2176)-SEARCH("/",N2176))</f>
        <v>rock</v>
      </c>
      <c r="S2176" s="14">
        <f>(((J2176/60)/60)/24) + DATE(1970,1,1)</f>
        <v>42465.542905092589</v>
      </c>
      <c r="T2176" s="14">
        <f>(((I2176/60)/60)/24) + DATE(1970,1,1)</f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8329</v>
      </c>
      <c r="O2177" s="10">
        <f>(E2177/D2177)*100</f>
        <v>250</v>
      </c>
      <c r="P2177" s="5">
        <f>IFERROR((E2177/L2177),"0")</f>
        <v>67.307692307692307</v>
      </c>
      <c r="Q2177" t="str">
        <f>LEFT(N2177,FIND("/",N2177)-1)</f>
        <v>music</v>
      </c>
      <c r="R2177" t="str">
        <f>RIGHT(N2177,LEN(N2177)-SEARCH("/",N2177))</f>
        <v>rock</v>
      </c>
      <c r="S2177" s="14">
        <f>(((J2177/60)/60)/24) + DATE(1970,1,1)</f>
        <v>42565.009097222224</v>
      </c>
      <c r="T2177" s="14">
        <f>(((I2177/60)/60)/24) + 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8329</v>
      </c>
      <c r="O2178" s="10">
        <f>(E2178/D2178)*100</f>
        <v>126.02</v>
      </c>
      <c r="P2178" s="5">
        <f>IFERROR((E2178/L2178),"0")</f>
        <v>88.74647887323944</v>
      </c>
      <c r="Q2178" t="str">
        <f>LEFT(N2178,FIND("/",N2178)-1)</f>
        <v>music</v>
      </c>
      <c r="R2178" t="str">
        <f>RIGHT(N2178,LEN(N2178)-SEARCH("/",N2178))</f>
        <v>rock</v>
      </c>
      <c r="S2178" s="14">
        <f>(((J2178/60)/60)/24) + DATE(1970,1,1)</f>
        <v>42096.633206018523</v>
      </c>
      <c r="T2178" s="14">
        <f>(((I2178/60)/60)/24) + DATE(1970,1,1)</f>
        <v>42126.633206018523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8329</v>
      </c>
      <c r="O2179" s="10">
        <f>(E2179/D2179)*100</f>
        <v>100.12</v>
      </c>
      <c r="P2179" s="5">
        <f>IFERROR((E2179/L2179),"0")</f>
        <v>65.868421052631575</v>
      </c>
      <c r="Q2179" t="str">
        <f>LEFT(N2179,FIND("/",N2179)-1)</f>
        <v>music</v>
      </c>
      <c r="R2179" t="str">
        <f>RIGHT(N2179,LEN(N2179)-SEARCH("/",N2179))</f>
        <v>rock</v>
      </c>
      <c r="S2179" s="14">
        <f>(((J2179/60)/60)/24) + DATE(1970,1,1)</f>
        <v>42502.250775462962</v>
      </c>
      <c r="T2179" s="14">
        <f>(((I2179/60)/60)/24) + 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8329</v>
      </c>
      <c r="O2180" s="10">
        <f>(E2180/D2180)*100</f>
        <v>138.64000000000001</v>
      </c>
      <c r="P2180" s="5">
        <f>IFERROR((E2180/L2180),"0")</f>
        <v>40.349243306169967</v>
      </c>
      <c r="Q2180" t="str">
        <f>LEFT(N2180,FIND("/",N2180)-1)</f>
        <v>music</v>
      </c>
      <c r="R2180" t="str">
        <f>RIGHT(N2180,LEN(N2180)-SEARCH("/",N2180))</f>
        <v>rock</v>
      </c>
      <c r="S2180" s="14">
        <f>(((J2180/60)/60)/24) + DATE(1970,1,1)</f>
        <v>42723.63653935185</v>
      </c>
      <c r="T2180" s="14">
        <f>(((I2180/60)/60)/24) + DATE(1970,1,1)</f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8329</v>
      </c>
      <c r="O2181" s="10">
        <f>(E2181/D2181)*100</f>
        <v>161.4</v>
      </c>
      <c r="P2181" s="5">
        <f>IFERROR((E2181/L2181),"0")</f>
        <v>76.857142857142861</v>
      </c>
      <c r="Q2181" t="str">
        <f>LEFT(N2181,FIND("/",N2181)-1)</f>
        <v>music</v>
      </c>
      <c r="R2181" t="str">
        <f>RIGHT(N2181,LEN(N2181)-SEARCH("/",N2181))</f>
        <v>rock</v>
      </c>
      <c r="S2181" s="14">
        <f>(((J2181/60)/60)/24) + DATE(1970,1,1)</f>
        <v>42075.171203703707</v>
      </c>
      <c r="T2181" s="14">
        <f>(((I2181/60)/60)/24) + DATE(1970,1,1)</f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8329</v>
      </c>
      <c r="O2182" s="10">
        <f>(E2182/D2182)*100</f>
        <v>107.18419999999999</v>
      </c>
      <c r="P2182" s="5">
        <f>IFERROR((E2182/L2182),"0")</f>
        <v>68.707820512820518</v>
      </c>
      <c r="Q2182" t="str">
        <f>LEFT(N2182,FIND("/",N2182)-1)</f>
        <v>music</v>
      </c>
      <c r="R2182" t="str">
        <f>RIGHT(N2182,LEN(N2182)-SEARCH("/",N2182))</f>
        <v>rock</v>
      </c>
      <c r="S2182" s="14">
        <f>(((J2182/60)/60)/24) + DATE(1970,1,1)</f>
        <v>42279.669768518521</v>
      </c>
      <c r="T2182" s="14">
        <f>(((I2182/60)/60)/24) + DATE(1970,1,1)</f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8350</v>
      </c>
      <c r="O2183" s="10">
        <f>(E2183/D2183)*100</f>
        <v>153.1</v>
      </c>
      <c r="P2183" s="5">
        <f>IFERROR((E2183/L2183),"0")</f>
        <v>57.773584905660378</v>
      </c>
      <c r="Q2183" t="str">
        <f>LEFT(N2183,FIND("/",N2183)-1)</f>
        <v>games</v>
      </c>
      <c r="R2183" t="str">
        <f>RIGHT(N2183,LEN(N2183)-SEARCH("/",N2183))</f>
        <v>tabletop games</v>
      </c>
      <c r="S2183" s="14">
        <f>(((J2183/60)/60)/24) + DATE(1970,1,1)</f>
        <v>42773.005243055552</v>
      </c>
      <c r="T2183" s="14">
        <f>(((I2183/60)/60)/24) + DATE(1970,1,1)</f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8350</v>
      </c>
      <c r="O2184" s="10">
        <f>(E2184/D2184)*100</f>
        <v>524.16666666666663</v>
      </c>
      <c r="P2184" s="5">
        <f>IFERROR((E2184/L2184),"0")</f>
        <v>44.171348314606739</v>
      </c>
      <c r="Q2184" t="str">
        <f>LEFT(N2184,FIND("/",N2184)-1)</f>
        <v>games</v>
      </c>
      <c r="R2184" t="str">
        <f>RIGHT(N2184,LEN(N2184)-SEARCH("/",N2184))</f>
        <v>tabletop games</v>
      </c>
      <c r="S2184" s="14">
        <f>(((J2184/60)/60)/24) + DATE(1970,1,1)</f>
        <v>41879.900752314818</v>
      </c>
      <c r="T2184" s="14">
        <f>(((I2184/60)/60)/24) + DATE(1970,1,1)</f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8350</v>
      </c>
      <c r="O2185" s="10">
        <f>(E2185/D2185)*100</f>
        <v>489.27777777777777</v>
      </c>
      <c r="P2185" s="5">
        <f>IFERROR((E2185/L2185),"0")</f>
        <v>31.566308243727597</v>
      </c>
      <c r="Q2185" t="str">
        <f>LEFT(N2185,FIND("/",N2185)-1)</f>
        <v>games</v>
      </c>
      <c r="R2185" t="str">
        <f>RIGHT(N2185,LEN(N2185)-SEARCH("/",N2185))</f>
        <v>tabletop games</v>
      </c>
      <c r="S2185" s="14">
        <f>(((J2185/60)/60)/24) + DATE(1970,1,1)</f>
        <v>42745.365474537044</v>
      </c>
      <c r="T2185" s="14">
        <f>(((I2185/60)/60)/24) + DATE(1970,1,1)</f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8350</v>
      </c>
      <c r="O2186" s="10">
        <f>(E2186/D2186)*100</f>
        <v>284.74</v>
      </c>
      <c r="P2186" s="5">
        <f>IFERROR((E2186/L2186),"0")</f>
        <v>107.04511278195488</v>
      </c>
      <c r="Q2186" t="str">
        <f>LEFT(N2186,FIND("/",N2186)-1)</f>
        <v>games</v>
      </c>
      <c r="R2186" t="str">
        <f>RIGHT(N2186,LEN(N2186)-SEARCH("/",N2186))</f>
        <v>tabletop games</v>
      </c>
      <c r="S2186" s="14">
        <f>(((J2186/60)/60)/24) + DATE(1970,1,1)</f>
        <v>42380.690289351856</v>
      </c>
      <c r="T2186" s="14">
        <f>(((I2186/60)/60)/24) + DATE(1970,1,1)</f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8350</v>
      </c>
      <c r="O2187" s="10">
        <f>(E2187/D2187)*100</f>
        <v>1856.97</v>
      </c>
      <c r="P2187" s="5">
        <f>IFERROR((E2187/L2187),"0")</f>
        <v>149.03451043338683</v>
      </c>
      <c r="Q2187" t="str">
        <f>LEFT(N2187,FIND("/",N2187)-1)</f>
        <v>games</v>
      </c>
      <c r="R2187" t="str">
        <f>RIGHT(N2187,LEN(N2187)-SEARCH("/",N2187))</f>
        <v>tabletop games</v>
      </c>
      <c r="S2187" s="14">
        <f>(((J2187/60)/60)/24) + DATE(1970,1,1)</f>
        <v>41319.349988425929</v>
      </c>
      <c r="T2187" s="14">
        <f>(((I2187/60)/60)/24) + DATE(1970,1,1)</f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8350</v>
      </c>
      <c r="O2188" s="10">
        <f>(E2188/D2188)*100</f>
        <v>109.67499999999998</v>
      </c>
      <c r="P2188" s="5">
        <f>IFERROR((E2188/L2188),"0")</f>
        <v>55.956632653061227</v>
      </c>
      <c r="Q2188" t="str">
        <f>LEFT(N2188,FIND("/",N2188)-1)</f>
        <v>games</v>
      </c>
      <c r="R2188" t="str">
        <f>RIGHT(N2188,LEN(N2188)-SEARCH("/",N2188))</f>
        <v>tabletop games</v>
      </c>
      <c r="S2188" s="14">
        <f>(((J2188/60)/60)/24) + DATE(1970,1,1)</f>
        <v>42583.615081018521</v>
      </c>
      <c r="T2188" s="14">
        <f>(((I2188/60)/60)/24) + DATE(1970,1,1)</f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8350</v>
      </c>
      <c r="O2189" s="10">
        <f>(E2189/D2189)*100</f>
        <v>1014.6425</v>
      </c>
      <c r="P2189" s="5">
        <f>IFERROR((E2189/L2189),"0")</f>
        <v>56.970381807973048</v>
      </c>
      <c r="Q2189" t="str">
        <f>LEFT(N2189,FIND("/",N2189)-1)</f>
        <v>games</v>
      </c>
      <c r="R2189" t="str">
        <f>RIGHT(N2189,LEN(N2189)-SEARCH("/",N2189))</f>
        <v>tabletop games</v>
      </c>
      <c r="S2189" s="14">
        <f>(((J2189/60)/60)/24) + DATE(1970,1,1)</f>
        <v>42068.209097222221</v>
      </c>
      <c r="T2189" s="14">
        <f>(((I2189/60)/60)/24) + 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8350</v>
      </c>
      <c r="O2190" s="10">
        <f>(E2190/D2190)*100</f>
        <v>412.17692027666544</v>
      </c>
      <c r="P2190" s="5">
        <f>IFERROR((E2190/L2190),"0")</f>
        <v>44.056420233463037</v>
      </c>
      <c r="Q2190" t="str">
        <f>LEFT(N2190,FIND("/",N2190)-1)</f>
        <v>games</v>
      </c>
      <c r="R2190" t="str">
        <f>RIGHT(N2190,LEN(N2190)-SEARCH("/",N2190))</f>
        <v>tabletop games</v>
      </c>
      <c r="S2190" s="14">
        <f>(((J2190/60)/60)/24) + DATE(1970,1,1)</f>
        <v>42633.586122685185</v>
      </c>
      <c r="T2190" s="14">
        <f>(((I2190/60)/60)/24) + DATE(1970,1,1)</f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8350</v>
      </c>
      <c r="O2191" s="10">
        <f>(E2191/D2191)*100</f>
        <v>503.25</v>
      </c>
      <c r="P2191" s="5">
        <f>IFERROR((E2191/L2191),"0")</f>
        <v>68.625</v>
      </c>
      <c r="Q2191" t="str">
        <f>LEFT(N2191,FIND("/",N2191)-1)</f>
        <v>games</v>
      </c>
      <c r="R2191" t="str">
        <f>RIGHT(N2191,LEN(N2191)-SEARCH("/",N2191))</f>
        <v>tabletop games</v>
      </c>
      <c r="S2191" s="14">
        <f>(((J2191/60)/60)/24) + DATE(1970,1,1)</f>
        <v>42467.788194444445</v>
      </c>
      <c r="T2191" s="14">
        <f>(((I2191/60)/60)/24) + 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8350</v>
      </c>
      <c r="O2192" s="10">
        <f>(E2192/D2192)*100</f>
        <v>184.61052631578946</v>
      </c>
      <c r="P2192" s="5">
        <f>IFERROR((E2192/L2192),"0")</f>
        <v>65.318435754189949</v>
      </c>
      <c r="Q2192" t="str">
        <f>LEFT(N2192,FIND("/",N2192)-1)</f>
        <v>games</v>
      </c>
      <c r="R2192" t="str">
        <f>RIGHT(N2192,LEN(N2192)-SEARCH("/",N2192))</f>
        <v>tabletop games</v>
      </c>
      <c r="S2192" s="14">
        <f>(((J2192/60)/60)/24) + DATE(1970,1,1)</f>
        <v>42417.625046296293</v>
      </c>
      <c r="T2192" s="14">
        <f>(((I2192/60)/60)/24) + DATE(1970,1,1)</f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8350</v>
      </c>
      <c r="O2193" s="10">
        <f>(E2193/D2193)*100</f>
        <v>119.73333333333333</v>
      </c>
      <c r="P2193" s="5">
        <f>IFERROR((E2193/L2193),"0")</f>
        <v>35.92</v>
      </c>
      <c r="Q2193" t="str">
        <f>LEFT(N2193,FIND("/",N2193)-1)</f>
        <v>games</v>
      </c>
      <c r="R2193" t="str">
        <f>RIGHT(N2193,LEN(N2193)-SEARCH("/",N2193))</f>
        <v>tabletop games</v>
      </c>
      <c r="S2193" s="14">
        <f>(((J2193/60)/60)/24) + DATE(1970,1,1)</f>
        <v>42768.833645833336</v>
      </c>
      <c r="T2193" s="14">
        <f>(((I2193/60)/60)/24) + DATE(1970,1,1)</f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8350</v>
      </c>
      <c r="O2194" s="10">
        <f>(E2194/D2194)*100</f>
        <v>1081.2401666666667</v>
      </c>
      <c r="P2194" s="5">
        <f>IFERROR((E2194/L2194),"0")</f>
        <v>40.070667078443485</v>
      </c>
      <c r="Q2194" t="str">
        <f>LEFT(N2194,FIND("/",N2194)-1)</f>
        <v>games</v>
      </c>
      <c r="R2194" t="str">
        <f>RIGHT(N2194,LEN(N2194)-SEARCH("/",N2194))</f>
        <v>tabletop games</v>
      </c>
      <c r="S2194" s="14">
        <f>(((J2194/60)/60)/24) + DATE(1970,1,1)</f>
        <v>42691.8512037037</v>
      </c>
      <c r="T2194" s="14">
        <f>(((I2194/60)/60)/24) + DATE(1970,1,1)</f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8350</v>
      </c>
      <c r="O2195" s="10">
        <f>(E2195/D2195)*100</f>
        <v>452.37333333333333</v>
      </c>
      <c r="P2195" s="5">
        <f>IFERROR((E2195/L2195),"0")</f>
        <v>75.647714604236342</v>
      </c>
      <c r="Q2195" t="str">
        <f>LEFT(N2195,FIND("/",N2195)-1)</f>
        <v>games</v>
      </c>
      <c r="R2195" t="str">
        <f>RIGHT(N2195,LEN(N2195)-SEARCH("/",N2195))</f>
        <v>tabletop games</v>
      </c>
      <c r="S2195" s="14">
        <f>(((J2195/60)/60)/24) + DATE(1970,1,1)</f>
        <v>42664.405925925923</v>
      </c>
      <c r="T2195" s="14">
        <f>(((I2195/60)/60)/24) + DATE(1970,1,1)</f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8350</v>
      </c>
      <c r="O2196" s="10">
        <f>(E2196/D2196)*100</f>
        <v>537.37</v>
      </c>
      <c r="P2196" s="5">
        <f>IFERROR((E2196/L2196),"0")</f>
        <v>61.203872437357631</v>
      </c>
      <c r="Q2196" t="str">
        <f>LEFT(N2196,FIND("/",N2196)-1)</f>
        <v>games</v>
      </c>
      <c r="R2196" t="str">
        <f>RIGHT(N2196,LEN(N2196)-SEARCH("/",N2196))</f>
        <v>tabletop games</v>
      </c>
      <c r="S2196" s="14">
        <f>(((J2196/60)/60)/24) + DATE(1970,1,1)</f>
        <v>42425.757986111115</v>
      </c>
      <c r="T2196" s="14">
        <f>(((I2196/60)/60)/24) + 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8350</v>
      </c>
      <c r="O2197" s="10">
        <f>(E2197/D2197)*100</f>
        <v>120.32608695652173</v>
      </c>
      <c r="P2197" s="5">
        <f>IFERROR((E2197/L2197),"0")</f>
        <v>48.130434782608695</v>
      </c>
      <c r="Q2197" t="str">
        <f>LEFT(N2197,FIND("/",N2197)-1)</f>
        <v>games</v>
      </c>
      <c r="R2197" t="str">
        <f>RIGHT(N2197,LEN(N2197)-SEARCH("/",N2197))</f>
        <v>tabletop games</v>
      </c>
      <c r="S2197" s="14">
        <f>(((J2197/60)/60)/24) + DATE(1970,1,1)</f>
        <v>42197.771990740745</v>
      </c>
      <c r="T2197" s="14">
        <f>(((I2197/60)/60)/24) + 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8350</v>
      </c>
      <c r="O2198" s="10">
        <f>(E2198/D2198)*100</f>
        <v>113.83571428571429</v>
      </c>
      <c r="P2198" s="5">
        <f>IFERROR((E2198/L2198),"0")</f>
        <v>68.106837606837601</v>
      </c>
      <c r="Q2198" t="str">
        <f>LEFT(N2198,FIND("/",N2198)-1)</f>
        <v>games</v>
      </c>
      <c r="R2198" t="str">
        <f>RIGHT(N2198,LEN(N2198)-SEARCH("/",N2198))</f>
        <v>tabletop games</v>
      </c>
      <c r="S2198" s="14">
        <f>(((J2198/60)/60)/24) + DATE(1970,1,1)</f>
        <v>42675.487291666665</v>
      </c>
      <c r="T2198" s="14">
        <f>(((I2198/60)/60)/24) + 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8350</v>
      </c>
      <c r="O2199" s="10">
        <f>(E2199/D2199)*100</f>
        <v>951.03109999999992</v>
      </c>
      <c r="P2199" s="5">
        <f>IFERROR((E2199/L2199),"0")</f>
        <v>65.891300230946882</v>
      </c>
      <c r="Q2199" t="str">
        <f>LEFT(N2199,FIND("/",N2199)-1)</f>
        <v>games</v>
      </c>
      <c r="R2199" t="str">
        <f>RIGHT(N2199,LEN(N2199)-SEARCH("/",N2199))</f>
        <v>tabletop games</v>
      </c>
      <c r="S2199" s="14">
        <f>(((J2199/60)/60)/24) + DATE(1970,1,1)</f>
        <v>42033.584016203706</v>
      </c>
      <c r="T2199" s="14">
        <f>(((I2199/60)/60)/24) + DATE(1970,1,1)</f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8350</v>
      </c>
      <c r="O2200" s="10">
        <f>(E2200/D2200)*100</f>
        <v>132.89249999999998</v>
      </c>
      <c r="P2200" s="5">
        <f>IFERROR((E2200/L2200),"0")</f>
        <v>81.654377880184327</v>
      </c>
      <c r="Q2200" t="str">
        <f>LEFT(N2200,FIND("/",N2200)-1)</f>
        <v>games</v>
      </c>
      <c r="R2200" t="str">
        <f>RIGHT(N2200,LEN(N2200)-SEARCH("/",N2200))</f>
        <v>tabletop games</v>
      </c>
      <c r="S2200" s="14">
        <f>(((J2200/60)/60)/24) + DATE(1970,1,1)</f>
        <v>42292.513888888891</v>
      </c>
      <c r="T2200" s="14">
        <f>(((I2200/60)/60)/24) + 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8350</v>
      </c>
      <c r="O2201" s="10">
        <f>(E2201/D2201)*100</f>
        <v>146.97777777777779</v>
      </c>
      <c r="P2201" s="5">
        <f>IFERROR((E2201/L2201),"0")</f>
        <v>52.701195219123505</v>
      </c>
      <c r="Q2201" t="str">
        <f>LEFT(N2201,FIND("/",N2201)-1)</f>
        <v>games</v>
      </c>
      <c r="R2201" t="str">
        <f>RIGHT(N2201,LEN(N2201)-SEARCH("/",N2201))</f>
        <v>tabletop games</v>
      </c>
      <c r="S2201" s="14">
        <f>(((J2201/60)/60)/24) + DATE(1970,1,1)</f>
        <v>42262.416643518518</v>
      </c>
      <c r="T2201" s="14">
        <f>(((I2201/60)/60)/24) + DATE(1970,1,1)</f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8350</v>
      </c>
      <c r="O2202" s="10">
        <f>(E2202/D2202)*100</f>
        <v>542.15</v>
      </c>
      <c r="P2202" s="5">
        <f>IFERROR((E2202/L2202),"0")</f>
        <v>41.228136882129277</v>
      </c>
      <c r="Q2202" t="str">
        <f>LEFT(N2202,FIND("/",N2202)-1)</f>
        <v>games</v>
      </c>
      <c r="R2202" t="str">
        <f>RIGHT(N2202,LEN(N2202)-SEARCH("/",N2202))</f>
        <v>tabletop games</v>
      </c>
      <c r="S2202" s="14">
        <f>(((J2202/60)/60)/24) + DATE(1970,1,1)</f>
        <v>42163.625787037032</v>
      </c>
      <c r="T2202" s="14">
        <f>(((I2202/60)/60)/24) + DATE(1970,1,1)</f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8333</v>
      </c>
      <c r="O2203" s="10">
        <f>(E2203/D2203)*100</f>
        <v>382.71818181818185</v>
      </c>
      <c r="P2203" s="5">
        <f>IFERROR((E2203/L2203),"0")</f>
        <v>15.035357142857142</v>
      </c>
      <c r="Q2203" t="str">
        <f>LEFT(N2203,FIND("/",N2203)-1)</f>
        <v>music</v>
      </c>
      <c r="R2203" t="str">
        <f>RIGHT(N2203,LEN(N2203)-SEARCH("/",N2203))</f>
        <v>electronic music</v>
      </c>
      <c r="S2203" s="14">
        <f>(((J2203/60)/60)/24) + DATE(1970,1,1)</f>
        <v>41276.846817129634</v>
      </c>
      <c r="T2203" s="14">
        <f>(((I2203/60)/60)/24) + DATE(1970,1,1)</f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8333</v>
      </c>
      <c r="O2204" s="10">
        <f>(E2204/D2204)*100</f>
        <v>704.18124999999998</v>
      </c>
      <c r="P2204" s="5">
        <f>IFERROR((E2204/L2204),"0")</f>
        <v>39.066920943134534</v>
      </c>
      <c r="Q2204" t="str">
        <f>LEFT(N2204,FIND("/",N2204)-1)</f>
        <v>music</v>
      </c>
      <c r="R2204" t="str">
        <f>RIGHT(N2204,LEN(N2204)-SEARCH("/",N2204))</f>
        <v>electronic music</v>
      </c>
      <c r="S2204" s="14">
        <f>(((J2204/60)/60)/24) + DATE(1970,1,1)</f>
        <v>41184.849166666667</v>
      </c>
      <c r="T2204" s="14">
        <f>(((I2204/60)/60)/24) + DATE(1970,1,1)</f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8333</v>
      </c>
      <c r="O2205" s="10">
        <f>(E2205/D2205)*100</f>
        <v>109.55</v>
      </c>
      <c r="P2205" s="5">
        <f>IFERROR((E2205/L2205),"0")</f>
        <v>43.82</v>
      </c>
      <c r="Q2205" t="str">
        <f>LEFT(N2205,FIND("/",N2205)-1)</f>
        <v>music</v>
      </c>
      <c r="R2205" t="str">
        <f>RIGHT(N2205,LEN(N2205)-SEARCH("/",N2205))</f>
        <v>electronic music</v>
      </c>
      <c r="S2205" s="14">
        <f>(((J2205/60)/60)/24) + DATE(1970,1,1)</f>
        <v>42241.85974537037</v>
      </c>
      <c r="T2205" s="14">
        <f>(((I2205/60)/60)/24) + 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8333</v>
      </c>
      <c r="O2206" s="10">
        <f>(E2206/D2206)*100</f>
        <v>132.86666666666667</v>
      </c>
      <c r="P2206" s="5">
        <f>IFERROR((E2206/L2206),"0")</f>
        <v>27.301369863013697</v>
      </c>
      <c r="Q2206" t="str">
        <f>LEFT(N2206,FIND("/",N2206)-1)</f>
        <v>music</v>
      </c>
      <c r="R2206" t="str">
        <f>RIGHT(N2206,LEN(N2206)-SEARCH("/",N2206))</f>
        <v>electronic music</v>
      </c>
      <c r="S2206" s="14">
        <f>(((J2206/60)/60)/24) + DATE(1970,1,1)</f>
        <v>41312.311562499999</v>
      </c>
      <c r="T2206" s="14">
        <f>(((I2206/60)/60)/24) + 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8333</v>
      </c>
      <c r="O2207" s="10">
        <f>(E2207/D2207)*100</f>
        <v>152</v>
      </c>
      <c r="P2207" s="5">
        <f>IFERROR((E2207/L2207),"0")</f>
        <v>42.222222222222221</v>
      </c>
      <c r="Q2207" t="str">
        <f>LEFT(N2207,FIND("/",N2207)-1)</f>
        <v>music</v>
      </c>
      <c r="R2207" t="str">
        <f>RIGHT(N2207,LEN(N2207)-SEARCH("/",N2207))</f>
        <v>electronic music</v>
      </c>
      <c r="S2207" s="14">
        <f>(((J2207/60)/60)/24) + DATE(1970,1,1)</f>
        <v>41031.82163194444</v>
      </c>
      <c r="T2207" s="14">
        <f>(((I2207/60)/60)/24) + DATE(1970,1,1)</f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8333</v>
      </c>
      <c r="O2208" s="10">
        <f>(E2208/D2208)*100</f>
        <v>102.72727272727273</v>
      </c>
      <c r="P2208" s="5">
        <f>IFERROR((E2208/L2208),"0")</f>
        <v>33.235294117647058</v>
      </c>
      <c r="Q2208" t="str">
        <f>LEFT(N2208,FIND("/",N2208)-1)</f>
        <v>music</v>
      </c>
      <c r="R2208" t="str">
        <f>RIGHT(N2208,LEN(N2208)-SEARCH("/",N2208))</f>
        <v>electronic music</v>
      </c>
      <c r="S2208" s="14">
        <f>(((J2208/60)/60)/24) + DATE(1970,1,1)</f>
        <v>40997.257222222222</v>
      </c>
      <c r="T2208" s="14">
        <f>(((I2208/60)/60)/24) + 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8333</v>
      </c>
      <c r="O2209" s="10">
        <f>(E2209/D2209)*100</f>
        <v>100</v>
      </c>
      <c r="P2209" s="5">
        <f>IFERROR((E2209/L2209),"0")</f>
        <v>285.71428571428572</v>
      </c>
      <c r="Q2209" t="str">
        <f>LEFT(N2209,FIND("/",N2209)-1)</f>
        <v>music</v>
      </c>
      <c r="R2209" t="str">
        <f>RIGHT(N2209,LEN(N2209)-SEARCH("/",N2209))</f>
        <v>electronic music</v>
      </c>
      <c r="S2209" s="14">
        <f>(((J2209/60)/60)/24) + DATE(1970,1,1)</f>
        <v>41564.194131944445</v>
      </c>
      <c r="T2209" s="14">
        <f>(((I2209/60)/60)/24) + DATE(1970,1,1)</f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8333</v>
      </c>
      <c r="O2210" s="10">
        <f>(E2210/D2210)*100</f>
        <v>101.6</v>
      </c>
      <c r="P2210" s="5">
        <f>IFERROR((E2210/L2210),"0")</f>
        <v>42.333333333333336</v>
      </c>
      <c r="Q2210" t="str">
        <f>LEFT(N2210,FIND("/",N2210)-1)</f>
        <v>music</v>
      </c>
      <c r="R2210" t="str">
        <f>RIGHT(N2210,LEN(N2210)-SEARCH("/",N2210))</f>
        <v>electronic music</v>
      </c>
      <c r="S2210" s="14">
        <f>(((J2210/60)/60)/24) + DATE(1970,1,1)</f>
        <v>40946.882245370369</v>
      </c>
      <c r="T2210" s="14">
        <f>(((I2210/60)/60)/24) + DATE(1970,1,1)</f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8333</v>
      </c>
      <c r="O2211" s="10">
        <f>(E2211/D2211)*100</f>
        <v>150.80000000000001</v>
      </c>
      <c r="P2211" s="5">
        <f>IFERROR((E2211/L2211),"0")</f>
        <v>50.266666666666666</v>
      </c>
      <c r="Q2211" t="str">
        <f>LEFT(N2211,FIND("/",N2211)-1)</f>
        <v>music</v>
      </c>
      <c r="R2211" t="str">
        <f>RIGHT(N2211,LEN(N2211)-SEARCH("/",N2211))</f>
        <v>electronic music</v>
      </c>
      <c r="S2211" s="14">
        <f>(((J2211/60)/60)/24) + DATE(1970,1,1)</f>
        <v>41732.479675925926</v>
      </c>
      <c r="T2211" s="14">
        <f>(((I2211/60)/60)/24) + DATE(1970,1,1)</f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8333</v>
      </c>
      <c r="O2212" s="10">
        <f>(E2212/D2212)*100</f>
        <v>111.425</v>
      </c>
      <c r="P2212" s="5">
        <f>IFERROR((E2212/L2212),"0")</f>
        <v>61.902777777777779</v>
      </c>
      <c r="Q2212" t="str">
        <f>LEFT(N2212,FIND("/",N2212)-1)</f>
        <v>music</v>
      </c>
      <c r="R2212" t="str">
        <f>RIGHT(N2212,LEN(N2212)-SEARCH("/",N2212))</f>
        <v>electronic music</v>
      </c>
      <c r="S2212" s="14">
        <f>(((J2212/60)/60)/24) + DATE(1970,1,1)</f>
        <v>40956.066087962965</v>
      </c>
      <c r="T2212" s="14">
        <f>(((I2212/60)/60)/24) + DATE(1970,1,1)</f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8333</v>
      </c>
      <c r="O2213" s="10">
        <f>(E2213/D2213)*100</f>
        <v>195.6</v>
      </c>
      <c r="P2213" s="5">
        <f>IFERROR((E2213/L2213),"0")</f>
        <v>40.75</v>
      </c>
      <c r="Q2213" t="str">
        <f>LEFT(N2213,FIND("/",N2213)-1)</f>
        <v>music</v>
      </c>
      <c r="R2213" t="str">
        <f>RIGHT(N2213,LEN(N2213)-SEARCH("/",N2213))</f>
        <v>electronic music</v>
      </c>
      <c r="S2213" s="14">
        <f>(((J2213/60)/60)/24) + DATE(1970,1,1)</f>
        <v>41716.785011574073</v>
      </c>
      <c r="T2213" s="14">
        <f>(((I2213/60)/60)/24) + DATE(1970,1,1)</f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8333</v>
      </c>
      <c r="O2214" s="10">
        <f>(E2214/D2214)*100</f>
        <v>114.38333333333333</v>
      </c>
      <c r="P2214" s="5">
        <f>IFERROR((E2214/L2214),"0")</f>
        <v>55.796747967479675</v>
      </c>
      <c r="Q2214" t="str">
        <f>LEFT(N2214,FIND("/",N2214)-1)</f>
        <v>music</v>
      </c>
      <c r="R2214" t="str">
        <f>RIGHT(N2214,LEN(N2214)-SEARCH("/",N2214))</f>
        <v>electronic music</v>
      </c>
      <c r="S2214" s="14">
        <f>(((J2214/60)/60)/24) + DATE(1970,1,1)</f>
        <v>41548.747418981482</v>
      </c>
      <c r="T2214" s="14">
        <f>(((I2214/60)/60)/24) + DATE(1970,1,1)</f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8333</v>
      </c>
      <c r="O2215" s="10">
        <f>(E2215/D2215)*100</f>
        <v>200</v>
      </c>
      <c r="P2215" s="5">
        <f>IFERROR((E2215/L2215),"0")</f>
        <v>10</v>
      </c>
      <c r="Q2215" t="str">
        <f>LEFT(N2215,FIND("/",N2215)-1)</f>
        <v>music</v>
      </c>
      <c r="R2215" t="str">
        <f>RIGHT(N2215,LEN(N2215)-SEARCH("/",N2215))</f>
        <v>electronic music</v>
      </c>
      <c r="S2215" s="14">
        <f>(((J2215/60)/60)/24) + DATE(1970,1,1)</f>
        <v>42109.826145833329</v>
      </c>
      <c r="T2215" s="14">
        <f>(((I2215/60)/60)/24) + 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8333</v>
      </c>
      <c r="O2216" s="10">
        <f>(E2216/D2216)*100</f>
        <v>292.50166666666667</v>
      </c>
      <c r="P2216" s="5">
        <f>IFERROR((E2216/L2216),"0")</f>
        <v>73.125416666666666</v>
      </c>
      <c r="Q2216" t="str">
        <f>LEFT(N2216,FIND("/",N2216)-1)</f>
        <v>music</v>
      </c>
      <c r="R2216" t="str">
        <f>RIGHT(N2216,LEN(N2216)-SEARCH("/",N2216))</f>
        <v>electronic music</v>
      </c>
      <c r="S2216" s="14">
        <f>(((J2216/60)/60)/24) + DATE(1970,1,1)</f>
        <v>41646.792222222226</v>
      </c>
      <c r="T2216" s="14">
        <f>(((I2216/60)/60)/24) + 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8333</v>
      </c>
      <c r="O2217" s="10">
        <f>(E2217/D2217)*100</f>
        <v>156.36363636363637</v>
      </c>
      <c r="P2217" s="5">
        <f>IFERROR((E2217/L2217),"0")</f>
        <v>26.060606060606062</v>
      </c>
      <c r="Q2217" t="str">
        <f>LEFT(N2217,FIND("/",N2217)-1)</f>
        <v>music</v>
      </c>
      <c r="R2217" t="str">
        <f>RIGHT(N2217,LEN(N2217)-SEARCH("/",N2217))</f>
        <v>electronic music</v>
      </c>
      <c r="S2217" s="14">
        <f>(((J2217/60)/60)/24) + DATE(1970,1,1)</f>
        <v>40958.717268518521</v>
      </c>
      <c r="T2217" s="14">
        <f>(((I2217/60)/60)/24) + DATE(1970,1,1)</f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8333</v>
      </c>
      <c r="O2218" s="10">
        <f>(E2218/D2218)*100</f>
        <v>105.66666666666666</v>
      </c>
      <c r="P2218" s="5">
        <f>IFERROR((E2218/L2218),"0")</f>
        <v>22.642857142857142</v>
      </c>
      <c r="Q2218" t="str">
        <f>LEFT(N2218,FIND("/",N2218)-1)</f>
        <v>music</v>
      </c>
      <c r="R2218" t="str">
        <f>RIGHT(N2218,LEN(N2218)-SEARCH("/",N2218))</f>
        <v>electronic music</v>
      </c>
      <c r="S2218" s="14">
        <f>(((J2218/60)/60)/24) + DATE(1970,1,1)</f>
        <v>42194.751678240747</v>
      </c>
      <c r="T2218" s="14">
        <f>(((I2218/60)/60)/24) + DATE(1970,1,1)</f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8333</v>
      </c>
      <c r="O2219" s="10">
        <f>(E2219/D2219)*100</f>
        <v>101.19047619047619</v>
      </c>
      <c r="P2219" s="5">
        <f>IFERROR((E2219/L2219),"0")</f>
        <v>47.222222222222221</v>
      </c>
      <c r="Q2219" t="str">
        <f>LEFT(N2219,FIND("/",N2219)-1)</f>
        <v>music</v>
      </c>
      <c r="R2219" t="str">
        <f>RIGHT(N2219,LEN(N2219)-SEARCH("/",N2219))</f>
        <v>electronic music</v>
      </c>
      <c r="S2219" s="14">
        <f>(((J2219/60)/60)/24) + DATE(1970,1,1)</f>
        <v>42299.776770833334</v>
      </c>
      <c r="T2219" s="14">
        <f>(((I2219/60)/60)/24) + 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8333</v>
      </c>
      <c r="O2220" s="10">
        <f>(E2220/D2220)*100</f>
        <v>122.833</v>
      </c>
      <c r="P2220" s="5">
        <f>IFERROR((E2220/L2220),"0")</f>
        <v>32.324473684210524</v>
      </c>
      <c r="Q2220" t="str">
        <f>LEFT(N2220,FIND("/",N2220)-1)</f>
        <v>music</v>
      </c>
      <c r="R2220" t="str">
        <f>RIGHT(N2220,LEN(N2220)-SEARCH("/",N2220))</f>
        <v>electronic music</v>
      </c>
      <c r="S2220" s="14">
        <f>(((J2220/60)/60)/24) + DATE(1970,1,1)</f>
        <v>41127.812303240738</v>
      </c>
      <c r="T2220" s="14">
        <f>(((I2220/60)/60)/24) + 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8333</v>
      </c>
      <c r="O2221" s="10">
        <f>(E2221/D2221)*100</f>
        <v>101.49999999999999</v>
      </c>
      <c r="P2221" s="5">
        <f>IFERROR((E2221/L2221),"0")</f>
        <v>53.421052631578945</v>
      </c>
      <c r="Q2221" t="str">
        <f>LEFT(N2221,FIND("/",N2221)-1)</f>
        <v>music</v>
      </c>
      <c r="R2221" t="str">
        <f>RIGHT(N2221,LEN(N2221)-SEARCH("/",N2221))</f>
        <v>electronic music</v>
      </c>
      <c r="S2221" s="14">
        <f>(((J2221/60)/60)/24) + DATE(1970,1,1)</f>
        <v>42205.718888888892</v>
      </c>
      <c r="T2221" s="14">
        <f>(((I2221/60)/60)/24) + 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8333</v>
      </c>
      <c r="O2222" s="10">
        <f>(E2222/D2222)*100</f>
        <v>101.14285714285714</v>
      </c>
      <c r="P2222" s="5">
        <f>IFERROR((E2222/L2222),"0")</f>
        <v>51.304347826086953</v>
      </c>
      <c r="Q2222" t="str">
        <f>LEFT(N2222,FIND("/",N2222)-1)</f>
        <v>music</v>
      </c>
      <c r="R2222" t="str">
        <f>RIGHT(N2222,LEN(N2222)-SEARCH("/",N2222))</f>
        <v>electronic music</v>
      </c>
      <c r="S2222" s="14">
        <f>(((J2222/60)/60)/24) + DATE(1970,1,1)</f>
        <v>41452.060601851852</v>
      </c>
      <c r="T2222" s="14">
        <f>(((I2222/60)/60)/24) + 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8350</v>
      </c>
      <c r="O2223" s="10">
        <f>(E2223/D2223)*100</f>
        <v>108.11999999999999</v>
      </c>
      <c r="P2223" s="5">
        <f>IFERROR((E2223/L2223),"0")</f>
        <v>37.197247706422019</v>
      </c>
      <c r="Q2223" t="str">
        <f>LEFT(N2223,FIND("/",N2223)-1)</f>
        <v>games</v>
      </c>
      <c r="R2223" t="str">
        <f>RIGHT(N2223,LEN(N2223)-SEARCH("/",N2223))</f>
        <v>tabletop games</v>
      </c>
      <c r="S2223" s="14">
        <f>(((J2223/60)/60)/24) + DATE(1970,1,1)</f>
        <v>42452.666770833333</v>
      </c>
      <c r="T2223" s="14">
        <f>(((I2223/60)/60)/24) + DATE(1970,1,1)</f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8350</v>
      </c>
      <c r="O2224" s="10">
        <f>(E2224/D2224)*100</f>
        <v>162.6</v>
      </c>
      <c r="P2224" s="5">
        <f>IFERROR((E2224/L2224),"0")</f>
        <v>27.1</v>
      </c>
      <c r="Q2224" t="str">
        <f>LEFT(N2224,FIND("/",N2224)-1)</f>
        <v>games</v>
      </c>
      <c r="R2224" t="str">
        <f>RIGHT(N2224,LEN(N2224)-SEARCH("/",N2224))</f>
        <v>tabletop games</v>
      </c>
      <c r="S2224" s="14">
        <f>(((J2224/60)/60)/24) + DATE(1970,1,1)</f>
        <v>40906.787581018521</v>
      </c>
      <c r="T2224" s="14">
        <f>(((I2224/60)/60)/24) + DATE(1970,1,1)</f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8350</v>
      </c>
      <c r="O2225" s="10">
        <f>(E2225/D2225)*100</f>
        <v>105.80000000000001</v>
      </c>
      <c r="P2225" s="5">
        <f>IFERROR((E2225/L2225),"0")</f>
        <v>206.31</v>
      </c>
      <c r="Q2225" t="str">
        <f>LEFT(N2225,FIND("/",N2225)-1)</f>
        <v>games</v>
      </c>
      <c r="R2225" t="str">
        <f>RIGHT(N2225,LEN(N2225)-SEARCH("/",N2225))</f>
        <v>tabletop games</v>
      </c>
      <c r="S2225" s="14">
        <f>(((J2225/60)/60)/24) + DATE(1970,1,1)</f>
        <v>42152.640833333338</v>
      </c>
      <c r="T2225" s="14">
        <f>(((I2225/60)/60)/24) + DATE(1970,1,1)</f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8350</v>
      </c>
      <c r="O2226" s="10">
        <f>(E2226/D2226)*100</f>
        <v>243.15000000000003</v>
      </c>
      <c r="P2226" s="5">
        <f>IFERROR((E2226/L2226),"0")</f>
        <v>82.145270270270274</v>
      </c>
      <c r="Q2226" t="str">
        <f>LEFT(N2226,FIND("/",N2226)-1)</f>
        <v>games</v>
      </c>
      <c r="R2226" t="str">
        <f>RIGHT(N2226,LEN(N2226)-SEARCH("/",N2226))</f>
        <v>tabletop games</v>
      </c>
      <c r="S2226" s="14">
        <f>(((J2226/60)/60)/24) + DATE(1970,1,1)</f>
        <v>42644.667534722219</v>
      </c>
      <c r="T2226" s="14">
        <f>(((I2226/60)/60)/24) + DATE(1970,1,1)</f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8350</v>
      </c>
      <c r="O2227" s="10">
        <f>(E2227/D2227)*100</f>
        <v>944.83338095238094</v>
      </c>
      <c r="P2227" s="5">
        <f>IFERROR((E2227/L2227),"0")</f>
        <v>164.79651993355483</v>
      </c>
      <c r="Q2227" t="str">
        <f>LEFT(N2227,FIND("/",N2227)-1)</f>
        <v>games</v>
      </c>
      <c r="R2227" t="str">
        <f>RIGHT(N2227,LEN(N2227)-SEARCH("/",N2227))</f>
        <v>tabletop games</v>
      </c>
      <c r="S2227" s="14">
        <f>(((J2227/60)/60)/24) + DATE(1970,1,1)</f>
        <v>41873.79184027778</v>
      </c>
      <c r="T2227" s="14">
        <f>(((I2227/60)/60)/24) + DATE(1970,1,1)</f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8350</v>
      </c>
      <c r="O2228" s="10">
        <f>(E2228/D2228)*100</f>
        <v>108.46283333333334</v>
      </c>
      <c r="P2228" s="5">
        <f>IFERROR((E2228/L2228),"0")</f>
        <v>60.820280373831778</v>
      </c>
      <c r="Q2228" t="str">
        <f>LEFT(N2228,FIND("/",N2228)-1)</f>
        <v>games</v>
      </c>
      <c r="R2228" t="str">
        <f>RIGHT(N2228,LEN(N2228)-SEARCH("/",N2228))</f>
        <v>tabletop games</v>
      </c>
      <c r="S2228" s="14">
        <f>(((J2228/60)/60)/24) + DATE(1970,1,1)</f>
        <v>42381.79886574074</v>
      </c>
      <c r="T2228" s="14">
        <f>(((I2228/60)/60)/24) + DATE(1970,1,1)</f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8350</v>
      </c>
      <c r="O2229" s="10">
        <f>(E2229/D2229)*100</f>
        <v>157.37692307692308</v>
      </c>
      <c r="P2229" s="5">
        <f>IFERROR((E2229/L2229),"0")</f>
        <v>67.970099667774093</v>
      </c>
      <c r="Q2229" t="str">
        <f>LEFT(N2229,FIND("/",N2229)-1)</f>
        <v>games</v>
      </c>
      <c r="R2229" t="str">
        <f>RIGHT(N2229,LEN(N2229)-SEARCH("/",N2229))</f>
        <v>tabletop games</v>
      </c>
      <c r="S2229" s="14">
        <f>(((J2229/60)/60)/24) + DATE(1970,1,1)</f>
        <v>41561.807349537034</v>
      </c>
      <c r="T2229" s="14">
        <f>(((I2229/60)/60)/24) + DATE(1970,1,1)</f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8350</v>
      </c>
      <c r="O2230" s="10">
        <f>(E2230/D2230)*100</f>
        <v>1174.49</v>
      </c>
      <c r="P2230" s="5">
        <f>IFERROR((E2230/L2230),"0")</f>
        <v>81.561805555555551</v>
      </c>
      <c r="Q2230" t="str">
        <f>LEFT(N2230,FIND("/",N2230)-1)</f>
        <v>games</v>
      </c>
      <c r="R2230" t="str">
        <f>RIGHT(N2230,LEN(N2230)-SEARCH("/",N2230))</f>
        <v>tabletop games</v>
      </c>
      <c r="S2230" s="14">
        <f>(((J2230/60)/60)/24) + DATE(1970,1,1)</f>
        <v>42202.278194444443</v>
      </c>
      <c r="T2230" s="14">
        <f>(((I2230/60)/60)/24) + DATE(1970,1,1)</f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8350</v>
      </c>
      <c r="O2231" s="10">
        <f>(E2231/D2231)*100</f>
        <v>171.04755366949576</v>
      </c>
      <c r="P2231" s="5">
        <f>IFERROR((E2231/L2231),"0")</f>
        <v>25.42547309833024</v>
      </c>
      <c r="Q2231" t="str">
        <f>LEFT(N2231,FIND("/",N2231)-1)</f>
        <v>games</v>
      </c>
      <c r="R2231" t="str">
        <f>RIGHT(N2231,LEN(N2231)-SEARCH("/",N2231))</f>
        <v>tabletop games</v>
      </c>
      <c r="S2231" s="14">
        <f>(((J2231/60)/60)/24) + DATE(1970,1,1)</f>
        <v>41484.664247685185</v>
      </c>
      <c r="T2231" s="14">
        <f>(((I2231/60)/60)/24) + DATE(1970,1,1)</f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8350</v>
      </c>
      <c r="O2232" s="10">
        <f>(E2232/D2232)*100</f>
        <v>125.95294117647057</v>
      </c>
      <c r="P2232" s="5">
        <f>IFERROR((E2232/L2232),"0")</f>
        <v>21.497991967871485</v>
      </c>
      <c r="Q2232" t="str">
        <f>LEFT(N2232,FIND("/",N2232)-1)</f>
        <v>games</v>
      </c>
      <c r="R2232" t="str">
        <f>RIGHT(N2232,LEN(N2232)-SEARCH("/",N2232))</f>
        <v>tabletop games</v>
      </c>
      <c r="S2232" s="14">
        <f>(((J2232/60)/60)/24) + DATE(1970,1,1)</f>
        <v>41724.881099537037</v>
      </c>
      <c r="T2232" s="14">
        <f>(((I2232/60)/60)/24) + DATE(1970,1,1)</f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8350</v>
      </c>
      <c r="O2233" s="10">
        <f>(E2233/D2233)*100</f>
        <v>1212.1296000000002</v>
      </c>
      <c r="P2233" s="5">
        <f>IFERROR((E2233/L2233),"0")</f>
        <v>27.226630727762803</v>
      </c>
      <c r="Q2233" t="str">
        <f>LEFT(N2233,FIND("/",N2233)-1)</f>
        <v>games</v>
      </c>
      <c r="R2233" t="str">
        <f>RIGHT(N2233,LEN(N2233)-SEARCH("/",N2233))</f>
        <v>tabletop games</v>
      </c>
      <c r="S2233" s="14">
        <f>(((J2233/60)/60)/24) + DATE(1970,1,1)</f>
        <v>41423.910891203705</v>
      </c>
      <c r="T2233" s="14">
        <f>(((I2233/60)/60)/24) + 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8350</v>
      </c>
      <c r="O2234" s="10">
        <f>(E2234/D2234)*100</f>
        <v>495.8</v>
      </c>
      <c r="P2234" s="5">
        <f>IFERROR((E2234/L2234),"0")</f>
        <v>25.091093117408906</v>
      </c>
      <c r="Q2234" t="str">
        <f>LEFT(N2234,FIND("/",N2234)-1)</f>
        <v>games</v>
      </c>
      <c r="R2234" t="str">
        <f>RIGHT(N2234,LEN(N2234)-SEARCH("/",N2234))</f>
        <v>tabletop games</v>
      </c>
      <c r="S2234" s="14">
        <f>(((J2234/60)/60)/24) + DATE(1970,1,1)</f>
        <v>41806.794074074074</v>
      </c>
      <c r="T2234" s="14">
        <f>(((I2234/60)/60)/24) + 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8350</v>
      </c>
      <c r="O2235" s="10">
        <f>(E2235/D2235)*100</f>
        <v>332.03999999999996</v>
      </c>
      <c r="P2235" s="5">
        <f>IFERROR((E2235/L2235),"0")</f>
        <v>21.230179028132991</v>
      </c>
      <c r="Q2235" t="str">
        <f>LEFT(N2235,FIND("/",N2235)-1)</f>
        <v>games</v>
      </c>
      <c r="R2235" t="str">
        <f>RIGHT(N2235,LEN(N2235)-SEARCH("/",N2235))</f>
        <v>tabletop games</v>
      </c>
      <c r="S2235" s="14">
        <f>(((J2235/60)/60)/24) + DATE(1970,1,1)</f>
        <v>42331.378923611104</v>
      </c>
      <c r="T2235" s="14">
        <f>(((I2235/60)/60)/24) + 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8350</v>
      </c>
      <c r="O2236" s="10">
        <f>(E2236/D2236)*100</f>
        <v>1165</v>
      </c>
      <c r="P2236" s="5">
        <f>IFERROR((E2236/L2236),"0")</f>
        <v>41.607142857142854</v>
      </c>
      <c r="Q2236" t="str">
        <f>LEFT(N2236,FIND("/",N2236)-1)</f>
        <v>games</v>
      </c>
      <c r="R2236" t="str">
        <f>RIGHT(N2236,LEN(N2236)-SEARCH("/",N2236))</f>
        <v>tabletop games</v>
      </c>
      <c r="S2236" s="14">
        <f>(((J2236/60)/60)/24) + DATE(1970,1,1)</f>
        <v>42710.824618055558</v>
      </c>
      <c r="T2236" s="14">
        <f>(((I2236/60)/60)/24) + DATE(1970,1,1)</f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8350</v>
      </c>
      <c r="O2237" s="10">
        <f>(E2237/D2237)*100</f>
        <v>153.3153846153846</v>
      </c>
      <c r="P2237" s="5">
        <f>IFERROR((E2237/L2237),"0")</f>
        <v>135.58503401360545</v>
      </c>
      <c r="Q2237" t="str">
        <f>LEFT(N2237,FIND("/",N2237)-1)</f>
        <v>games</v>
      </c>
      <c r="R2237" t="str">
        <f>RIGHT(N2237,LEN(N2237)-SEARCH("/",N2237))</f>
        <v>tabletop games</v>
      </c>
      <c r="S2237" s="14">
        <f>(((J2237/60)/60)/24) + DATE(1970,1,1)</f>
        <v>42062.022118055553</v>
      </c>
      <c r="T2237" s="14">
        <f>(((I2237/60)/60)/24) + 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8350</v>
      </c>
      <c r="O2238" s="10">
        <f>(E2238/D2238)*100</f>
        <v>537.10714285714289</v>
      </c>
      <c r="P2238" s="5">
        <f>IFERROR((E2238/L2238),"0")</f>
        <v>22.116176470588236</v>
      </c>
      <c r="Q2238" t="str">
        <f>LEFT(N2238,FIND("/",N2238)-1)</f>
        <v>games</v>
      </c>
      <c r="R2238" t="str">
        <f>RIGHT(N2238,LEN(N2238)-SEARCH("/",N2238))</f>
        <v>tabletop games</v>
      </c>
      <c r="S2238" s="14">
        <f>(((J2238/60)/60)/24) + DATE(1970,1,1)</f>
        <v>42371.617164351846</v>
      </c>
      <c r="T2238" s="14">
        <f>(((I2238/60)/60)/24) + DATE(1970,1,1)</f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8350</v>
      </c>
      <c r="O2239" s="10">
        <f>(E2239/D2239)*100</f>
        <v>352.92777777777775</v>
      </c>
      <c r="P2239" s="5">
        <f>IFERROR((E2239/L2239),"0")</f>
        <v>64.625635808748726</v>
      </c>
      <c r="Q2239" t="str">
        <f>LEFT(N2239,FIND("/",N2239)-1)</f>
        <v>games</v>
      </c>
      <c r="R2239" t="str">
        <f>RIGHT(N2239,LEN(N2239)-SEARCH("/",N2239))</f>
        <v>tabletop games</v>
      </c>
      <c r="S2239" s="14">
        <f>(((J2239/60)/60)/24) + DATE(1970,1,1)</f>
        <v>41915.003275462965</v>
      </c>
      <c r="T2239" s="14">
        <f>(((I2239/60)/60)/24) + 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8350</v>
      </c>
      <c r="O2240" s="10">
        <f>(E2240/D2240)*100</f>
        <v>137.4</v>
      </c>
      <c r="P2240" s="5">
        <f>IFERROR((E2240/L2240),"0")</f>
        <v>69.569620253164558</v>
      </c>
      <c r="Q2240" t="str">
        <f>LEFT(N2240,FIND("/",N2240)-1)</f>
        <v>games</v>
      </c>
      <c r="R2240" t="str">
        <f>RIGHT(N2240,LEN(N2240)-SEARCH("/",N2240))</f>
        <v>tabletop games</v>
      </c>
      <c r="S2240" s="14">
        <f>(((J2240/60)/60)/24) + DATE(1970,1,1)</f>
        <v>42774.621712962966</v>
      </c>
      <c r="T2240" s="14">
        <f>(((I2240/60)/60)/24) + 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8350</v>
      </c>
      <c r="O2241" s="10">
        <f>(E2241/D2241)*100</f>
        <v>128.02668</v>
      </c>
      <c r="P2241" s="5">
        <f>IFERROR((E2241/L2241),"0")</f>
        <v>75.133028169014082</v>
      </c>
      <c r="Q2241" t="str">
        <f>LEFT(N2241,FIND("/",N2241)-1)</f>
        <v>games</v>
      </c>
      <c r="R2241" t="str">
        <f>RIGHT(N2241,LEN(N2241)-SEARCH("/",N2241))</f>
        <v>tabletop games</v>
      </c>
      <c r="S2241" s="14">
        <f>(((J2241/60)/60)/24) + DATE(1970,1,1)</f>
        <v>41572.958495370374</v>
      </c>
      <c r="T2241" s="14">
        <f>(((I2241/60)/60)/24) + 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8350</v>
      </c>
      <c r="O2242" s="10">
        <f>(E2242/D2242)*100</f>
        <v>270.68</v>
      </c>
      <c r="P2242" s="5">
        <f>IFERROR((E2242/L2242),"0")</f>
        <v>140.97916666666666</v>
      </c>
      <c r="Q2242" t="str">
        <f>LEFT(N2242,FIND("/",N2242)-1)</f>
        <v>games</v>
      </c>
      <c r="R2242" t="str">
        <f>RIGHT(N2242,LEN(N2242)-SEARCH("/",N2242))</f>
        <v>tabletop games</v>
      </c>
      <c r="S2242" s="14">
        <f>(((J2242/60)/60)/24) + DATE(1970,1,1)</f>
        <v>42452.825740740736</v>
      </c>
      <c r="T2242" s="14">
        <f>(((I2242/60)/60)/24) + DATE(1970,1,1)</f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8350</v>
      </c>
      <c r="O2243" s="10">
        <f>(E2243/D2243)*100</f>
        <v>806.4</v>
      </c>
      <c r="P2243" s="5">
        <f>IFERROR((E2243/L2243),"0")</f>
        <v>49.472392638036808</v>
      </c>
      <c r="Q2243" t="str">
        <f>LEFT(N2243,FIND("/",N2243)-1)</f>
        <v>games</v>
      </c>
      <c r="R2243" t="str">
        <f>RIGHT(N2243,LEN(N2243)-SEARCH("/",N2243))</f>
        <v>tabletop games</v>
      </c>
      <c r="S2243" s="14">
        <f>(((J2243/60)/60)/24) + DATE(1970,1,1)</f>
        <v>42766.827546296292</v>
      </c>
      <c r="T2243" s="14">
        <f>(((I2243/60)/60)/24) + 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8350</v>
      </c>
      <c r="O2244" s="10">
        <f>(E2244/D2244)*100</f>
        <v>1360.0976000000001</v>
      </c>
      <c r="P2244" s="5">
        <f>IFERROR((E2244/L2244),"0")</f>
        <v>53.865251485148519</v>
      </c>
      <c r="Q2244" t="str">
        <f>LEFT(N2244,FIND("/",N2244)-1)</f>
        <v>games</v>
      </c>
      <c r="R2244" t="str">
        <f>RIGHT(N2244,LEN(N2244)-SEARCH("/",N2244))</f>
        <v>tabletop games</v>
      </c>
      <c r="S2244" s="14">
        <f>(((J2244/60)/60)/24) + DATE(1970,1,1)</f>
        <v>41569.575613425928</v>
      </c>
      <c r="T2244" s="14">
        <f>(((I2244/60)/60)/24) + DATE(1970,1,1)</f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8350</v>
      </c>
      <c r="O2245" s="10">
        <f>(E2245/D2245)*100</f>
        <v>930250</v>
      </c>
      <c r="P2245" s="5">
        <f>IFERROR((E2245/L2245),"0")</f>
        <v>4.5712530712530715</v>
      </c>
      <c r="Q2245" t="str">
        <f>LEFT(N2245,FIND("/",N2245)-1)</f>
        <v>games</v>
      </c>
      <c r="R2245" t="str">
        <f>RIGHT(N2245,LEN(N2245)-SEARCH("/",N2245))</f>
        <v>tabletop games</v>
      </c>
      <c r="S2245" s="14">
        <f>(((J2245/60)/60)/24) + DATE(1970,1,1)</f>
        <v>42800.751041666663</v>
      </c>
      <c r="T2245" s="14">
        <f>(((I2245/60)/60)/24) + 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8350</v>
      </c>
      <c r="O2246" s="10">
        <f>(E2246/D2246)*100</f>
        <v>377.02</v>
      </c>
      <c r="P2246" s="5">
        <f>IFERROR((E2246/L2246),"0")</f>
        <v>65.00344827586207</v>
      </c>
      <c r="Q2246" t="str">
        <f>LEFT(N2246,FIND("/",N2246)-1)</f>
        <v>games</v>
      </c>
      <c r="R2246" t="str">
        <f>RIGHT(N2246,LEN(N2246)-SEARCH("/",N2246))</f>
        <v>tabletop games</v>
      </c>
      <c r="S2246" s="14">
        <f>(((J2246/60)/60)/24) + DATE(1970,1,1)</f>
        <v>42647.818819444445</v>
      </c>
      <c r="T2246" s="14">
        <f>(((I2246/60)/60)/24) + 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8350</v>
      </c>
      <c r="O2247" s="10">
        <f>(E2247/D2247)*100</f>
        <v>2647.0250000000001</v>
      </c>
      <c r="P2247" s="5">
        <f>IFERROR((E2247/L2247),"0")</f>
        <v>53.475252525252522</v>
      </c>
      <c r="Q2247" t="str">
        <f>LEFT(N2247,FIND("/",N2247)-1)</f>
        <v>games</v>
      </c>
      <c r="R2247" t="str">
        <f>RIGHT(N2247,LEN(N2247)-SEARCH("/",N2247))</f>
        <v>tabletop games</v>
      </c>
      <c r="S2247" s="14">
        <f>(((J2247/60)/60)/24) + DATE(1970,1,1)</f>
        <v>41660.708530092597</v>
      </c>
      <c r="T2247" s="14">
        <f>(((I2247/60)/60)/24) + DATE(1970,1,1)</f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8350</v>
      </c>
      <c r="O2248" s="10">
        <f>(E2248/D2248)*100</f>
        <v>100.12</v>
      </c>
      <c r="P2248" s="5">
        <f>IFERROR((E2248/L2248),"0")</f>
        <v>43.912280701754383</v>
      </c>
      <c r="Q2248" t="str">
        <f>LEFT(N2248,FIND("/",N2248)-1)</f>
        <v>games</v>
      </c>
      <c r="R2248" t="str">
        <f>RIGHT(N2248,LEN(N2248)-SEARCH("/",N2248))</f>
        <v>tabletop games</v>
      </c>
      <c r="S2248" s="14">
        <f>(((J2248/60)/60)/24) + DATE(1970,1,1)</f>
        <v>42221.79178240741</v>
      </c>
      <c r="T2248" s="14">
        <f>(((I2248/60)/60)/24) + DATE(1970,1,1)</f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8350</v>
      </c>
      <c r="O2249" s="10">
        <f>(E2249/D2249)*100</f>
        <v>104.45405405405405</v>
      </c>
      <c r="P2249" s="5">
        <f>IFERROR((E2249/L2249),"0")</f>
        <v>50.852631578947367</v>
      </c>
      <c r="Q2249" t="str">
        <f>LEFT(N2249,FIND("/",N2249)-1)</f>
        <v>games</v>
      </c>
      <c r="R2249" t="str">
        <f>RIGHT(N2249,LEN(N2249)-SEARCH("/",N2249))</f>
        <v>tabletop games</v>
      </c>
      <c r="S2249" s="14">
        <f>(((J2249/60)/60)/24) + DATE(1970,1,1)</f>
        <v>42200.666261574079</v>
      </c>
      <c r="T2249" s="14">
        <f>(((I2249/60)/60)/24) + DATE(1970,1,1)</f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8350</v>
      </c>
      <c r="O2250" s="10">
        <f>(E2250/D2250)*100</f>
        <v>107.21428571428571</v>
      </c>
      <c r="P2250" s="5">
        <f>IFERROR((E2250/L2250),"0")</f>
        <v>58.6328125</v>
      </c>
      <c r="Q2250" t="str">
        <f>LEFT(N2250,FIND("/",N2250)-1)</f>
        <v>games</v>
      </c>
      <c r="R2250" t="str">
        <f>RIGHT(N2250,LEN(N2250)-SEARCH("/",N2250))</f>
        <v>tabletop games</v>
      </c>
      <c r="S2250" s="14">
        <f>(((J2250/60)/60)/24) + DATE(1970,1,1)</f>
        <v>42688.875902777778</v>
      </c>
      <c r="T2250" s="14">
        <f>(((I2250/60)/60)/24) + 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8350</v>
      </c>
      <c r="O2251" s="10">
        <f>(E2251/D2251)*100</f>
        <v>168.77142857142857</v>
      </c>
      <c r="P2251" s="5">
        <f>IFERROR((E2251/L2251),"0")</f>
        <v>32.81666666666667</v>
      </c>
      <c r="Q2251" t="str">
        <f>LEFT(N2251,FIND("/",N2251)-1)</f>
        <v>games</v>
      </c>
      <c r="R2251" t="str">
        <f>RIGHT(N2251,LEN(N2251)-SEARCH("/",N2251))</f>
        <v>tabletop games</v>
      </c>
      <c r="S2251" s="14">
        <f>(((J2251/60)/60)/24) + DATE(1970,1,1)</f>
        <v>41336.703298611108</v>
      </c>
      <c r="T2251" s="14">
        <f>(((I2251/60)/60)/24) + 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8350</v>
      </c>
      <c r="O2252" s="10">
        <f>(E2252/D2252)*100</f>
        <v>975.11200000000008</v>
      </c>
      <c r="P2252" s="5">
        <f>IFERROR((E2252/L2252),"0")</f>
        <v>426.93169877408059</v>
      </c>
      <c r="Q2252" t="str">
        <f>LEFT(N2252,FIND("/",N2252)-1)</f>
        <v>games</v>
      </c>
      <c r="R2252" t="str">
        <f>RIGHT(N2252,LEN(N2252)-SEARCH("/",N2252))</f>
        <v>tabletop games</v>
      </c>
      <c r="S2252" s="14">
        <f>(((J2252/60)/60)/24) + DATE(1970,1,1)</f>
        <v>42677.005474537036</v>
      </c>
      <c r="T2252" s="14">
        <f>(((I2252/60)/60)/24) + 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8350</v>
      </c>
      <c r="O2253" s="10">
        <f>(E2253/D2253)*100</f>
        <v>134.44929411764704</v>
      </c>
      <c r="P2253" s="5">
        <f>IFERROR((E2253/L2253),"0")</f>
        <v>23.808729166666669</v>
      </c>
      <c r="Q2253" t="str">
        <f>LEFT(N2253,FIND("/",N2253)-1)</f>
        <v>games</v>
      </c>
      <c r="R2253" t="str">
        <f>RIGHT(N2253,LEN(N2253)-SEARCH("/",N2253))</f>
        <v>tabletop games</v>
      </c>
      <c r="S2253" s="14">
        <f>(((J2253/60)/60)/24) + DATE(1970,1,1)</f>
        <v>41846.34579861111</v>
      </c>
      <c r="T2253" s="14">
        <f>(((I2253/60)/60)/24) + DATE(1970,1,1)</f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8350</v>
      </c>
      <c r="O2254" s="10">
        <f>(E2254/D2254)*100</f>
        <v>272.27777777777777</v>
      </c>
      <c r="P2254" s="5">
        <f>IFERROR((E2254/L2254),"0")</f>
        <v>98.413654618473899</v>
      </c>
      <c r="Q2254" t="str">
        <f>LEFT(N2254,FIND("/",N2254)-1)</f>
        <v>games</v>
      </c>
      <c r="R2254" t="str">
        <f>RIGHT(N2254,LEN(N2254)-SEARCH("/",N2254))</f>
        <v>tabletop games</v>
      </c>
      <c r="S2254" s="14">
        <f>(((J2254/60)/60)/24) + DATE(1970,1,1)</f>
        <v>42573.327986111108</v>
      </c>
      <c r="T2254" s="14">
        <f>(((I2254/60)/60)/24) + DATE(1970,1,1)</f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8350</v>
      </c>
      <c r="O2255" s="10">
        <f>(E2255/D2255)*100</f>
        <v>112.6875</v>
      </c>
      <c r="P2255" s="5">
        <f>IFERROR((E2255/L2255),"0")</f>
        <v>107.32142857142857</v>
      </c>
      <c r="Q2255" t="str">
        <f>LEFT(N2255,FIND("/",N2255)-1)</f>
        <v>games</v>
      </c>
      <c r="R2255" t="str">
        <f>RIGHT(N2255,LEN(N2255)-SEARCH("/",N2255))</f>
        <v>tabletop games</v>
      </c>
      <c r="S2255" s="14">
        <f>(((J2255/60)/60)/24) + DATE(1970,1,1)</f>
        <v>42296.631331018521</v>
      </c>
      <c r="T2255" s="14">
        <f>(((I2255/60)/60)/24) + DATE(1970,1,1)</f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8350</v>
      </c>
      <c r="O2256" s="10">
        <f>(E2256/D2256)*100</f>
        <v>459.8</v>
      </c>
      <c r="P2256" s="5">
        <f>IFERROR((E2256/L2256),"0")</f>
        <v>11.67005076142132</v>
      </c>
      <c r="Q2256" t="str">
        <f>LEFT(N2256,FIND("/",N2256)-1)</f>
        <v>games</v>
      </c>
      <c r="R2256" t="str">
        <f>RIGHT(N2256,LEN(N2256)-SEARCH("/",N2256))</f>
        <v>tabletop games</v>
      </c>
      <c r="S2256" s="14">
        <f>(((J2256/60)/60)/24) + DATE(1970,1,1)</f>
        <v>42752.647777777776</v>
      </c>
      <c r="T2256" s="14">
        <f>(((I2256/60)/60)/24) + 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8350</v>
      </c>
      <c r="O2257" s="10">
        <f>(E2257/D2257)*100</f>
        <v>286.65822784810126</v>
      </c>
      <c r="P2257" s="5">
        <f>IFERROR((E2257/L2257),"0")</f>
        <v>41.782287822878232</v>
      </c>
      <c r="Q2257" t="str">
        <f>LEFT(N2257,FIND("/",N2257)-1)</f>
        <v>games</v>
      </c>
      <c r="R2257" t="str">
        <f>RIGHT(N2257,LEN(N2257)-SEARCH("/",N2257))</f>
        <v>tabletop games</v>
      </c>
      <c r="S2257" s="14">
        <f>(((J2257/60)/60)/24) + DATE(1970,1,1)</f>
        <v>42467.951979166668</v>
      </c>
      <c r="T2257" s="14">
        <f>(((I2257/60)/60)/24) + 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8350</v>
      </c>
      <c r="O2258" s="10">
        <f>(E2258/D2258)*100</f>
        <v>222.70833333333334</v>
      </c>
      <c r="P2258" s="5">
        <f>IFERROR((E2258/L2258),"0")</f>
        <v>21.38</v>
      </c>
      <c r="Q2258" t="str">
        <f>LEFT(N2258,FIND("/",N2258)-1)</f>
        <v>games</v>
      </c>
      <c r="R2258" t="str">
        <f>RIGHT(N2258,LEN(N2258)-SEARCH("/",N2258))</f>
        <v>tabletop games</v>
      </c>
      <c r="S2258" s="14">
        <f>(((J2258/60)/60)/24) + DATE(1970,1,1)</f>
        <v>42682.451921296291</v>
      </c>
      <c r="T2258" s="14">
        <f>(((I2258/60)/60)/24) + DATE(1970,1,1)</f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8350</v>
      </c>
      <c r="O2259" s="10">
        <f>(E2259/D2259)*100</f>
        <v>636.14</v>
      </c>
      <c r="P2259" s="5">
        <f>IFERROR((E2259/L2259),"0")</f>
        <v>94.103550295857985</v>
      </c>
      <c r="Q2259" t="str">
        <f>LEFT(N2259,FIND("/",N2259)-1)</f>
        <v>games</v>
      </c>
      <c r="R2259" t="str">
        <f>RIGHT(N2259,LEN(N2259)-SEARCH("/",N2259))</f>
        <v>tabletop games</v>
      </c>
      <c r="S2259" s="14">
        <f>(((J2259/60)/60)/24) + DATE(1970,1,1)</f>
        <v>42505.936678240745</v>
      </c>
      <c r="T2259" s="14">
        <f>(((I2259/60)/60)/24) + 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8350</v>
      </c>
      <c r="O2260" s="10">
        <f>(E2260/D2260)*100</f>
        <v>146.5</v>
      </c>
      <c r="P2260" s="5">
        <f>IFERROR((E2260/L2260),"0")</f>
        <v>15.721951219512196</v>
      </c>
      <c r="Q2260" t="str">
        <f>LEFT(N2260,FIND("/",N2260)-1)</f>
        <v>games</v>
      </c>
      <c r="R2260" t="str">
        <f>RIGHT(N2260,LEN(N2260)-SEARCH("/",N2260))</f>
        <v>tabletop games</v>
      </c>
      <c r="S2260" s="14">
        <f>(((J2260/60)/60)/24) + DATE(1970,1,1)</f>
        <v>42136.75100694444</v>
      </c>
      <c r="T2260" s="14">
        <f>(((I2260/60)/60)/24) + DATE(1970,1,1)</f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8350</v>
      </c>
      <c r="O2261" s="10">
        <f>(E2261/D2261)*100</f>
        <v>1867.1</v>
      </c>
      <c r="P2261" s="5">
        <f>IFERROR((E2261/L2261),"0")</f>
        <v>90.635922330097088</v>
      </c>
      <c r="Q2261" t="str">
        <f>LEFT(N2261,FIND("/",N2261)-1)</f>
        <v>games</v>
      </c>
      <c r="R2261" t="str">
        <f>RIGHT(N2261,LEN(N2261)-SEARCH("/",N2261))</f>
        <v>tabletop games</v>
      </c>
      <c r="S2261" s="14">
        <f>(((J2261/60)/60)/24) + DATE(1970,1,1)</f>
        <v>42702.804814814815</v>
      </c>
      <c r="T2261" s="14">
        <f>(((I2261/60)/60)/24) + DATE(1970,1,1)</f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8350</v>
      </c>
      <c r="O2262" s="10">
        <f>(E2262/D2262)*100</f>
        <v>326.92</v>
      </c>
      <c r="P2262" s="5">
        <f>IFERROR((E2262/L2262),"0")</f>
        <v>97.297619047619051</v>
      </c>
      <c r="Q2262" t="str">
        <f>LEFT(N2262,FIND("/",N2262)-1)</f>
        <v>games</v>
      </c>
      <c r="R2262" t="str">
        <f>RIGHT(N2262,LEN(N2262)-SEARCH("/",N2262))</f>
        <v>tabletop games</v>
      </c>
      <c r="S2262" s="14">
        <f>(((J2262/60)/60)/24) + DATE(1970,1,1)</f>
        <v>41695.016782407409</v>
      </c>
      <c r="T2262" s="14">
        <f>(((I2262/60)/60)/24) + DATE(1970,1,1)</f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8350</v>
      </c>
      <c r="O2263" s="10">
        <f>(E2263/D2263)*100</f>
        <v>779.5</v>
      </c>
      <c r="P2263" s="5">
        <f>IFERROR((E2263/L2263),"0")</f>
        <v>37.11904761904762</v>
      </c>
      <c r="Q2263" t="str">
        <f>LEFT(N2263,FIND("/",N2263)-1)</f>
        <v>games</v>
      </c>
      <c r="R2263" t="str">
        <f>RIGHT(N2263,LEN(N2263)-SEARCH("/",N2263))</f>
        <v>tabletop games</v>
      </c>
      <c r="S2263" s="14">
        <f>(((J2263/60)/60)/24) + DATE(1970,1,1)</f>
        <v>42759.724768518514</v>
      </c>
      <c r="T2263" s="14">
        <f>(((I2263/60)/60)/24) + DATE(1970,1,1)</f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8350</v>
      </c>
      <c r="O2264" s="10">
        <f>(E2264/D2264)*100</f>
        <v>154.15151515151516</v>
      </c>
      <c r="P2264" s="5">
        <f>IFERROR((E2264/L2264),"0")</f>
        <v>28.104972375690608</v>
      </c>
      <c r="Q2264" t="str">
        <f>LEFT(N2264,FIND("/",N2264)-1)</f>
        <v>games</v>
      </c>
      <c r="R2264" t="str">
        <f>RIGHT(N2264,LEN(N2264)-SEARCH("/",N2264))</f>
        <v>tabletop games</v>
      </c>
      <c r="S2264" s="14">
        <f>(((J2264/60)/60)/24) + DATE(1970,1,1)</f>
        <v>41926.585162037038</v>
      </c>
      <c r="T2264" s="14">
        <f>(((I2264/60)/60)/24) + 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8350</v>
      </c>
      <c r="O2265" s="10">
        <f>(E2265/D2265)*100</f>
        <v>115.54666666666667</v>
      </c>
      <c r="P2265" s="5">
        <f>IFERROR((E2265/L2265),"0")</f>
        <v>144.43333333333334</v>
      </c>
      <c r="Q2265" t="str">
        <f>LEFT(N2265,FIND("/",N2265)-1)</f>
        <v>games</v>
      </c>
      <c r="R2265" t="str">
        <f>RIGHT(N2265,LEN(N2265)-SEARCH("/",N2265))</f>
        <v>tabletop games</v>
      </c>
      <c r="S2265" s="14">
        <f>(((J2265/60)/60)/24) + DATE(1970,1,1)</f>
        <v>42014.832326388889</v>
      </c>
      <c r="T2265" s="14">
        <f>(((I2265/60)/60)/24) + DATE(1970,1,1)</f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8350</v>
      </c>
      <c r="O2266" s="10">
        <f>(E2266/D2266)*100</f>
        <v>180.03333333333333</v>
      </c>
      <c r="P2266" s="5">
        <f>IFERROR((E2266/L2266),"0")</f>
        <v>24.274157303370785</v>
      </c>
      <c r="Q2266" t="str">
        <f>LEFT(N2266,FIND("/",N2266)-1)</f>
        <v>games</v>
      </c>
      <c r="R2266" t="str">
        <f>RIGHT(N2266,LEN(N2266)-SEARCH("/",N2266))</f>
        <v>tabletop games</v>
      </c>
      <c r="S2266" s="14">
        <f>(((J2266/60)/60)/24) + DATE(1970,1,1)</f>
        <v>42496.582337962958</v>
      </c>
      <c r="T2266" s="14">
        <f>(((I2266/60)/60)/24) + DATE(1970,1,1)</f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8350</v>
      </c>
      <c r="O2267" s="10">
        <f>(E2267/D2267)*100</f>
        <v>298.5</v>
      </c>
      <c r="P2267" s="5">
        <f>IFERROR((E2267/L2267),"0")</f>
        <v>35.117647058823529</v>
      </c>
      <c r="Q2267" t="str">
        <f>LEFT(N2267,FIND("/",N2267)-1)</f>
        <v>games</v>
      </c>
      <c r="R2267" t="str">
        <f>RIGHT(N2267,LEN(N2267)-SEARCH("/",N2267))</f>
        <v>tabletop games</v>
      </c>
      <c r="S2267" s="14">
        <f>(((J2267/60)/60)/24) + DATE(1970,1,1)</f>
        <v>42689.853090277778</v>
      </c>
      <c r="T2267" s="14">
        <f>(((I2267/60)/60)/24) + 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8350</v>
      </c>
      <c r="O2268" s="10">
        <f>(E2268/D2268)*100</f>
        <v>320.26666666666665</v>
      </c>
      <c r="P2268" s="5">
        <f>IFERROR((E2268/L2268),"0")</f>
        <v>24.762886597938145</v>
      </c>
      <c r="Q2268" t="str">
        <f>LEFT(N2268,FIND("/",N2268)-1)</f>
        <v>games</v>
      </c>
      <c r="R2268" t="str">
        <f>RIGHT(N2268,LEN(N2268)-SEARCH("/",N2268))</f>
        <v>tabletop games</v>
      </c>
      <c r="S2268" s="14">
        <f>(((J2268/60)/60)/24) + DATE(1970,1,1)</f>
        <v>42469.874907407408</v>
      </c>
      <c r="T2268" s="14">
        <f>(((I2268/60)/60)/24) + DATE(1970,1,1)</f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8350</v>
      </c>
      <c r="O2269" s="10">
        <f>(E2269/D2269)*100</f>
        <v>380.52499999999998</v>
      </c>
      <c r="P2269" s="5">
        <f>IFERROR((E2269/L2269),"0")</f>
        <v>188.37871287128712</v>
      </c>
      <c r="Q2269" t="str">
        <f>LEFT(N2269,FIND("/",N2269)-1)</f>
        <v>games</v>
      </c>
      <c r="R2269" t="str">
        <f>RIGHT(N2269,LEN(N2269)-SEARCH("/",N2269))</f>
        <v>tabletop games</v>
      </c>
      <c r="S2269" s="14">
        <f>(((J2269/60)/60)/24) + DATE(1970,1,1)</f>
        <v>41968.829826388886</v>
      </c>
      <c r="T2269" s="14">
        <f>(((I2269/60)/60)/24) + DATE(1970,1,1)</f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8350</v>
      </c>
      <c r="O2270" s="10">
        <f>(E2270/D2270)*100</f>
        <v>102.60000000000001</v>
      </c>
      <c r="P2270" s="5">
        <f>IFERROR((E2270/L2270),"0")</f>
        <v>148.08247422680412</v>
      </c>
      <c r="Q2270" t="str">
        <f>LEFT(N2270,FIND("/",N2270)-1)</f>
        <v>games</v>
      </c>
      <c r="R2270" t="str">
        <f>RIGHT(N2270,LEN(N2270)-SEARCH("/",N2270))</f>
        <v>tabletop games</v>
      </c>
      <c r="S2270" s="14">
        <f>(((J2270/60)/60)/24) + DATE(1970,1,1)</f>
        <v>42776.082349537035</v>
      </c>
      <c r="T2270" s="14">
        <f>(((I2270/60)/60)/24) + 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8350</v>
      </c>
      <c r="O2271" s="10">
        <f>(E2271/D2271)*100</f>
        <v>1801.64</v>
      </c>
      <c r="P2271" s="5">
        <f>IFERROR((E2271/L2271),"0")</f>
        <v>49.934589800443462</v>
      </c>
      <c r="Q2271" t="str">
        <f>LEFT(N2271,FIND("/",N2271)-1)</f>
        <v>games</v>
      </c>
      <c r="R2271" t="str">
        <f>RIGHT(N2271,LEN(N2271)-SEARCH("/",N2271))</f>
        <v>tabletop games</v>
      </c>
      <c r="S2271" s="14">
        <f>(((J2271/60)/60)/24) + DATE(1970,1,1)</f>
        <v>42776.704432870371</v>
      </c>
      <c r="T2271" s="14">
        <f>(((I2271/60)/60)/24) + 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8350</v>
      </c>
      <c r="O2272" s="10">
        <f>(E2272/D2272)*100</f>
        <v>720.24800000000005</v>
      </c>
      <c r="P2272" s="5">
        <f>IFERROR((E2272/L2272),"0")</f>
        <v>107.82155688622754</v>
      </c>
      <c r="Q2272" t="str">
        <f>LEFT(N2272,FIND("/",N2272)-1)</f>
        <v>games</v>
      </c>
      <c r="R2272" t="str">
        <f>RIGHT(N2272,LEN(N2272)-SEARCH("/",N2272))</f>
        <v>tabletop games</v>
      </c>
      <c r="S2272" s="14">
        <f>(((J2272/60)/60)/24) + DATE(1970,1,1)</f>
        <v>42725.869363425925</v>
      </c>
      <c r="T2272" s="14">
        <f>(((I2272/60)/60)/24) + DATE(1970,1,1)</f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8350</v>
      </c>
      <c r="O2273" s="10">
        <f>(E2273/D2273)*100</f>
        <v>283.09000000000003</v>
      </c>
      <c r="P2273" s="5">
        <f>IFERROR((E2273/L2273),"0")</f>
        <v>42.63403614457831</v>
      </c>
      <c r="Q2273" t="str">
        <f>LEFT(N2273,FIND("/",N2273)-1)</f>
        <v>games</v>
      </c>
      <c r="R2273" t="str">
        <f>RIGHT(N2273,LEN(N2273)-SEARCH("/",N2273))</f>
        <v>tabletop games</v>
      </c>
      <c r="S2273" s="14">
        <f>(((J2273/60)/60)/24) + DATE(1970,1,1)</f>
        <v>42684.000046296293</v>
      </c>
      <c r="T2273" s="14">
        <f>(((I2273/60)/60)/24) + 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8350</v>
      </c>
      <c r="O2274" s="10">
        <f>(E2274/D2274)*100</f>
        <v>1356.6000000000001</v>
      </c>
      <c r="P2274" s="5">
        <f>IFERROR((E2274/L2274),"0")</f>
        <v>14.370762711864407</v>
      </c>
      <c r="Q2274" t="str">
        <f>LEFT(N2274,FIND("/",N2274)-1)</f>
        <v>games</v>
      </c>
      <c r="R2274" t="str">
        <f>RIGHT(N2274,LEN(N2274)-SEARCH("/",N2274))</f>
        <v>tabletop games</v>
      </c>
      <c r="S2274" s="14">
        <f>(((J2274/60)/60)/24) + DATE(1970,1,1)</f>
        <v>42315.699490740735</v>
      </c>
      <c r="T2274" s="14">
        <f>(((I2274/60)/60)/24) + DATE(1970,1,1)</f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8350</v>
      </c>
      <c r="O2275" s="10">
        <f>(E2275/D2275)*100</f>
        <v>220.35999999999999</v>
      </c>
      <c r="P2275" s="5">
        <f>IFERROR((E2275/L2275),"0")</f>
        <v>37.476190476190474</v>
      </c>
      <c r="Q2275" t="str">
        <f>LEFT(N2275,FIND("/",N2275)-1)</f>
        <v>games</v>
      </c>
      <c r="R2275" t="str">
        <f>RIGHT(N2275,LEN(N2275)-SEARCH("/",N2275))</f>
        <v>tabletop games</v>
      </c>
      <c r="S2275" s="14">
        <f>(((J2275/60)/60)/24) + DATE(1970,1,1)</f>
        <v>42781.549097222218</v>
      </c>
      <c r="T2275" s="14">
        <f>(((I2275/60)/60)/24) + 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8350</v>
      </c>
      <c r="O2276" s="10">
        <f>(E2276/D2276)*100</f>
        <v>119.6</v>
      </c>
      <c r="P2276" s="5">
        <f>IFERROR((E2276/L2276),"0")</f>
        <v>30.202020202020201</v>
      </c>
      <c r="Q2276" t="str">
        <f>LEFT(N2276,FIND("/",N2276)-1)</f>
        <v>games</v>
      </c>
      <c r="R2276" t="str">
        <f>RIGHT(N2276,LEN(N2276)-SEARCH("/",N2276))</f>
        <v>tabletop games</v>
      </c>
      <c r="S2276" s="14">
        <f>(((J2276/60)/60)/24) + DATE(1970,1,1)</f>
        <v>41663.500659722224</v>
      </c>
      <c r="T2276" s="14">
        <f>(((I2276/60)/60)/24) + 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8350</v>
      </c>
      <c r="O2277" s="10">
        <f>(E2277/D2277)*100</f>
        <v>407.76923076923077</v>
      </c>
      <c r="P2277" s="5">
        <f>IFERROR((E2277/L2277),"0")</f>
        <v>33.550632911392405</v>
      </c>
      <c r="Q2277" t="str">
        <f>LEFT(N2277,FIND("/",N2277)-1)</f>
        <v>games</v>
      </c>
      <c r="R2277" t="str">
        <f>RIGHT(N2277,LEN(N2277)-SEARCH("/",N2277))</f>
        <v>tabletop games</v>
      </c>
      <c r="S2277" s="14">
        <f>(((J2277/60)/60)/24) + DATE(1970,1,1)</f>
        <v>41965.616655092599</v>
      </c>
      <c r="T2277" s="14">
        <f>(((I2277/60)/60)/24) + DATE(1970,1,1)</f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8350</v>
      </c>
      <c r="O2278" s="10">
        <f>(E2278/D2278)*100</f>
        <v>105.81826105905425</v>
      </c>
      <c r="P2278" s="5">
        <f>IFERROR((E2278/L2278),"0")</f>
        <v>64.74666666666667</v>
      </c>
      <c r="Q2278" t="str">
        <f>LEFT(N2278,FIND("/",N2278)-1)</f>
        <v>games</v>
      </c>
      <c r="R2278" t="str">
        <f>RIGHT(N2278,LEN(N2278)-SEARCH("/",N2278))</f>
        <v>tabletop games</v>
      </c>
      <c r="S2278" s="14">
        <f>(((J2278/60)/60)/24) + DATE(1970,1,1)</f>
        <v>41614.651493055557</v>
      </c>
      <c r="T2278" s="14">
        <f>(((I2278/60)/60)/24) + DATE(1970,1,1)</f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8350</v>
      </c>
      <c r="O2279" s="10">
        <f>(E2279/D2279)*100</f>
        <v>141.08235294117648</v>
      </c>
      <c r="P2279" s="5">
        <f>IFERROR((E2279/L2279),"0")</f>
        <v>57.932367149758456</v>
      </c>
      <c r="Q2279" t="str">
        <f>LEFT(N2279,FIND("/",N2279)-1)</f>
        <v>games</v>
      </c>
      <c r="R2279" t="str">
        <f>RIGHT(N2279,LEN(N2279)-SEARCH("/",N2279))</f>
        <v>tabletop games</v>
      </c>
      <c r="S2279" s="14">
        <f>(((J2279/60)/60)/24) + DATE(1970,1,1)</f>
        <v>40936.678506944445</v>
      </c>
      <c r="T2279" s="14">
        <f>(((I2279/60)/60)/24) + DATE(1970,1,1)</f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8350</v>
      </c>
      <c r="O2280" s="10">
        <f>(E2280/D2280)*100</f>
        <v>270.7</v>
      </c>
      <c r="P2280" s="5">
        <f>IFERROR((E2280/L2280),"0")</f>
        <v>53.078431372549019</v>
      </c>
      <c r="Q2280" t="str">
        <f>LEFT(N2280,FIND("/",N2280)-1)</f>
        <v>games</v>
      </c>
      <c r="R2280" t="str">
        <f>RIGHT(N2280,LEN(N2280)-SEARCH("/",N2280))</f>
        <v>tabletop games</v>
      </c>
      <c r="S2280" s="14">
        <f>(((J2280/60)/60)/24) + DATE(1970,1,1)</f>
        <v>42338.709108796291</v>
      </c>
      <c r="T2280" s="14">
        <f>(((I2280/60)/60)/24) + DATE(1970,1,1)</f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8350</v>
      </c>
      <c r="O2281" s="10">
        <f>(E2281/D2281)*100</f>
        <v>153.80000000000001</v>
      </c>
      <c r="P2281" s="5">
        <f>IFERROR((E2281/L2281),"0")</f>
        <v>48.0625</v>
      </c>
      <c r="Q2281" t="str">
        <f>LEFT(N2281,FIND("/",N2281)-1)</f>
        <v>games</v>
      </c>
      <c r="R2281" t="str">
        <f>RIGHT(N2281,LEN(N2281)-SEARCH("/",N2281))</f>
        <v>tabletop games</v>
      </c>
      <c r="S2281" s="14">
        <f>(((J2281/60)/60)/24) + DATE(1970,1,1)</f>
        <v>42020.806701388887</v>
      </c>
      <c r="T2281" s="14">
        <f>(((I2281/60)/60)/24) + DATE(1970,1,1)</f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8350</v>
      </c>
      <c r="O2282" s="10">
        <f>(E2282/D2282)*100</f>
        <v>403.57653061224488</v>
      </c>
      <c r="P2282" s="5">
        <f>IFERROR((E2282/L2282),"0")</f>
        <v>82.396874999999994</v>
      </c>
      <c r="Q2282" t="str">
        <f>LEFT(N2282,FIND("/",N2282)-1)</f>
        <v>games</v>
      </c>
      <c r="R2282" t="str">
        <f>RIGHT(N2282,LEN(N2282)-SEARCH("/",N2282))</f>
        <v>tabletop games</v>
      </c>
      <c r="S2282" s="14">
        <f>(((J2282/60)/60)/24) + DATE(1970,1,1)</f>
        <v>42234.624895833331</v>
      </c>
      <c r="T2282" s="14">
        <f>(((I2282/60)/60)/24) + DATE(1970,1,1)</f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8329</v>
      </c>
      <c r="O2283" s="10">
        <f>(E2283/D2283)*100</f>
        <v>185</v>
      </c>
      <c r="P2283" s="5">
        <f>IFERROR((E2283/L2283),"0")</f>
        <v>50.454545454545453</v>
      </c>
      <c r="Q2283" t="str">
        <f>LEFT(N2283,FIND("/",N2283)-1)</f>
        <v>music</v>
      </c>
      <c r="R2283" t="str">
        <f>RIGHT(N2283,LEN(N2283)-SEARCH("/",N2283))</f>
        <v>rock</v>
      </c>
      <c r="S2283" s="14">
        <f>(((J2283/60)/60)/24) + DATE(1970,1,1)</f>
        <v>40687.285844907405</v>
      </c>
      <c r="T2283" s="14">
        <f>(((I2283/60)/60)/24) + DATE(1970,1,1)</f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8329</v>
      </c>
      <c r="O2284" s="10">
        <f>(E2284/D2284)*100</f>
        <v>185.33333333333331</v>
      </c>
      <c r="P2284" s="5">
        <f>IFERROR((E2284/L2284),"0")</f>
        <v>115.83333333333333</v>
      </c>
      <c r="Q2284" t="str">
        <f>LEFT(N2284,FIND("/",N2284)-1)</f>
        <v>music</v>
      </c>
      <c r="R2284" t="str">
        <f>RIGHT(N2284,LEN(N2284)-SEARCH("/",N2284))</f>
        <v>rock</v>
      </c>
      <c r="S2284" s="14">
        <f>(((J2284/60)/60)/24) + DATE(1970,1,1)</f>
        <v>42323.17460648148</v>
      </c>
      <c r="T2284" s="14">
        <f>(((I2284/60)/60)/24) + DATE(1970,1,1)</f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8329</v>
      </c>
      <c r="O2285" s="10">
        <f>(E2285/D2285)*100</f>
        <v>100.85533333333332</v>
      </c>
      <c r="P2285" s="5">
        <f>IFERROR((E2285/L2285),"0")</f>
        <v>63.03458333333333</v>
      </c>
      <c r="Q2285" t="str">
        <f>LEFT(N2285,FIND("/",N2285)-1)</f>
        <v>music</v>
      </c>
      <c r="R2285" t="str">
        <f>RIGHT(N2285,LEN(N2285)-SEARCH("/",N2285))</f>
        <v>rock</v>
      </c>
      <c r="S2285" s="14">
        <f>(((J2285/60)/60)/24) + DATE(1970,1,1)</f>
        <v>40978.125046296293</v>
      </c>
      <c r="T2285" s="14">
        <f>(((I2285/60)/60)/24) + 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8329</v>
      </c>
      <c r="O2286" s="10">
        <f>(E2286/D2286)*100</f>
        <v>106.22116666666668</v>
      </c>
      <c r="P2286" s="5">
        <f>IFERROR((E2286/L2286),"0")</f>
        <v>108.02152542372882</v>
      </c>
      <c r="Q2286" t="str">
        <f>LEFT(N2286,FIND("/",N2286)-1)</f>
        <v>music</v>
      </c>
      <c r="R2286" t="str">
        <f>RIGHT(N2286,LEN(N2286)-SEARCH("/",N2286))</f>
        <v>rock</v>
      </c>
      <c r="S2286" s="14">
        <f>(((J2286/60)/60)/24) + DATE(1970,1,1)</f>
        <v>40585.796817129631</v>
      </c>
      <c r="T2286" s="14">
        <f>(((I2286/60)/60)/24) + DATE(1970,1,1)</f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8329</v>
      </c>
      <c r="O2287" s="10">
        <f>(E2287/D2287)*100</f>
        <v>121.36666666666667</v>
      </c>
      <c r="P2287" s="5">
        <f>IFERROR((E2287/L2287),"0")</f>
        <v>46.088607594936711</v>
      </c>
      <c r="Q2287" t="str">
        <f>LEFT(N2287,FIND("/",N2287)-1)</f>
        <v>music</v>
      </c>
      <c r="R2287" t="str">
        <f>RIGHT(N2287,LEN(N2287)-SEARCH("/",N2287))</f>
        <v>rock</v>
      </c>
      <c r="S2287" s="14">
        <f>(((J2287/60)/60)/24) + DATE(1970,1,1)</f>
        <v>41059.185682870368</v>
      </c>
      <c r="T2287" s="14">
        <f>(((I2287/60)/60)/24) + 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8329</v>
      </c>
      <c r="O2288" s="10">
        <f>(E2288/D2288)*100</f>
        <v>100.06666666666666</v>
      </c>
      <c r="P2288" s="5">
        <f>IFERROR((E2288/L2288),"0")</f>
        <v>107.21428571428571</v>
      </c>
      <c r="Q2288" t="str">
        <f>LEFT(N2288,FIND("/",N2288)-1)</f>
        <v>music</v>
      </c>
      <c r="R2288" t="str">
        <f>RIGHT(N2288,LEN(N2288)-SEARCH("/",N2288))</f>
        <v>rock</v>
      </c>
      <c r="S2288" s="14">
        <f>(((J2288/60)/60)/24) + DATE(1970,1,1)</f>
        <v>41494.963587962964</v>
      </c>
      <c r="T2288" s="14">
        <f>(((I2288/60)/60)/24) + 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8329</v>
      </c>
      <c r="O2289" s="10">
        <f>(E2289/D2289)*100</f>
        <v>119.97755555555555</v>
      </c>
      <c r="P2289" s="5">
        <f>IFERROR((E2289/L2289),"0")</f>
        <v>50.9338679245283</v>
      </c>
      <c r="Q2289" t="str">
        <f>LEFT(N2289,FIND("/",N2289)-1)</f>
        <v>music</v>
      </c>
      <c r="R2289" t="str">
        <f>RIGHT(N2289,LEN(N2289)-SEARCH("/",N2289))</f>
        <v>rock</v>
      </c>
      <c r="S2289" s="14">
        <f>(((J2289/60)/60)/24) + DATE(1970,1,1)</f>
        <v>41792.667361111111</v>
      </c>
      <c r="T2289" s="14">
        <f>(((I2289/60)/60)/24) + DATE(1970,1,1)</f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8329</v>
      </c>
      <c r="O2290" s="10">
        <f>(E2290/D2290)*100</f>
        <v>100.1</v>
      </c>
      <c r="P2290" s="5">
        <f>IFERROR((E2290/L2290),"0")</f>
        <v>40.04</v>
      </c>
      <c r="Q2290" t="str">
        <f>LEFT(N2290,FIND("/",N2290)-1)</f>
        <v>music</v>
      </c>
      <c r="R2290" t="str">
        <f>RIGHT(N2290,LEN(N2290)-SEARCH("/",N2290))</f>
        <v>rock</v>
      </c>
      <c r="S2290" s="14">
        <f>(((J2290/60)/60)/24) + DATE(1970,1,1)</f>
        <v>41067.827418981484</v>
      </c>
      <c r="T2290" s="14">
        <f>(((I2290/60)/60)/24) + DATE(1970,1,1)</f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8329</v>
      </c>
      <c r="O2291" s="10">
        <f>(E2291/D2291)*100</f>
        <v>107.4</v>
      </c>
      <c r="P2291" s="5">
        <f>IFERROR((E2291/L2291),"0")</f>
        <v>64.44</v>
      </c>
      <c r="Q2291" t="str">
        <f>LEFT(N2291,FIND("/",N2291)-1)</f>
        <v>music</v>
      </c>
      <c r="R2291" t="str">
        <f>RIGHT(N2291,LEN(N2291)-SEARCH("/",N2291))</f>
        <v>rock</v>
      </c>
      <c r="S2291" s="14">
        <f>(((J2291/60)/60)/24) + DATE(1970,1,1)</f>
        <v>41571.998379629629</v>
      </c>
      <c r="T2291" s="14">
        <f>(((I2291/60)/60)/24) + 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8329</v>
      </c>
      <c r="O2292" s="10">
        <f>(E2292/D2292)*100</f>
        <v>104.06666666666666</v>
      </c>
      <c r="P2292" s="5">
        <f>IFERROR((E2292/L2292),"0")</f>
        <v>53.827586206896555</v>
      </c>
      <c r="Q2292" t="str">
        <f>LEFT(N2292,FIND("/",N2292)-1)</f>
        <v>music</v>
      </c>
      <c r="R2292" t="str">
        <f>RIGHT(N2292,LEN(N2292)-SEARCH("/",N2292))</f>
        <v>rock</v>
      </c>
      <c r="S2292" s="14">
        <f>(((J2292/60)/60)/24) + DATE(1970,1,1)</f>
        <v>40070.253819444442</v>
      </c>
      <c r="T2292" s="14">
        <f>(((I2292/60)/60)/24) + DATE(1970,1,1)</f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8329</v>
      </c>
      <c r="O2293" s="10">
        <f>(E2293/D2293)*100</f>
        <v>172.8</v>
      </c>
      <c r="P2293" s="5">
        <f>IFERROR((E2293/L2293),"0")</f>
        <v>100.46511627906976</v>
      </c>
      <c r="Q2293" t="str">
        <f>LEFT(N2293,FIND("/",N2293)-1)</f>
        <v>music</v>
      </c>
      <c r="R2293" t="str">
        <f>RIGHT(N2293,LEN(N2293)-SEARCH("/",N2293))</f>
        <v>rock</v>
      </c>
      <c r="S2293" s="14">
        <f>(((J2293/60)/60)/24) + DATE(1970,1,1)</f>
        <v>40987.977060185185</v>
      </c>
      <c r="T2293" s="14">
        <f>(((I2293/60)/60)/24) + DATE(1970,1,1)</f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8329</v>
      </c>
      <c r="O2294" s="10">
        <f>(E2294/D2294)*100</f>
        <v>107.2505</v>
      </c>
      <c r="P2294" s="5">
        <f>IFERROR((E2294/L2294),"0")</f>
        <v>46.630652173913049</v>
      </c>
      <c r="Q2294" t="str">
        <f>LEFT(N2294,FIND("/",N2294)-1)</f>
        <v>music</v>
      </c>
      <c r="R2294" t="str">
        <f>RIGHT(N2294,LEN(N2294)-SEARCH("/",N2294))</f>
        <v>rock</v>
      </c>
      <c r="S2294" s="14">
        <f>(((J2294/60)/60)/24) + DATE(1970,1,1)</f>
        <v>40987.697638888887</v>
      </c>
      <c r="T2294" s="14">
        <f>(((I2294/60)/60)/24) + 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8329</v>
      </c>
      <c r="O2295" s="10">
        <f>(E2295/D2295)*100</f>
        <v>108.23529411764706</v>
      </c>
      <c r="P2295" s="5">
        <f>IFERROR((E2295/L2295),"0")</f>
        <v>34.074074074074076</v>
      </c>
      <c r="Q2295" t="str">
        <f>LEFT(N2295,FIND("/",N2295)-1)</f>
        <v>music</v>
      </c>
      <c r="R2295" t="str">
        <f>RIGHT(N2295,LEN(N2295)-SEARCH("/",N2295))</f>
        <v>rock</v>
      </c>
      <c r="S2295" s="14">
        <f>(((J2295/60)/60)/24) + DATE(1970,1,1)</f>
        <v>41151.708321759259</v>
      </c>
      <c r="T2295" s="14">
        <f>(((I2295/60)/60)/24) + DATE(1970,1,1)</f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8329</v>
      </c>
      <c r="O2296" s="10">
        <f>(E2296/D2296)*100</f>
        <v>146.08079999999998</v>
      </c>
      <c r="P2296" s="5">
        <f>IFERROR((E2296/L2296),"0")</f>
        <v>65.214642857142863</v>
      </c>
      <c r="Q2296" t="str">
        <f>LEFT(N2296,FIND("/",N2296)-1)</f>
        <v>music</v>
      </c>
      <c r="R2296" t="str">
        <f>RIGHT(N2296,LEN(N2296)-SEARCH("/",N2296))</f>
        <v>rock</v>
      </c>
      <c r="S2296" s="14">
        <f>(((J2296/60)/60)/24) + DATE(1970,1,1)</f>
        <v>41264.72314814815</v>
      </c>
      <c r="T2296" s="14">
        <f>(((I2296/60)/60)/24) + DATE(1970,1,1)</f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8329</v>
      </c>
      <c r="O2297" s="10">
        <f>(E2297/D2297)*100</f>
        <v>125.25</v>
      </c>
      <c r="P2297" s="5">
        <f>IFERROR((E2297/L2297),"0")</f>
        <v>44.205882352941174</v>
      </c>
      <c r="Q2297" t="str">
        <f>LEFT(N2297,FIND("/",N2297)-1)</f>
        <v>music</v>
      </c>
      <c r="R2297" t="str">
        <f>RIGHT(N2297,LEN(N2297)-SEARCH("/",N2297))</f>
        <v>rock</v>
      </c>
      <c r="S2297" s="14">
        <f>(((J2297/60)/60)/24) + DATE(1970,1,1)</f>
        <v>41270.954351851848</v>
      </c>
      <c r="T2297" s="14">
        <f>(((I2297/60)/60)/24) + 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8329</v>
      </c>
      <c r="O2298" s="10">
        <f>(E2298/D2298)*100</f>
        <v>149.07142857142856</v>
      </c>
      <c r="P2298" s="5">
        <f>IFERROR((E2298/L2298),"0")</f>
        <v>71.965517241379317</v>
      </c>
      <c r="Q2298" t="str">
        <f>LEFT(N2298,FIND("/",N2298)-1)</f>
        <v>music</v>
      </c>
      <c r="R2298" t="str">
        <f>RIGHT(N2298,LEN(N2298)-SEARCH("/",N2298))</f>
        <v>rock</v>
      </c>
      <c r="S2298" s="14">
        <f>(((J2298/60)/60)/24) + DATE(1970,1,1)</f>
        <v>40927.731782407405</v>
      </c>
      <c r="T2298" s="14">
        <f>(((I2298/60)/60)/24) + 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8329</v>
      </c>
      <c r="O2299" s="10">
        <f>(E2299/D2299)*100</f>
        <v>100.6</v>
      </c>
      <c r="P2299" s="5">
        <f>IFERROR((E2299/L2299),"0")</f>
        <v>52.94736842105263</v>
      </c>
      <c r="Q2299" t="str">
        <f>LEFT(N2299,FIND("/",N2299)-1)</f>
        <v>music</v>
      </c>
      <c r="R2299" t="str">
        <f>RIGHT(N2299,LEN(N2299)-SEARCH("/",N2299))</f>
        <v>rock</v>
      </c>
      <c r="S2299" s="14">
        <f>(((J2299/60)/60)/24) + DATE(1970,1,1)</f>
        <v>40948.042233796295</v>
      </c>
      <c r="T2299" s="14">
        <f>(((I2299/60)/60)/24) + 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8329</v>
      </c>
      <c r="O2300" s="10">
        <f>(E2300/D2300)*100</f>
        <v>105.07333333333332</v>
      </c>
      <c r="P2300" s="5">
        <f>IFERROR((E2300/L2300),"0")</f>
        <v>109.45138888888889</v>
      </c>
      <c r="Q2300" t="str">
        <f>LEFT(N2300,FIND("/",N2300)-1)</f>
        <v>music</v>
      </c>
      <c r="R2300" t="str">
        <f>RIGHT(N2300,LEN(N2300)-SEARCH("/",N2300))</f>
        <v>rock</v>
      </c>
      <c r="S2300" s="14">
        <f>(((J2300/60)/60)/24) + DATE(1970,1,1)</f>
        <v>41694.84065972222</v>
      </c>
      <c r="T2300" s="14">
        <f>(((I2300/60)/60)/24) + 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8329</v>
      </c>
      <c r="O2301" s="10">
        <f>(E2301/D2301)*100</f>
        <v>350.16666666666663</v>
      </c>
      <c r="P2301" s="5">
        <f>IFERROR((E2301/L2301),"0")</f>
        <v>75.035714285714292</v>
      </c>
      <c r="Q2301" t="str">
        <f>LEFT(N2301,FIND("/",N2301)-1)</f>
        <v>music</v>
      </c>
      <c r="R2301" t="str">
        <f>RIGHT(N2301,LEN(N2301)-SEARCH("/",N2301))</f>
        <v>rock</v>
      </c>
      <c r="S2301" s="14">
        <f>(((J2301/60)/60)/24) + DATE(1970,1,1)</f>
        <v>40565.032511574071</v>
      </c>
      <c r="T2301" s="14">
        <f>(((I2301/60)/60)/24) + 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8329</v>
      </c>
      <c r="O2302" s="10">
        <f>(E2302/D2302)*100</f>
        <v>101.25</v>
      </c>
      <c r="P2302" s="5">
        <f>IFERROR((E2302/L2302),"0")</f>
        <v>115.71428571428571</v>
      </c>
      <c r="Q2302" t="str">
        <f>LEFT(N2302,FIND("/",N2302)-1)</f>
        <v>music</v>
      </c>
      <c r="R2302" t="str">
        <f>RIGHT(N2302,LEN(N2302)-SEARCH("/",N2302))</f>
        <v>rock</v>
      </c>
      <c r="S2302" s="14">
        <f>(((J2302/60)/60)/24) + DATE(1970,1,1)</f>
        <v>41074.727037037039</v>
      </c>
      <c r="T2302" s="14">
        <f>(((I2302/60)/60)/24) + 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8332</v>
      </c>
      <c r="O2303" s="10">
        <f>(E2303/D2303)*100</f>
        <v>133.6044</v>
      </c>
      <c r="P2303" s="5">
        <f>IFERROR((E2303/L2303),"0")</f>
        <v>31.659810426540286</v>
      </c>
      <c r="Q2303" t="str">
        <f>LEFT(N2303,FIND("/",N2303)-1)</f>
        <v>music</v>
      </c>
      <c r="R2303" t="str">
        <f>RIGHT(N2303,LEN(N2303)-SEARCH("/",N2303))</f>
        <v>indie rock</v>
      </c>
      <c r="S2303" s="14">
        <f>(((J2303/60)/60)/24) + DATE(1970,1,1)</f>
        <v>41416.146944444445</v>
      </c>
      <c r="T2303" s="14">
        <f>(((I2303/60)/60)/24) + 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8332</v>
      </c>
      <c r="O2304" s="10">
        <f>(E2304/D2304)*100</f>
        <v>170.65217391304347</v>
      </c>
      <c r="P2304" s="5">
        <f>IFERROR((E2304/L2304),"0")</f>
        <v>46.176470588235297</v>
      </c>
      <c r="Q2304" t="str">
        <f>LEFT(N2304,FIND("/",N2304)-1)</f>
        <v>music</v>
      </c>
      <c r="R2304" t="str">
        <f>RIGHT(N2304,LEN(N2304)-SEARCH("/",N2304))</f>
        <v>indie rock</v>
      </c>
      <c r="S2304" s="14">
        <f>(((J2304/60)/60)/24) + DATE(1970,1,1)</f>
        <v>41605.868449074071</v>
      </c>
      <c r="T2304" s="14">
        <f>(((I2304/60)/60)/24) + DATE(1970,1,1)</f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8332</v>
      </c>
      <c r="O2305" s="10">
        <f>(E2305/D2305)*100</f>
        <v>109.35829457364341</v>
      </c>
      <c r="P2305" s="5">
        <f>IFERROR((E2305/L2305),"0")</f>
        <v>68.481650485436887</v>
      </c>
      <c r="Q2305" t="str">
        <f>LEFT(N2305,FIND("/",N2305)-1)</f>
        <v>music</v>
      </c>
      <c r="R2305" t="str">
        <f>RIGHT(N2305,LEN(N2305)-SEARCH("/",N2305))</f>
        <v>indie rock</v>
      </c>
      <c r="S2305" s="14">
        <f>(((J2305/60)/60)/24) + DATE(1970,1,1)</f>
        <v>40850.111064814817</v>
      </c>
      <c r="T2305" s="14">
        <f>(((I2305/60)/60)/24) + 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8332</v>
      </c>
      <c r="O2306" s="10">
        <f>(E2306/D2306)*100</f>
        <v>100.70033333333335</v>
      </c>
      <c r="P2306" s="5">
        <f>IFERROR((E2306/L2306),"0")</f>
        <v>53.469203539823013</v>
      </c>
      <c r="Q2306" t="str">
        <f>LEFT(N2306,FIND("/",N2306)-1)</f>
        <v>music</v>
      </c>
      <c r="R2306" t="str">
        <f>RIGHT(N2306,LEN(N2306)-SEARCH("/",N2306))</f>
        <v>indie rock</v>
      </c>
      <c r="S2306" s="14">
        <f>(((J2306/60)/60)/24) + DATE(1970,1,1)</f>
        <v>40502.815868055557</v>
      </c>
      <c r="T2306" s="14">
        <f>(((I2306/60)/60)/24) + DATE(1970,1,1)</f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8332</v>
      </c>
      <c r="O2307" s="10">
        <f>(E2307/D2307)*100</f>
        <v>101.22777777777779</v>
      </c>
      <c r="P2307" s="5">
        <f>IFERROR((E2307/L2307),"0")</f>
        <v>109.10778443113773</v>
      </c>
      <c r="Q2307" t="str">
        <f>LEFT(N2307,FIND("/",N2307)-1)</f>
        <v>music</v>
      </c>
      <c r="R2307" t="str">
        <f>RIGHT(N2307,LEN(N2307)-SEARCH("/",N2307))</f>
        <v>indie rock</v>
      </c>
      <c r="S2307" s="14">
        <f>(((J2307/60)/60)/24) + DATE(1970,1,1)</f>
        <v>41834.695277777777</v>
      </c>
      <c r="T2307" s="14">
        <f>(((I2307/60)/60)/24) + 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8332</v>
      </c>
      <c r="O2308" s="10">
        <f>(E2308/D2308)*100</f>
        <v>106.75857142857143</v>
      </c>
      <c r="P2308" s="5">
        <f>IFERROR((E2308/L2308),"0")</f>
        <v>51.185616438356163</v>
      </c>
      <c r="Q2308" t="str">
        <f>LEFT(N2308,FIND("/",N2308)-1)</f>
        <v>music</v>
      </c>
      <c r="R2308" t="str">
        <f>RIGHT(N2308,LEN(N2308)-SEARCH("/",N2308))</f>
        <v>indie rock</v>
      </c>
      <c r="S2308" s="14">
        <f>(((J2308/60)/60)/24) + DATE(1970,1,1)</f>
        <v>40948.16815972222</v>
      </c>
      <c r="T2308" s="14">
        <f>(((I2308/60)/60)/24) + 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8332</v>
      </c>
      <c r="O2309" s="10">
        <f>(E2309/D2309)*100</f>
        <v>106.65777537961894</v>
      </c>
      <c r="P2309" s="5">
        <f>IFERROR((E2309/L2309),"0")</f>
        <v>27.936800000000002</v>
      </c>
      <c r="Q2309" t="str">
        <f>LEFT(N2309,FIND("/",N2309)-1)</f>
        <v>music</v>
      </c>
      <c r="R2309" t="str">
        <f>RIGHT(N2309,LEN(N2309)-SEARCH("/",N2309))</f>
        <v>indie rock</v>
      </c>
      <c r="S2309" s="14">
        <f>(((J2309/60)/60)/24) + DATE(1970,1,1)</f>
        <v>41004.802465277775</v>
      </c>
      <c r="T2309" s="14">
        <f>(((I2309/60)/60)/24) + DATE(1970,1,1)</f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8332</v>
      </c>
      <c r="O2310" s="10">
        <f>(E2310/D2310)*100</f>
        <v>101.30622</v>
      </c>
      <c r="P2310" s="5">
        <f>IFERROR((E2310/L2310),"0")</f>
        <v>82.496921824104234</v>
      </c>
      <c r="Q2310" t="str">
        <f>LEFT(N2310,FIND("/",N2310)-1)</f>
        <v>music</v>
      </c>
      <c r="R2310" t="str">
        <f>RIGHT(N2310,LEN(N2310)-SEARCH("/",N2310))</f>
        <v>indie rock</v>
      </c>
      <c r="S2310" s="14">
        <f>(((J2310/60)/60)/24) + DATE(1970,1,1)</f>
        <v>41851.962916666671</v>
      </c>
      <c r="T2310" s="14">
        <f>(((I2310/60)/60)/24) + 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8332</v>
      </c>
      <c r="O2311" s="10">
        <f>(E2311/D2311)*100</f>
        <v>106.67450000000001</v>
      </c>
      <c r="P2311" s="5">
        <f>IFERROR((E2311/L2311),"0")</f>
        <v>59.817476635514019</v>
      </c>
      <c r="Q2311" t="str">
        <f>LEFT(N2311,FIND("/",N2311)-1)</f>
        <v>music</v>
      </c>
      <c r="R2311" t="str">
        <f>RIGHT(N2311,LEN(N2311)-SEARCH("/",N2311))</f>
        <v>indie rock</v>
      </c>
      <c r="S2311" s="14">
        <f>(((J2311/60)/60)/24) + DATE(1970,1,1)</f>
        <v>41307.987696759257</v>
      </c>
      <c r="T2311" s="14">
        <f>(((I2311/60)/60)/24) + DATE(1970,1,1)</f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8332</v>
      </c>
      <c r="O2312" s="10">
        <f>(E2312/D2312)*100</f>
        <v>428.83978378378379</v>
      </c>
      <c r="P2312" s="5">
        <f>IFERROR((E2312/L2312),"0")</f>
        <v>64.816470588235291</v>
      </c>
      <c r="Q2312" t="str">
        <f>LEFT(N2312,FIND("/",N2312)-1)</f>
        <v>music</v>
      </c>
      <c r="R2312" t="str">
        <f>RIGHT(N2312,LEN(N2312)-SEARCH("/",N2312))</f>
        <v>indie rock</v>
      </c>
      <c r="S2312" s="14">
        <f>(((J2312/60)/60)/24) + DATE(1970,1,1)</f>
        <v>41324.79415509259</v>
      </c>
      <c r="T2312" s="14">
        <f>(((I2312/60)/60)/24) + 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8332</v>
      </c>
      <c r="O2313" s="10">
        <f>(E2313/D2313)*100</f>
        <v>104.11111111111111</v>
      </c>
      <c r="P2313" s="5">
        <f>IFERROR((E2313/L2313),"0")</f>
        <v>90.09615384615384</v>
      </c>
      <c r="Q2313" t="str">
        <f>LEFT(N2313,FIND("/",N2313)-1)</f>
        <v>music</v>
      </c>
      <c r="R2313" t="str">
        <f>RIGHT(N2313,LEN(N2313)-SEARCH("/",N2313))</f>
        <v>indie rock</v>
      </c>
      <c r="S2313" s="14">
        <f>(((J2313/60)/60)/24) + DATE(1970,1,1)</f>
        <v>41736.004502314812</v>
      </c>
      <c r="T2313" s="14">
        <f>(((I2313/60)/60)/24) + 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8332</v>
      </c>
      <c r="O2314" s="10">
        <f>(E2314/D2314)*100</f>
        <v>107.86666666666666</v>
      </c>
      <c r="P2314" s="5">
        <f>IFERROR((E2314/L2314),"0")</f>
        <v>40.962025316455694</v>
      </c>
      <c r="Q2314" t="str">
        <f>LEFT(N2314,FIND("/",N2314)-1)</f>
        <v>music</v>
      </c>
      <c r="R2314" t="str">
        <f>RIGHT(N2314,LEN(N2314)-SEARCH("/",N2314))</f>
        <v>indie rock</v>
      </c>
      <c r="S2314" s="14">
        <f>(((J2314/60)/60)/24) + DATE(1970,1,1)</f>
        <v>41716.632847222223</v>
      </c>
      <c r="T2314" s="14">
        <f>(((I2314/60)/60)/24) + 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8332</v>
      </c>
      <c r="O2315" s="10">
        <f>(E2315/D2315)*100</f>
        <v>175.84040000000002</v>
      </c>
      <c r="P2315" s="5">
        <f>IFERROR((E2315/L2315),"0")</f>
        <v>56.000127388535034</v>
      </c>
      <c r="Q2315" t="str">
        <f>LEFT(N2315,FIND("/",N2315)-1)</f>
        <v>music</v>
      </c>
      <c r="R2315" t="str">
        <f>RIGHT(N2315,LEN(N2315)-SEARCH("/",N2315))</f>
        <v>indie rock</v>
      </c>
      <c r="S2315" s="14">
        <f>(((J2315/60)/60)/24) + DATE(1970,1,1)</f>
        <v>41002.958634259259</v>
      </c>
      <c r="T2315" s="14">
        <f>(((I2315/60)/60)/24) + DATE(1970,1,1)</f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8332</v>
      </c>
      <c r="O2316" s="10">
        <f>(E2316/D2316)*100</f>
        <v>156.97</v>
      </c>
      <c r="P2316" s="5">
        <f>IFERROR((E2316/L2316),"0")</f>
        <v>37.672800000000002</v>
      </c>
      <c r="Q2316" t="str">
        <f>LEFT(N2316,FIND("/",N2316)-1)</f>
        <v>music</v>
      </c>
      <c r="R2316" t="str">
        <f>RIGHT(N2316,LEN(N2316)-SEARCH("/",N2316))</f>
        <v>indie rock</v>
      </c>
      <c r="S2316" s="14">
        <f>(((J2316/60)/60)/24) + DATE(1970,1,1)</f>
        <v>41037.551585648151</v>
      </c>
      <c r="T2316" s="14">
        <f>(((I2316/60)/60)/24) + DATE(1970,1,1)</f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8332</v>
      </c>
      <c r="O2317" s="10">
        <f>(E2317/D2317)*100</f>
        <v>102.60000000000001</v>
      </c>
      <c r="P2317" s="5">
        <f>IFERROR((E2317/L2317),"0")</f>
        <v>40.078125</v>
      </c>
      <c r="Q2317" t="str">
        <f>LEFT(N2317,FIND("/",N2317)-1)</f>
        <v>music</v>
      </c>
      <c r="R2317" t="str">
        <f>RIGHT(N2317,LEN(N2317)-SEARCH("/",N2317))</f>
        <v>indie rock</v>
      </c>
      <c r="S2317" s="14">
        <f>(((J2317/60)/60)/24) + DATE(1970,1,1)</f>
        <v>41004.72619212963</v>
      </c>
      <c r="T2317" s="14">
        <f>(((I2317/60)/60)/24) + DATE(1970,1,1)</f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8332</v>
      </c>
      <c r="O2318" s="10">
        <f>(E2318/D2318)*100</f>
        <v>104.04266666666666</v>
      </c>
      <c r="P2318" s="5">
        <f>IFERROR((E2318/L2318),"0")</f>
        <v>78.031999999999996</v>
      </c>
      <c r="Q2318" t="str">
        <f>LEFT(N2318,FIND("/",N2318)-1)</f>
        <v>music</v>
      </c>
      <c r="R2318" t="str">
        <f>RIGHT(N2318,LEN(N2318)-SEARCH("/",N2318))</f>
        <v>indie rock</v>
      </c>
      <c r="S2318" s="14">
        <f>(((J2318/60)/60)/24) + DATE(1970,1,1)</f>
        <v>40079.725115740745</v>
      </c>
      <c r="T2318" s="14">
        <f>(((I2318/60)/60)/24) + 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8332</v>
      </c>
      <c r="O2319" s="10">
        <f>(E2319/D2319)*100</f>
        <v>104</v>
      </c>
      <c r="P2319" s="5">
        <f>IFERROR((E2319/L2319),"0")</f>
        <v>18.90909090909091</v>
      </c>
      <c r="Q2319" t="str">
        <f>LEFT(N2319,FIND("/",N2319)-1)</f>
        <v>music</v>
      </c>
      <c r="R2319" t="str">
        <f>RIGHT(N2319,LEN(N2319)-SEARCH("/",N2319))</f>
        <v>indie rock</v>
      </c>
      <c r="S2319" s="14">
        <f>(((J2319/60)/60)/24) + DATE(1970,1,1)</f>
        <v>40192.542233796295</v>
      </c>
      <c r="T2319" s="14">
        <f>(((I2319/60)/60)/24) + 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8332</v>
      </c>
      <c r="O2320" s="10">
        <f>(E2320/D2320)*100</f>
        <v>121.05999999999999</v>
      </c>
      <c r="P2320" s="5">
        <f>IFERROR((E2320/L2320),"0")</f>
        <v>37.134969325153371</v>
      </c>
      <c r="Q2320" t="str">
        <f>LEFT(N2320,FIND("/",N2320)-1)</f>
        <v>music</v>
      </c>
      <c r="R2320" t="str">
        <f>RIGHT(N2320,LEN(N2320)-SEARCH("/",N2320))</f>
        <v>indie rock</v>
      </c>
      <c r="S2320" s="14">
        <f>(((J2320/60)/60)/24) + DATE(1970,1,1)</f>
        <v>40050.643680555557</v>
      </c>
      <c r="T2320" s="14">
        <f>(((I2320/60)/60)/24) + 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8332</v>
      </c>
      <c r="O2321" s="10">
        <f>(E2321/D2321)*100</f>
        <v>107.69999999999999</v>
      </c>
      <c r="P2321" s="5">
        <f>IFERROR((E2321/L2321),"0")</f>
        <v>41.961038961038959</v>
      </c>
      <c r="Q2321" t="str">
        <f>LEFT(N2321,FIND("/",N2321)-1)</f>
        <v>music</v>
      </c>
      <c r="R2321" t="str">
        <f>RIGHT(N2321,LEN(N2321)-SEARCH("/",N2321))</f>
        <v>indie rock</v>
      </c>
      <c r="S2321" s="14">
        <f>(((J2321/60)/60)/24) + DATE(1970,1,1)</f>
        <v>41593.082002314812</v>
      </c>
      <c r="T2321" s="14">
        <f>(((I2321/60)/60)/24) + DATE(1970,1,1)</f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8332</v>
      </c>
      <c r="O2322" s="10">
        <f>(E2322/D2322)*100</f>
        <v>108.66</v>
      </c>
      <c r="P2322" s="5">
        <f>IFERROR((E2322/L2322),"0")</f>
        <v>61.044943820224717</v>
      </c>
      <c r="Q2322" t="str">
        <f>LEFT(N2322,FIND("/",N2322)-1)</f>
        <v>music</v>
      </c>
      <c r="R2322" t="str">
        <f>RIGHT(N2322,LEN(N2322)-SEARCH("/",N2322))</f>
        <v>indie rock</v>
      </c>
      <c r="S2322" s="14">
        <f>(((J2322/60)/60)/24) + DATE(1970,1,1)</f>
        <v>41696.817129629628</v>
      </c>
      <c r="T2322" s="14">
        <f>(((I2322/60)/60)/24) + 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8351</v>
      </c>
      <c r="O2323" s="10">
        <f>(E2323/D2323)*100</f>
        <v>39.120962394619681</v>
      </c>
      <c r="P2323" s="5">
        <f>IFERROR((E2323/L2323),"0")</f>
        <v>64.53125</v>
      </c>
      <c r="Q2323" t="str">
        <f>LEFT(N2323,FIND("/",N2323)-1)</f>
        <v>food</v>
      </c>
      <c r="R2323" t="str">
        <f>RIGHT(N2323,LEN(N2323)-SEARCH("/",N2323))</f>
        <v>small batch</v>
      </c>
      <c r="S2323" s="14">
        <f>(((J2323/60)/60)/24) + DATE(1970,1,1)</f>
        <v>42799.260428240741</v>
      </c>
      <c r="T2323" s="14">
        <f>(((I2323/60)/60)/24) + 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8351</v>
      </c>
      <c r="O2324" s="10">
        <f>(E2324/D2324)*100</f>
        <v>3.1481481481481479</v>
      </c>
      <c r="P2324" s="5">
        <f>IFERROR((E2324/L2324),"0")</f>
        <v>21.25</v>
      </c>
      <c r="Q2324" t="str">
        <f>LEFT(N2324,FIND("/",N2324)-1)</f>
        <v>food</v>
      </c>
      <c r="R2324" t="str">
        <f>RIGHT(N2324,LEN(N2324)-SEARCH("/",N2324))</f>
        <v>small batch</v>
      </c>
      <c r="S2324" s="14">
        <f>(((J2324/60)/60)/24) + DATE(1970,1,1)</f>
        <v>42804.895474537043</v>
      </c>
      <c r="T2324" s="14">
        <f>(((I2324/60)/60)/24) + 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8351</v>
      </c>
      <c r="O2325" s="10">
        <f>(E2325/D2325)*100</f>
        <v>48</v>
      </c>
      <c r="P2325" s="5">
        <f>IFERROR((E2325/L2325),"0")</f>
        <v>30</v>
      </c>
      <c r="Q2325" t="str">
        <f>LEFT(N2325,FIND("/",N2325)-1)</f>
        <v>food</v>
      </c>
      <c r="R2325" t="str">
        <f>RIGHT(N2325,LEN(N2325)-SEARCH("/",N2325))</f>
        <v>small batch</v>
      </c>
      <c r="S2325" s="14">
        <f>(((J2325/60)/60)/24) + DATE(1970,1,1)</f>
        <v>42807.755173611105</v>
      </c>
      <c r="T2325" s="14">
        <f>(((I2325/60)/60)/24) + DATE(1970,1,1)</f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8351</v>
      </c>
      <c r="O2326" s="10">
        <f>(E2326/D2326)*100</f>
        <v>20.733333333333334</v>
      </c>
      <c r="P2326" s="5">
        <f>IFERROR((E2326/L2326),"0")</f>
        <v>25.491803278688526</v>
      </c>
      <c r="Q2326" t="str">
        <f>LEFT(N2326,FIND("/",N2326)-1)</f>
        <v>food</v>
      </c>
      <c r="R2326" t="str">
        <f>RIGHT(N2326,LEN(N2326)-SEARCH("/",N2326))</f>
        <v>small batch</v>
      </c>
      <c r="S2326" s="14">
        <f>(((J2326/60)/60)/24) + DATE(1970,1,1)</f>
        <v>42790.885243055556</v>
      </c>
      <c r="T2326" s="14">
        <f>(((I2326/60)/60)/24) + DATE(1970,1,1)</f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8351</v>
      </c>
      <c r="O2327" s="10">
        <f>(E2327/D2327)*100</f>
        <v>8</v>
      </c>
      <c r="P2327" s="5">
        <f>IFERROR((E2327/L2327),"0")</f>
        <v>11.428571428571429</v>
      </c>
      <c r="Q2327" t="str">
        <f>LEFT(N2327,FIND("/",N2327)-1)</f>
        <v>food</v>
      </c>
      <c r="R2327" t="str">
        <f>RIGHT(N2327,LEN(N2327)-SEARCH("/",N2327))</f>
        <v>small batch</v>
      </c>
      <c r="S2327" s="14">
        <f>(((J2327/60)/60)/24) + DATE(1970,1,1)</f>
        <v>42794.022349537037</v>
      </c>
      <c r="T2327" s="14">
        <f>(((I2327/60)/60)/24) + DATE(1970,1,1)</f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8351</v>
      </c>
      <c r="O2328" s="10">
        <f>(E2328/D2328)*100</f>
        <v>0.72</v>
      </c>
      <c r="P2328" s="5">
        <f>IFERROR((E2328/L2328),"0")</f>
        <v>108</v>
      </c>
      <c r="Q2328" t="str">
        <f>LEFT(N2328,FIND("/",N2328)-1)</f>
        <v>food</v>
      </c>
      <c r="R2328" t="str">
        <f>RIGHT(N2328,LEN(N2328)-SEARCH("/",N2328))</f>
        <v>small batch</v>
      </c>
      <c r="S2328" s="14">
        <f>(((J2328/60)/60)/24) + DATE(1970,1,1)</f>
        <v>42804.034120370372</v>
      </c>
      <c r="T2328" s="14">
        <f>(((I2328/60)/60)/24) + DATE(1970,1,1)</f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8351</v>
      </c>
      <c r="O2329" s="10">
        <f>(E2329/D2329)*100</f>
        <v>526.09431428571429</v>
      </c>
      <c r="P2329" s="5">
        <f>IFERROR((E2329/L2329),"0")</f>
        <v>54.883162444113267</v>
      </c>
      <c r="Q2329" t="str">
        <f>LEFT(N2329,FIND("/",N2329)-1)</f>
        <v>food</v>
      </c>
      <c r="R2329" t="str">
        <f>RIGHT(N2329,LEN(N2329)-SEARCH("/",N2329))</f>
        <v>small batch</v>
      </c>
      <c r="S2329" s="14">
        <f>(((J2329/60)/60)/24) + DATE(1970,1,1)</f>
        <v>41842.917129629634</v>
      </c>
      <c r="T2329" s="14">
        <f>(((I2329/60)/60)/24) + 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8351</v>
      </c>
      <c r="O2330" s="10">
        <f>(E2330/D2330)*100</f>
        <v>254.45000000000002</v>
      </c>
      <c r="P2330" s="5">
        <f>IFERROR((E2330/L2330),"0")</f>
        <v>47.383612662942269</v>
      </c>
      <c r="Q2330" t="str">
        <f>LEFT(N2330,FIND("/",N2330)-1)</f>
        <v>food</v>
      </c>
      <c r="R2330" t="str">
        <f>RIGHT(N2330,LEN(N2330)-SEARCH("/",N2330))</f>
        <v>small batch</v>
      </c>
      <c r="S2330" s="14">
        <f>(((J2330/60)/60)/24) + DATE(1970,1,1)</f>
        <v>42139.781678240746</v>
      </c>
      <c r="T2330" s="14">
        <f>(((I2330/60)/60)/24) + 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8351</v>
      </c>
      <c r="O2331" s="10">
        <f>(E2331/D2331)*100</f>
        <v>105.91999999999999</v>
      </c>
      <c r="P2331" s="5">
        <f>IFERROR((E2331/L2331),"0")</f>
        <v>211.84</v>
      </c>
      <c r="Q2331" t="str">
        <f>LEFT(N2331,FIND("/",N2331)-1)</f>
        <v>food</v>
      </c>
      <c r="R2331" t="str">
        <f>RIGHT(N2331,LEN(N2331)-SEARCH("/",N2331))</f>
        <v>small batch</v>
      </c>
      <c r="S2331" s="14">
        <f>(((J2331/60)/60)/24) + DATE(1970,1,1)</f>
        <v>41807.624374999999</v>
      </c>
      <c r="T2331" s="14">
        <f>(((I2331/60)/60)/24) + DATE(1970,1,1)</f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8351</v>
      </c>
      <c r="O2332" s="10">
        <f>(E2332/D2332)*100</f>
        <v>102.42285714285715</v>
      </c>
      <c r="P2332" s="5">
        <f>IFERROR((E2332/L2332),"0")</f>
        <v>219.92638036809817</v>
      </c>
      <c r="Q2332" t="str">
        <f>LEFT(N2332,FIND("/",N2332)-1)</f>
        <v>food</v>
      </c>
      <c r="R2332" t="str">
        <f>RIGHT(N2332,LEN(N2332)-SEARCH("/",N2332))</f>
        <v>small batch</v>
      </c>
      <c r="S2332" s="14">
        <f>(((J2332/60)/60)/24) + DATE(1970,1,1)</f>
        <v>42332.89980324074</v>
      </c>
      <c r="T2332" s="14">
        <f>(((I2332/60)/60)/24) + 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8351</v>
      </c>
      <c r="O2333" s="10">
        <f>(E2333/D2333)*100</f>
        <v>144.31375</v>
      </c>
      <c r="P2333" s="5">
        <f>IFERROR((E2333/L2333),"0")</f>
        <v>40.795406360424032</v>
      </c>
      <c r="Q2333" t="str">
        <f>LEFT(N2333,FIND("/",N2333)-1)</f>
        <v>food</v>
      </c>
      <c r="R2333" t="str">
        <f>RIGHT(N2333,LEN(N2333)-SEARCH("/",N2333))</f>
        <v>small batch</v>
      </c>
      <c r="S2333" s="14">
        <f>(((J2333/60)/60)/24) + DATE(1970,1,1)</f>
        <v>41839.005671296298</v>
      </c>
      <c r="T2333" s="14">
        <f>(((I2333/60)/60)/24) + DATE(1970,1,1)</f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8351</v>
      </c>
      <c r="O2334" s="10">
        <f>(E2334/D2334)*100</f>
        <v>106.30800000000001</v>
      </c>
      <c r="P2334" s="5">
        <f>IFERROR((E2334/L2334),"0")</f>
        <v>75.502840909090907</v>
      </c>
      <c r="Q2334" t="str">
        <f>LEFT(N2334,FIND("/",N2334)-1)</f>
        <v>food</v>
      </c>
      <c r="R2334" t="str">
        <f>RIGHT(N2334,LEN(N2334)-SEARCH("/",N2334))</f>
        <v>small batch</v>
      </c>
      <c r="S2334" s="14">
        <f>(((J2334/60)/60)/24) + DATE(1970,1,1)</f>
        <v>42011.628136574072</v>
      </c>
      <c r="T2334" s="14">
        <f>(((I2334/60)/60)/24) + DATE(1970,1,1)</f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8351</v>
      </c>
      <c r="O2335" s="10">
        <f>(E2335/D2335)*100</f>
        <v>212.16666666666666</v>
      </c>
      <c r="P2335" s="5">
        <f>IFERROR((E2335/L2335),"0")</f>
        <v>13.542553191489361</v>
      </c>
      <c r="Q2335" t="str">
        <f>LEFT(N2335,FIND("/",N2335)-1)</f>
        <v>food</v>
      </c>
      <c r="R2335" t="str">
        <f>RIGHT(N2335,LEN(N2335)-SEARCH("/",N2335))</f>
        <v>small batch</v>
      </c>
      <c r="S2335" s="14">
        <f>(((J2335/60)/60)/24) + DATE(1970,1,1)</f>
        <v>41767.650347222225</v>
      </c>
      <c r="T2335" s="14">
        <f>(((I2335/60)/60)/24) + 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8351</v>
      </c>
      <c r="O2336" s="10">
        <f>(E2336/D2336)*100</f>
        <v>101.95</v>
      </c>
      <c r="P2336" s="5">
        <f>IFERROR((E2336/L2336),"0")</f>
        <v>60.865671641791046</v>
      </c>
      <c r="Q2336" t="str">
        <f>LEFT(N2336,FIND("/",N2336)-1)</f>
        <v>food</v>
      </c>
      <c r="R2336" t="str">
        <f>RIGHT(N2336,LEN(N2336)-SEARCH("/",N2336))</f>
        <v>small batch</v>
      </c>
      <c r="S2336" s="14">
        <f>(((J2336/60)/60)/24) + DATE(1970,1,1)</f>
        <v>41918.670115740737</v>
      </c>
      <c r="T2336" s="14">
        <f>(((I2336/60)/60)/24) + DATE(1970,1,1)</f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8351</v>
      </c>
      <c r="O2337" s="10">
        <f>(E2337/D2337)*100</f>
        <v>102.27200000000001</v>
      </c>
      <c r="P2337" s="5">
        <f>IFERROR((E2337/L2337),"0")</f>
        <v>115.69230769230769</v>
      </c>
      <c r="Q2337" t="str">
        <f>LEFT(N2337,FIND("/",N2337)-1)</f>
        <v>food</v>
      </c>
      <c r="R2337" t="str">
        <f>RIGHT(N2337,LEN(N2337)-SEARCH("/",N2337))</f>
        <v>small batch</v>
      </c>
      <c r="S2337" s="14">
        <f>(((J2337/60)/60)/24) + DATE(1970,1,1)</f>
        <v>41771.572256944448</v>
      </c>
      <c r="T2337" s="14">
        <f>(((I2337/60)/60)/24) + 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8351</v>
      </c>
      <c r="O2338" s="10">
        <f>(E2338/D2338)*100</f>
        <v>520.73254999999995</v>
      </c>
      <c r="P2338" s="5">
        <f>IFERROR((E2338/L2338),"0")</f>
        <v>48.104623556581984</v>
      </c>
      <c r="Q2338" t="str">
        <f>LEFT(N2338,FIND("/",N2338)-1)</f>
        <v>food</v>
      </c>
      <c r="R2338" t="str">
        <f>RIGHT(N2338,LEN(N2338)-SEARCH("/",N2338))</f>
        <v>small batch</v>
      </c>
      <c r="S2338" s="14">
        <f>(((J2338/60)/60)/24) + DATE(1970,1,1)</f>
        <v>41666.924710648149</v>
      </c>
      <c r="T2338" s="14">
        <f>(((I2338/60)/60)/24) + DATE(1970,1,1)</f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8351</v>
      </c>
      <c r="O2339" s="10">
        <f>(E2339/D2339)*100</f>
        <v>110.65833333333333</v>
      </c>
      <c r="P2339" s="5">
        <f>IFERROR((E2339/L2339),"0")</f>
        <v>74.184357541899445</v>
      </c>
      <c r="Q2339" t="str">
        <f>LEFT(N2339,FIND("/",N2339)-1)</f>
        <v>food</v>
      </c>
      <c r="R2339" t="str">
        <f>RIGHT(N2339,LEN(N2339)-SEARCH("/",N2339))</f>
        <v>small batch</v>
      </c>
      <c r="S2339" s="14">
        <f>(((J2339/60)/60)/24) + DATE(1970,1,1)</f>
        <v>41786.640543981484</v>
      </c>
      <c r="T2339" s="14">
        <f>(((I2339/60)/60)/24) + 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8351</v>
      </c>
      <c r="O2340" s="10">
        <f>(E2340/D2340)*100</f>
        <v>101.14333333333335</v>
      </c>
      <c r="P2340" s="5">
        <f>IFERROR((E2340/L2340),"0")</f>
        <v>123.34552845528455</v>
      </c>
      <c r="Q2340" t="str">
        <f>LEFT(N2340,FIND("/",N2340)-1)</f>
        <v>food</v>
      </c>
      <c r="R2340" t="str">
        <f>RIGHT(N2340,LEN(N2340)-SEARCH("/",N2340))</f>
        <v>small batch</v>
      </c>
      <c r="S2340" s="14">
        <f>(((J2340/60)/60)/24) + DATE(1970,1,1)</f>
        <v>41789.896805555552</v>
      </c>
      <c r="T2340" s="14">
        <f>(((I2340/60)/60)/24) + DATE(1970,1,1)</f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8351</v>
      </c>
      <c r="O2341" s="10">
        <f>(E2341/D2341)*100</f>
        <v>294.20799999999997</v>
      </c>
      <c r="P2341" s="5">
        <f>IFERROR((E2341/L2341),"0")</f>
        <v>66.623188405797094</v>
      </c>
      <c r="Q2341" t="str">
        <f>LEFT(N2341,FIND("/",N2341)-1)</f>
        <v>food</v>
      </c>
      <c r="R2341" t="str">
        <f>RIGHT(N2341,LEN(N2341)-SEARCH("/",N2341))</f>
        <v>small batch</v>
      </c>
      <c r="S2341" s="14">
        <f>(((J2341/60)/60)/24) + DATE(1970,1,1)</f>
        <v>42692.79987268518</v>
      </c>
      <c r="T2341" s="14">
        <f>(((I2341/60)/60)/24) + 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8351</v>
      </c>
      <c r="O2342" s="10">
        <f>(E2342/D2342)*100</f>
        <v>105.77749999999999</v>
      </c>
      <c r="P2342" s="5">
        <f>IFERROR((E2342/L2342),"0")</f>
        <v>104.99007444168734</v>
      </c>
      <c r="Q2342" t="str">
        <f>LEFT(N2342,FIND("/",N2342)-1)</f>
        <v>food</v>
      </c>
      <c r="R2342" t="str">
        <f>RIGHT(N2342,LEN(N2342)-SEARCH("/",N2342))</f>
        <v>small batch</v>
      </c>
      <c r="S2342" s="14">
        <f>(((J2342/60)/60)/24) + DATE(1970,1,1)</f>
        <v>42643.642800925925</v>
      </c>
      <c r="T2342" s="14">
        <f>(((I2342/60)/60)/24) + 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8325</v>
      </c>
      <c r="O2343" s="10">
        <f>(E2343/D2343)*100</f>
        <v>0</v>
      </c>
      <c r="P2343" s="5" t="str">
        <f>IFERROR((E2343/L2343),"0")</f>
        <v>0</v>
      </c>
      <c r="Q2343" t="str">
        <f>LEFT(N2343,FIND("/",N2343)-1)</f>
        <v>technology</v>
      </c>
      <c r="R2343" t="str">
        <f>RIGHT(N2343,LEN(N2343)-SEARCH("/",N2343))</f>
        <v>web</v>
      </c>
      <c r="S2343" s="14">
        <f>(((J2343/60)/60)/24) + DATE(1970,1,1)</f>
        <v>42167.813703703709</v>
      </c>
      <c r="T2343" s="14">
        <f>(((I2343/60)/60)/24) + DATE(1970,1,1)</f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8325</v>
      </c>
      <c r="O2344" s="10">
        <f>(E2344/D2344)*100</f>
        <v>0</v>
      </c>
      <c r="P2344" s="5" t="str">
        <f>IFERROR((E2344/L2344),"0")</f>
        <v>0</v>
      </c>
      <c r="Q2344" t="str">
        <f>LEFT(N2344,FIND("/",N2344)-1)</f>
        <v>technology</v>
      </c>
      <c r="R2344" t="str">
        <f>RIGHT(N2344,LEN(N2344)-SEARCH("/",N2344))</f>
        <v>web</v>
      </c>
      <c r="S2344" s="14">
        <f>(((J2344/60)/60)/24) + DATE(1970,1,1)</f>
        <v>41897.702199074076</v>
      </c>
      <c r="T2344" s="14">
        <f>(((I2344/60)/60)/24) + DATE(1970,1,1)</f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8325</v>
      </c>
      <c r="O2345" s="10">
        <f>(E2345/D2345)*100</f>
        <v>3</v>
      </c>
      <c r="P2345" s="5">
        <f>IFERROR((E2345/L2345),"0")</f>
        <v>300</v>
      </c>
      <c r="Q2345" t="str">
        <f>LEFT(N2345,FIND("/",N2345)-1)</f>
        <v>technology</v>
      </c>
      <c r="R2345" t="str">
        <f>RIGHT(N2345,LEN(N2345)-SEARCH("/",N2345))</f>
        <v>web</v>
      </c>
      <c r="S2345" s="14">
        <f>(((J2345/60)/60)/24) + DATE(1970,1,1)</f>
        <v>42327.825289351851</v>
      </c>
      <c r="T2345" s="14">
        <f>(((I2345/60)/60)/24) + DATE(1970,1,1)</f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8325</v>
      </c>
      <c r="O2346" s="10">
        <f>(E2346/D2346)*100</f>
        <v>0.1</v>
      </c>
      <c r="P2346" s="5">
        <f>IFERROR((E2346/L2346),"0")</f>
        <v>1</v>
      </c>
      <c r="Q2346" t="str">
        <f>LEFT(N2346,FIND("/",N2346)-1)</f>
        <v>technology</v>
      </c>
      <c r="R2346" t="str">
        <f>RIGHT(N2346,LEN(N2346)-SEARCH("/",N2346))</f>
        <v>web</v>
      </c>
      <c r="S2346" s="14">
        <f>(((J2346/60)/60)/24) + DATE(1970,1,1)</f>
        <v>42515.727650462963</v>
      </c>
      <c r="T2346" s="14">
        <f>(((I2346/60)/60)/24) + DATE(1970,1,1)</f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8325</v>
      </c>
      <c r="O2347" s="10">
        <f>(E2347/D2347)*100</f>
        <v>0</v>
      </c>
      <c r="P2347" s="5" t="str">
        <f>IFERROR((E2347/L2347),"0")</f>
        <v>0</v>
      </c>
      <c r="Q2347" t="str">
        <f>LEFT(N2347,FIND("/",N2347)-1)</f>
        <v>technology</v>
      </c>
      <c r="R2347" t="str">
        <f>RIGHT(N2347,LEN(N2347)-SEARCH("/",N2347))</f>
        <v>web</v>
      </c>
      <c r="S2347" s="14">
        <f>(((J2347/60)/60)/24) + DATE(1970,1,1)</f>
        <v>42060.001805555556</v>
      </c>
      <c r="T2347" s="14">
        <f>(((I2347/60)/60)/24) + 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8325</v>
      </c>
      <c r="O2348" s="10">
        <f>(E2348/D2348)*100</f>
        <v>6.5000000000000002E-2</v>
      </c>
      <c r="P2348" s="5">
        <f>IFERROR((E2348/L2348),"0")</f>
        <v>13</v>
      </c>
      <c r="Q2348" t="str">
        <f>LEFT(N2348,FIND("/",N2348)-1)</f>
        <v>technology</v>
      </c>
      <c r="R2348" t="str">
        <f>RIGHT(N2348,LEN(N2348)-SEARCH("/",N2348))</f>
        <v>web</v>
      </c>
      <c r="S2348" s="14">
        <f>(((J2348/60)/60)/24) + DATE(1970,1,1)</f>
        <v>42615.79896990741</v>
      </c>
      <c r="T2348" s="14">
        <f>(((I2348/60)/60)/24) + 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8325</v>
      </c>
      <c r="O2349" s="10">
        <f>(E2349/D2349)*100</f>
        <v>1.5</v>
      </c>
      <c r="P2349" s="5">
        <f>IFERROR((E2349/L2349),"0")</f>
        <v>15</v>
      </c>
      <c r="Q2349" t="str">
        <f>LEFT(N2349,FIND("/",N2349)-1)</f>
        <v>technology</v>
      </c>
      <c r="R2349" t="str">
        <f>RIGHT(N2349,LEN(N2349)-SEARCH("/",N2349))</f>
        <v>web</v>
      </c>
      <c r="S2349" s="14">
        <f>(((J2349/60)/60)/24) + DATE(1970,1,1)</f>
        <v>42577.607361111113</v>
      </c>
      <c r="T2349" s="14">
        <f>(((I2349/60)/60)/24) + DATE(1970,1,1)</f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8325</v>
      </c>
      <c r="O2350" s="10">
        <f>(E2350/D2350)*100</f>
        <v>0.38571428571428573</v>
      </c>
      <c r="P2350" s="5">
        <f>IFERROR((E2350/L2350),"0")</f>
        <v>54</v>
      </c>
      <c r="Q2350" t="str">
        <f>LEFT(N2350,FIND("/",N2350)-1)</f>
        <v>technology</v>
      </c>
      <c r="R2350" t="str">
        <f>RIGHT(N2350,LEN(N2350)-SEARCH("/",N2350))</f>
        <v>web</v>
      </c>
      <c r="S2350" s="14">
        <f>(((J2350/60)/60)/24) + DATE(1970,1,1)</f>
        <v>42360.932152777779</v>
      </c>
      <c r="T2350" s="14">
        <f>(((I2350/60)/60)/24) + 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8325</v>
      </c>
      <c r="O2351" s="10">
        <f>(E2351/D2351)*100</f>
        <v>0</v>
      </c>
      <c r="P2351" s="5" t="str">
        <f>IFERROR((E2351/L2351),"0")</f>
        <v>0</v>
      </c>
      <c r="Q2351" t="str">
        <f>LEFT(N2351,FIND("/",N2351)-1)</f>
        <v>technology</v>
      </c>
      <c r="R2351" t="str">
        <f>RIGHT(N2351,LEN(N2351)-SEARCH("/",N2351))</f>
        <v>web</v>
      </c>
      <c r="S2351" s="14">
        <f>(((J2351/60)/60)/24) + DATE(1970,1,1)</f>
        <v>42198.775787037041</v>
      </c>
      <c r="T2351" s="14">
        <f>(((I2351/60)/60)/24) + DATE(1970,1,1)</f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8325</v>
      </c>
      <c r="O2352" s="10">
        <f>(E2352/D2352)*100</f>
        <v>0</v>
      </c>
      <c r="P2352" s="5" t="str">
        <f>IFERROR((E2352/L2352),"0")</f>
        <v>0</v>
      </c>
      <c r="Q2352" t="str">
        <f>LEFT(N2352,FIND("/",N2352)-1)</f>
        <v>technology</v>
      </c>
      <c r="R2352" t="str">
        <f>RIGHT(N2352,LEN(N2352)-SEARCH("/",N2352))</f>
        <v>web</v>
      </c>
      <c r="S2352" s="14">
        <f>(((J2352/60)/60)/24) + DATE(1970,1,1)</f>
        <v>42708.842245370368</v>
      </c>
      <c r="T2352" s="14">
        <f>(((I2352/60)/60)/24) + 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8325</v>
      </c>
      <c r="O2353" s="10">
        <f>(E2353/D2353)*100</f>
        <v>0.5714285714285714</v>
      </c>
      <c r="P2353" s="5">
        <f>IFERROR((E2353/L2353),"0")</f>
        <v>15.428571428571429</v>
      </c>
      <c r="Q2353" t="str">
        <f>LEFT(N2353,FIND("/",N2353)-1)</f>
        <v>technology</v>
      </c>
      <c r="R2353" t="str">
        <f>RIGHT(N2353,LEN(N2353)-SEARCH("/",N2353))</f>
        <v>web</v>
      </c>
      <c r="S2353" s="14">
        <f>(((J2353/60)/60)/24) + DATE(1970,1,1)</f>
        <v>42094.101145833338</v>
      </c>
      <c r="T2353" s="14">
        <f>(((I2353/60)/60)/24) + 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8325</v>
      </c>
      <c r="O2354" s="10">
        <f>(E2354/D2354)*100</f>
        <v>0</v>
      </c>
      <c r="P2354" s="5" t="str">
        <f>IFERROR((E2354/L2354),"0")</f>
        <v>0</v>
      </c>
      <c r="Q2354" t="str">
        <f>LEFT(N2354,FIND("/",N2354)-1)</f>
        <v>technology</v>
      </c>
      <c r="R2354" t="str">
        <f>RIGHT(N2354,LEN(N2354)-SEARCH("/",N2354))</f>
        <v>web</v>
      </c>
      <c r="S2354" s="14">
        <f>(((J2354/60)/60)/24) + DATE(1970,1,1)</f>
        <v>42101.633703703701</v>
      </c>
      <c r="T2354" s="14">
        <f>(((I2354/60)/60)/24) + DATE(1970,1,1)</f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8325</v>
      </c>
      <c r="O2355" s="10">
        <f>(E2355/D2355)*100</f>
        <v>0</v>
      </c>
      <c r="P2355" s="5" t="str">
        <f>IFERROR((E2355/L2355),"0")</f>
        <v>0</v>
      </c>
      <c r="Q2355" t="str">
        <f>LEFT(N2355,FIND("/",N2355)-1)</f>
        <v>technology</v>
      </c>
      <c r="R2355" t="str">
        <f>RIGHT(N2355,LEN(N2355)-SEARCH("/",N2355))</f>
        <v>web</v>
      </c>
      <c r="S2355" s="14">
        <f>(((J2355/60)/60)/24) + DATE(1970,1,1)</f>
        <v>42103.676180555558</v>
      </c>
      <c r="T2355" s="14">
        <f>(((I2355/60)/60)/24) + DATE(1970,1,1)</f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8325</v>
      </c>
      <c r="O2356" s="10">
        <f>(E2356/D2356)*100</f>
        <v>7.1428571428571425E-2</v>
      </c>
      <c r="P2356" s="5">
        <f>IFERROR((E2356/L2356),"0")</f>
        <v>25</v>
      </c>
      <c r="Q2356" t="str">
        <f>LEFT(N2356,FIND("/",N2356)-1)</f>
        <v>technology</v>
      </c>
      <c r="R2356" t="str">
        <f>RIGHT(N2356,LEN(N2356)-SEARCH("/",N2356))</f>
        <v>web</v>
      </c>
      <c r="S2356" s="14">
        <f>(((J2356/60)/60)/24) + DATE(1970,1,1)</f>
        <v>41954.722916666666</v>
      </c>
      <c r="T2356" s="14">
        <f>(((I2356/60)/60)/24) + 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8325</v>
      </c>
      <c r="O2357" s="10">
        <f>(E2357/D2357)*100</f>
        <v>0.6875</v>
      </c>
      <c r="P2357" s="5">
        <f>IFERROR((E2357/L2357),"0")</f>
        <v>27.5</v>
      </c>
      <c r="Q2357" t="str">
        <f>LEFT(N2357,FIND("/",N2357)-1)</f>
        <v>technology</v>
      </c>
      <c r="R2357" t="str">
        <f>RIGHT(N2357,LEN(N2357)-SEARCH("/",N2357))</f>
        <v>web</v>
      </c>
      <c r="S2357" s="14">
        <f>(((J2357/60)/60)/24) + DATE(1970,1,1)</f>
        <v>42096.918240740735</v>
      </c>
      <c r="T2357" s="14">
        <f>(((I2357/60)/60)/24) + 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8325</v>
      </c>
      <c r="O2358" s="10">
        <f>(E2358/D2358)*100</f>
        <v>0</v>
      </c>
      <c r="P2358" s="5" t="str">
        <f>IFERROR((E2358/L2358),"0")</f>
        <v>0</v>
      </c>
      <c r="Q2358" t="str">
        <f>LEFT(N2358,FIND("/",N2358)-1)</f>
        <v>technology</v>
      </c>
      <c r="R2358" t="str">
        <f>RIGHT(N2358,LEN(N2358)-SEARCH("/",N2358))</f>
        <v>web</v>
      </c>
      <c r="S2358" s="14">
        <f>(((J2358/60)/60)/24) + DATE(1970,1,1)</f>
        <v>42130.78361111111</v>
      </c>
      <c r="T2358" s="14">
        <f>(((I2358/60)/60)/24) + DATE(1970,1,1)</f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8325</v>
      </c>
      <c r="O2359" s="10">
        <f>(E2359/D2359)*100</f>
        <v>0</v>
      </c>
      <c r="P2359" s="5" t="str">
        <f>IFERROR((E2359/L2359),"0")</f>
        <v>0</v>
      </c>
      <c r="Q2359" t="str">
        <f>LEFT(N2359,FIND("/",N2359)-1)</f>
        <v>technology</v>
      </c>
      <c r="R2359" t="str">
        <f>RIGHT(N2359,LEN(N2359)-SEARCH("/",N2359))</f>
        <v>web</v>
      </c>
      <c r="S2359" s="14">
        <f>(((J2359/60)/60)/24) + DATE(1970,1,1)</f>
        <v>42264.620115740734</v>
      </c>
      <c r="T2359" s="14">
        <f>(((I2359/60)/60)/24) + 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8325</v>
      </c>
      <c r="O2360" s="10">
        <f>(E2360/D2360)*100</f>
        <v>0</v>
      </c>
      <c r="P2360" s="5" t="str">
        <f>IFERROR((E2360/L2360),"0")</f>
        <v>0</v>
      </c>
      <c r="Q2360" t="str">
        <f>LEFT(N2360,FIND("/",N2360)-1)</f>
        <v>technology</v>
      </c>
      <c r="R2360" t="str">
        <f>RIGHT(N2360,LEN(N2360)-SEARCH("/",N2360))</f>
        <v>web</v>
      </c>
      <c r="S2360" s="14">
        <f>(((J2360/60)/60)/24) + DATE(1970,1,1)</f>
        <v>41978.930972222224</v>
      </c>
      <c r="T2360" s="14">
        <f>(((I2360/60)/60)/24) + 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8325</v>
      </c>
      <c r="O2361" s="10">
        <f>(E2361/D2361)*100</f>
        <v>14.680000000000001</v>
      </c>
      <c r="P2361" s="5">
        <f>IFERROR((E2361/L2361),"0")</f>
        <v>367</v>
      </c>
      <c r="Q2361" t="str">
        <f>LEFT(N2361,FIND("/",N2361)-1)</f>
        <v>technology</v>
      </c>
      <c r="R2361" t="str">
        <f>RIGHT(N2361,LEN(N2361)-SEARCH("/",N2361))</f>
        <v>web</v>
      </c>
      <c r="S2361" s="14">
        <f>(((J2361/60)/60)/24) + DATE(1970,1,1)</f>
        <v>42159.649583333332</v>
      </c>
      <c r="T2361" s="14">
        <f>(((I2361/60)/60)/24) + 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8325</v>
      </c>
      <c r="O2362" s="10">
        <f>(E2362/D2362)*100</f>
        <v>0.04</v>
      </c>
      <c r="P2362" s="5">
        <f>IFERROR((E2362/L2362),"0")</f>
        <v>2</v>
      </c>
      <c r="Q2362" t="str">
        <f>LEFT(N2362,FIND("/",N2362)-1)</f>
        <v>technology</v>
      </c>
      <c r="R2362" t="str">
        <f>RIGHT(N2362,LEN(N2362)-SEARCH("/",N2362))</f>
        <v>web</v>
      </c>
      <c r="S2362" s="14">
        <f>(((J2362/60)/60)/24) + DATE(1970,1,1)</f>
        <v>42377.70694444445</v>
      </c>
      <c r="T2362" s="14">
        <f>(((I2362/60)/60)/24) + DATE(1970,1,1)</f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8325</v>
      </c>
      <c r="O2363" s="10">
        <f>(E2363/D2363)*100</f>
        <v>0</v>
      </c>
      <c r="P2363" s="5" t="str">
        <f>IFERROR((E2363/L2363),"0")</f>
        <v>0</v>
      </c>
      <c r="Q2363" t="str">
        <f>LEFT(N2363,FIND("/",N2363)-1)</f>
        <v>technology</v>
      </c>
      <c r="R2363" t="str">
        <f>RIGHT(N2363,LEN(N2363)-SEARCH("/",N2363))</f>
        <v>web</v>
      </c>
      <c r="S2363" s="14">
        <f>(((J2363/60)/60)/24) + DATE(1970,1,1)</f>
        <v>42466.858888888892</v>
      </c>
      <c r="T2363" s="14">
        <f>(((I2363/60)/60)/24) + DATE(1970,1,1)</f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8325</v>
      </c>
      <c r="O2364" s="10">
        <f>(E2364/D2364)*100</f>
        <v>28.571428571428569</v>
      </c>
      <c r="P2364" s="5">
        <f>IFERROR((E2364/L2364),"0")</f>
        <v>60</v>
      </c>
      <c r="Q2364" t="str">
        <f>LEFT(N2364,FIND("/",N2364)-1)</f>
        <v>technology</v>
      </c>
      <c r="R2364" t="str">
        <f>RIGHT(N2364,LEN(N2364)-SEARCH("/",N2364))</f>
        <v>web</v>
      </c>
      <c r="S2364" s="14">
        <f>(((J2364/60)/60)/24) + DATE(1970,1,1)</f>
        <v>41954.688310185185</v>
      </c>
      <c r="T2364" s="14">
        <f>(((I2364/60)/60)/24) + DATE(1970,1,1)</f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8325</v>
      </c>
      <c r="O2365" s="10">
        <f>(E2365/D2365)*100</f>
        <v>0</v>
      </c>
      <c r="P2365" s="5" t="str">
        <f>IFERROR((E2365/L2365),"0")</f>
        <v>0</v>
      </c>
      <c r="Q2365" t="str">
        <f>LEFT(N2365,FIND("/",N2365)-1)</f>
        <v>technology</v>
      </c>
      <c r="R2365" t="str">
        <f>RIGHT(N2365,LEN(N2365)-SEARCH("/",N2365))</f>
        <v>web</v>
      </c>
      <c r="S2365" s="14">
        <f>(((J2365/60)/60)/24) + DATE(1970,1,1)</f>
        <v>42322.011574074073</v>
      </c>
      <c r="T2365" s="14">
        <f>(((I2365/60)/60)/24) + DATE(1970,1,1)</f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8325</v>
      </c>
      <c r="O2366" s="10">
        <f>(E2366/D2366)*100</f>
        <v>0</v>
      </c>
      <c r="P2366" s="5" t="str">
        <f>IFERROR((E2366/L2366),"0")</f>
        <v>0</v>
      </c>
      <c r="Q2366" t="str">
        <f>LEFT(N2366,FIND("/",N2366)-1)</f>
        <v>technology</v>
      </c>
      <c r="R2366" t="str">
        <f>RIGHT(N2366,LEN(N2366)-SEARCH("/",N2366))</f>
        <v>web</v>
      </c>
      <c r="S2366" s="14">
        <f>(((J2366/60)/60)/24) + DATE(1970,1,1)</f>
        <v>42248.934675925921</v>
      </c>
      <c r="T2366" s="14">
        <f>(((I2366/60)/60)/24) + DATE(1970,1,1)</f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8325</v>
      </c>
      <c r="O2367" s="10">
        <f>(E2367/D2367)*100</f>
        <v>0</v>
      </c>
      <c r="P2367" s="5" t="str">
        <f>IFERROR((E2367/L2367),"0")</f>
        <v>0</v>
      </c>
      <c r="Q2367" t="str">
        <f>LEFT(N2367,FIND("/",N2367)-1)</f>
        <v>technology</v>
      </c>
      <c r="R2367" t="str">
        <f>RIGHT(N2367,LEN(N2367)-SEARCH("/",N2367))</f>
        <v>web</v>
      </c>
      <c r="S2367" s="14">
        <f>(((J2367/60)/60)/24) + DATE(1970,1,1)</f>
        <v>42346.736400462964</v>
      </c>
      <c r="T2367" s="14">
        <f>(((I2367/60)/60)/24) + 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8325</v>
      </c>
      <c r="O2368" s="10">
        <f>(E2368/D2368)*100</f>
        <v>10.52</v>
      </c>
      <c r="P2368" s="5">
        <f>IFERROR((E2368/L2368),"0")</f>
        <v>97.407407407407405</v>
      </c>
      <c r="Q2368" t="str">
        <f>LEFT(N2368,FIND("/",N2368)-1)</f>
        <v>technology</v>
      </c>
      <c r="R2368" t="str">
        <f>RIGHT(N2368,LEN(N2368)-SEARCH("/",N2368))</f>
        <v>web</v>
      </c>
      <c r="S2368" s="14">
        <f>(((J2368/60)/60)/24) + DATE(1970,1,1)</f>
        <v>42268.531631944439</v>
      </c>
      <c r="T2368" s="14">
        <f>(((I2368/60)/60)/24) + DATE(1970,1,1)</f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8325</v>
      </c>
      <c r="O2369" s="10">
        <f>(E2369/D2369)*100</f>
        <v>1.34</v>
      </c>
      <c r="P2369" s="5">
        <f>IFERROR((E2369/L2369),"0")</f>
        <v>47.857142857142854</v>
      </c>
      <c r="Q2369" t="str">
        <f>LEFT(N2369,FIND("/",N2369)-1)</f>
        <v>technology</v>
      </c>
      <c r="R2369" t="str">
        <f>RIGHT(N2369,LEN(N2369)-SEARCH("/",N2369))</f>
        <v>web</v>
      </c>
      <c r="S2369" s="14">
        <f>(((J2369/60)/60)/24) + DATE(1970,1,1)</f>
        <v>42425.970092592594</v>
      </c>
      <c r="T2369" s="14">
        <f>(((I2369/60)/60)/24) + DATE(1970,1,1)</f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8325</v>
      </c>
      <c r="O2370" s="10">
        <f>(E2370/D2370)*100</f>
        <v>0.25</v>
      </c>
      <c r="P2370" s="5">
        <f>IFERROR((E2370/L2370),"0")</f>
        <v>50</v>
      </c>
      <c r="Q2370" t="str">
        <f>LEFT(N2370,FIND("/",N2370)-1)</f>
        <v>technology</v>
      </c>
      <c r="R2370" t="str">
        <f>RIGHT(N2370,LEN(N2370)-SEARCH("/",N2370))</f>
        <v>web</v>
      </c>
      <c r="S2370" s="14">
        <f>(((J2370/60)/60)/24) + DATE(1970,1,1)</f>
        <v>42063.721817129626</v>
      </c>
      <c r="T2370" s="14">
        <f>(((I2370/60)/60)/24) + DATE(1970,1,1)</f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8325</v>
      </c>
      <c r="O2371" s="10">
        <f>(E2371/D2371)*100</f>
        <v>0</v>
      </c>
      <c r="P2371" s="5" t="str">
        <f>IFERROR((E2371/L2371),"0")</f>
        <v>0</v>
      </c>
      <c r="Q2371" t="str">
        <f>LEFT(N2371,FIND("/",N2371)-1)</f>
        <v>technology</v>
      </c>
      <c r="R2371" t="str">
        <f>RIGHT(N2371,LEN(N2371)-SEARCH("/",N2371))</f>
        <v>web</v>
      </c>
      <c r="S2371" s="14">
        <f>(((J2371/60)/60)/24) + DATE(1970,1,1)</f>
        <v>42380.812627314815</v>
      </c>
      <c r="T2371" s="14">
        <f>(((I2371/60)/60)/24) + 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8325</v>
      </c>
      <c r="O2372" s="10">
        <f>(E2372/D2372)*100</f>
        <v>0.32800000000000001</v>
      </c>
      <c r="P2372" s="5">
        <f>IFERROR((E2372/L2372),"0")</f>
        <v>20.5</v>
      </c>
      <c r="Q2372" t="str">
        <f>LEFT(N2372,FIND("/",N2372)-1)</f>
        <v>technology</v>
      </c>
      <c r="R2372" t="str">
        <f>RIGHT(N2372,LEN(N2372)-SEARCH("/",N2372))</f>
        <v>web</v>
      </c>
      <c r="S2372" s="14">
        <f>(((J2372/60)/60)/24) + DATE(1970,1,1)</f>
        <v>41961.18913194444</v>
      </c>
      <c r="T2372" s="14">
        <f>(((I2372/60)/60)/24) + DATE(1970,1,1)</f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8325</v>
      </c>
      <c r="O2373" s="10">
        <f>(E2373/D2373)*100</f>
        <v>0</v>
      </c>
      <c r="P2373" s="5" t="str">
        <f>IFERROR((E2373/L2373),"0")</f>
        <v>0</v>
      </c>
      <c r="Q2373" t="str">
        <f>LEFT(N2373,FIND("/",N2373)-1)</f>
        <v>technology</v>
      </c>
      <c r="R2373" t="str">
        <f>RIGHT(N2373,LEN(N2373)-SEARCH("/",N2373))</f>
        <v>web</v>
      </c>
      <c r="S2373" s="14">
        <f>(((J2373/60)/60)/24) + DATE(1970,1,1)</f>
        <v>42150.777731481481</v>
      </c>
      <c r="T2373" s="14">
        <f>(((I2373/60)/60)/24) + DATE(1970,1,1)</f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8325</v>
      </c>
      <c r="O2374" s="10">
        <f>(E2374/D2374)*100</f>
        <v>3.2727272727272729</v>
      </c>
      <c r="P2374" s="5">
        <f>IFERROR((E2374/L2374),"0")</f>
        <v>30</v>
      </c>
      <c r="Q2374" t="str">
        <f>LEFT(N2374,FIND("/",N2374)-1)</f>
        <v>technology</v>
      </c>
      <c r="R2374" t="str">
        <f>RIGHT(N2374,LEN(N2374)-SEARCH("/",N2374))</f>
        <v>web</v>
      </c>
      <c r="S2374" s="14">
        <f>(((J2374/60)/60)/24) + DATE(1970,1,1)</f>
        <v>42088.069108796291</v>
      </c>
      <c r="T2374" s="14">
        <f>(((I2374/60)/60)/24) + 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8325</v>
      </c>
      <c r="O2375" s="10">
        <f>(E2375/D2375)*100</f>
        <v>5.8823529411764705E-3</v>
      </c>
      <c r="P2375" s="5">
        <f>IFERROR((E2375/L2375),"0")</f>
        <v>50</v>
      </c>
      <c r="Q2375" t="str">
        <f>LEFT(N2375,FIND("/",N2375)-1)</f>
        <v>technology</v>
      </c>
      <c r="R2375" t="str">
        <f>RIGHT(N2375,LEN(N2375)-SEARCH("/",N2375))</f>
        <v>web</v>
      </c>
      <c r="S2375" s="14">
        <f>(((J2375/60)/60)/24) + DATE(1970,1,1)</f>
        <v>42215.662314814821</v>
      </c>
      <c r="T2375" s="14">
        <f>(((I2375/60)/60)/24) + DATE(1970,1,1)</f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8325</v>
      </c>
      <c r="O2376" s="10">
        <f>(E2376/D2376)*100</f>
        <v>4.5454545454545456E-2</v>
      </c>
      <c r="P2376" s="5">
        <f>IFERROR((E2376/L2376),"0")</f>
        <v>10</v>
      </c>
      <c r="Q2376" t="str">
        <f>LEFT(N2376,FIND("/",N2376)-1)</f>
        <v>technology</v>
      </c>
      <c r="R2376" t="str">
        <f>RIGHT(N2376,LEN(N2376)-SEARCH("/",N2376))</f>
        <v>web</v>
      </c>
      <c r="S2376" s="14">
        <f>(((J2376/60)/60)/24) + DATE(1970,1,1)</f>
        <v>42017.843287037031</v>
      </c>
      <c r="T2376" s="14">
        <f>(((I2376/60)/60)/24) + DATE(1970,1,1)</f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8325</v>
      </c>
      <c r="O2377" s="10">
        <f>(E2377/D2377)*100</f>
        <v>0</v>
      </c>
      <c r="P2377" s="5" t="str">
        <f>IFERROR((E2377/L2377),"0")</f>
        <v>0</v>
      </c>
      <c r="Q2377" t="str">
        <f>LEFT(N2377,FIND("/",N2377)-1)</f>
        <v>technology</v>
      </c>
      <c r="R2377" t="str">
        <f>RIGHT(N2377,LEN(N2377)-SEARCH("/",N2377))</f>
        <v>web</v>
      </c>
      <c r="S2377" s="14">
        <f>(((J2377/60)/60)/24) + DATE(1970,1,1)</f>
        <v>42592.836076388892</v>
      </c>
      <c r="T2377" s="14">
        <f>(((I2377/60)/60)/24) + 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8325</v>
      </c>
      <c r="O2378" s="10">
        <f>(E2378/D2378)*100</f>
        <v>10.877666666666666</v>
      </c>
      <c r="P2378" s="5">
        <f>IFERROR((E2378/L2378),"0")</f>
        <v>81.582499999999996</v>
      </c>
      <c r="Q2378" t="str">
        <f>LEFT(N2378,FIND("/",N2378)-1)</f>
        <v>technology</v>
      </c>
      <c r="R2378" t="str">
        <f>RIGHT(N2378,LEN(N2378)-SEARCH("/",N2378))</f>
        <v>web</v>
      </c>
      <c r="S2378" s="14">
        <f>(((J2378/60)/60)/24) + DATE(1970,1,1)</f>
        <v>42318.925532407404</v>
      </c>
      <c r="T2378" s="14">
        <f>(((I2378/60)/60)/24) + 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8325</v>
      </c>
      <c r="O2379" s="10">
        <f>(E2379/D2379)*100</f>
        <v>0</v>
      </c>
      <c r="P2379" s="5" t="str">
        <f>IFERROR((E2379/L2379),"0")</f>
        <v>0</v>
      </c>
      <c r="Q2379" t="str">
        <f>LEFT(N2379,FIND("/",N2379)-1)</f>
        <v>technology</v>
      </c>
      <c r="R2379" t="str">
        <f>RIGHT(N2379,LEN(N2379)-SEARCH("/",N2379))</f>
        <v>web</v>
      </c>
      <c r="S2379" s="14">
        <f>(((J2379/60)/60)/24) + DATE(1970,1,1)</f>
        <v>42669.870173611111</v>
      </c>
      <c r="T2379" s="14">
        <f>(((I2379/60)/60)/24) + DATE(1970,1,1)</f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8325</v>
      </c>
      <c r="O2380" s="10">
        <f>(E2380/D2380)*100</f>
        <v>0</v>
      </c>
      <c r="P2380" s="5" t="str">
        <f>IFERROR((E2380/L2380),"0")</f>
        <v>0</v>
      </c>
      <c r="Q2380" t="str">
        <f>LEFT(N2380,FIND("/",N2380)-1)</f>
        <v>technology</v>
      </c>
      <c r="R2380" t="str">
        <f>RIGHT(N2380,LEN(N2380)-SEARCH("/",N2380))</f>
        <v>web</v>
      </c>
      <c r="S2380" s="14">
        <f>(((J2380/60)/60)/24) + DATE(1970,1,1)</f>
        <v>42213.013078703705</v>
      </c>
      <c r="T2380" s="14">
        <f>(((I2380/60)/60)/24) + DATE(1970,1,1)</f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8325</v>
      </c>
      <c r="O2381" s="10">
        <f>(E2381/D2381)*100</f>
        <v>0</v>
      </c>
      <c r="P2381" s="5" t="str">
        <f>IFERROR((E2381/L2381),"0")</f>
        <v>0</v>
      </c>
      <c r="Q2381" t="str">
        <f>LEFT(N2381,FIND("/",N2381)-1)</f>
        <v>technology</v>
      </c>
      <c r="R2381" t="str">
        <f>RIGHT(N2381,LEN(N2381)-SEARCH("/",N2381))</f>
        <v>web</v>
      </c>
      <c r="S2381" s="14">
        <f>(((J2381/60)/60)/24) + DATE(1970,1,1)</f>
        <v>42237.016388888893</v>
      </c>
      <c r="T2381" s="14">
        <f>(((I2381/60)/60)/24) + 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8325</v>
      </c>
      <c r="O2382" s="10">
        <f>(E2382/D2382)*100</f>
        <v>0.36666666666666664</v>
      </c>
      <c r="P2382" s="5">
        <f>IFERROR((E2382/L2382),"0")</f>
        <v>18.333333333333332</v>
      </c>
      <c r="Q2382" t="str">
        <f>LEFT(N2382,FIND("/",N2382)-1)</f>
        <v>technology</v>
      </c>
      <c r="R2382" t="str">
        <f>RIGHT(N2382,LEN(N2382)-SEARCH("/",N2382))</f>
        <v>web</v>
      </c>
      <c r="S2382" s="14">
        <f>(((J2382/60)/60)/24) + DATE(1970,1,1)</f>
        <v>42248.793310185181</v>
      </c>
      <c r="T2382" s="14">
        <f>(((I2382/60)/60)/24) + DATE(1970,1,1)</f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8325</v>
      </c>
      <c r="O2383" s="10">
        <f>(E2383/D2383)*100</f>
        <v>1.8193398957730169</v>
      </c>
      <c r="P2383" s="5">
        <f>IFERROR((E2383/L2383),"0")</f>
        <v>224.42857142857142</v>
      </c>
      <c r="Q2383" t="str">
        <f>LEFT(N2383,FIND("/",N2383)-1)</f>
        <v>technology</v>
      </c>
      <c r="R2383" t="str">
        <f>RIGHT(N2383,LEN(N2383)-SEARCH("/",N2383))</f>
        <v>web</v>
      </c>
      <c r="S2383" s="14">
        <f>(((J2383/60)/60)/24) + DATE(1970,1,1)</f>
        <v>42074.935740740737</v>
      </c>
      <c r="T2383" s="14">
        <f>(((I2383/60)/60)/24) + 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8325</v>
      </c>
      <c r="O2384" s="10">
        <f>(E2384/D2384)*100</f>
        <v>2.5</v>
      </c>
      <c r="P2384" s="5">
        <f>IFERROR((E2384/L2384),"0")</f>
        <v>37.5</v>
      </c>
      <c r="Q2384" t="str">
        <f>LEFT(N2384,FIND("/",N2384)-1)</f>
        <v>technology</v>
      </c>
      <c r="R2384" t="str">
        <f>RIGHT(N2384,LEN(N2384)-SEARCH("/",N2384))</f>
        <v>web</v>
      </c>
      <c r="S2384" s="14">
        <f>(((J2384/60)/60)/24) + DATE(1970,1,1)</f>
        <v>42195.187534722223</v>
      </c>
      <c r="T2384" s="14">
        <f>(((I2384/60)/60)/24) + DATE(1970,1,1)</f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8325</v>
      </c>
      <c r="O2385" s="10">
        <f>(E2385/D2385)*100</f>
        <v>4.3499999999999996</v>
      </c>
      <c r="P2385" s="5">
        <f>IFERROR((E2385/L2385),"0")</f>
        <v>145</v>
      </c>
      <c r="Q2385" t="str">
        <f>LEFT(N2385,FIND("/",N2385)-1)</f>
        <v>technology</v>
      </c>
      <c r="R2385" t="str">
        <f>RIGHT(N2385,LEN(N2385)-SEARCH("/",N2385))</f>
        <v>web</v>
      </c>
      <c r="S2385" s="14">
        <f>(((J2385/60)/60)/24) + DATE(1970,1,1)</f>
        <v>42027.056793981479</v>
      </c>
      <c r="T2385" s="14">
        <f>(((I2385/60)/60)/24) + DATE(1970,1,1)</f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8325</v>
      </c>
      <c r="O2386" s="10">
        <f>(E2386/D2386)*100</f>
        <v>0.8</v>
      </c>
      <c r="P2386" s="5">
        <f>IFERROR((E2386/L2386),"0")</f>
        <v>1</v>
      </c>
      <c r="Q2386" t="str">
        <f>LEFT(N2386,FIND("/",N2386)-1)</f>
        <v>technology</v>
      </c>
      <c r="R2386" t="str">
        <f>RIGHT(N2386,LEN(N2386)-SEARCH("/",N2386))</f>
        <v>web</v>
      </c>
      <c r="S2386" s="14">
        <f>(((J2386/60)/60)/24) + DATE(1970,1,1)</f>
        <v>41927.067627314813</v>
      </c>
      <c r="T2386" s="14">
        <f>(((I2386/60)/60)/24) + DATE(1970,1,1)</f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8325</v>
      </c>
      <c r="O2387" s="10">
        <f>(E2387/D2387)*100</f>
        <v>1.2123076923076923</v>
      </c>
      <c r="P2387" s="5">
        <f>IFERROR((E2387/L2387),"0")</f>
        <v>112.57142857142857</v>
      </c>
      <c r="Q2387" t="str">
        <f>LEFT(N2387,FIND("/",N2387)-1)</f>
        <v>technology</v>
      </c>
      <c r="R2387" t="str">
        <f>RIGHT(N2387,LEN(N2387)-SEARCH("/",N2387))</f>
        <v>web</v>
      </c>
      <c r="S2387" s="14">
        <f>(((J2387/60)/60)/24) + DATE(1970,1,1)</f>
        <v>42191.70175925926</v>
      </c>
      <c r="T2387" s="14">
        <f>(((I2387/60)/60)/24) + 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8325</v>
      </c>
      <c r="O2388" s="10">
        <f>(E2388/D2388)*100</f>
        <v>0</v>
      </c>
      <c r="P2388" s="5" t="str">
        <f>IFERROR((E2388/L2388),"0")</f>
        <v>0</v>
      </c>
      <c r="Q2388" t="str">
        <f>LEFT(N2388,FIND("/",N2388)-1)</f>
        <v>technology</v>
      </c>
      <c r="R2388" t="str">
        <f>RIGHT(N2388,LEN(N2388)-SEARCH("/",N2388))</f>
        <v>web</v>
      </c>
      <c r="S2388" s="14">
        <f>(((J2388/60)/60)/24) + DATE(1970,1,1)</f>
        <v>41954.838240740741</v>
      </c>
      <c r="T2388" s="14">
        <f>(((I2388/60)/60)/24) + DATE(1970,1,1)</f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8325</v>
      </c>
      <c r="O2389" s="10">
        <f>(E2389/D2389)*100</f>
        <v>0.68399999999999994</v>
      </c>
      <c r="P2389" s="5">
        <f>IFERROR((E2389/L2389),"0")</f>
        <v>342</v>
      </c>
      <c r="Q2389" t="str">
        <f>LEFT(N2389,FIND("/",N2389)-1)</f>
        <v>technology</v>
      </c>
      <c r="R2389" t="str">
        <f>RIGHT(N2389,LEN(N2389)-SEARCH("/",N2389))</f>
        <v>web</v>
      </c>
      <c r="S2389" s="14">
        <f>(((J2389/60)/60)/24) + DATE(1970,1,1)</f>
        <v>42528.626620370371</v>
      </c>
      <c r="T2389" s="14">
        <f>(((I2389/60)/60)/24) + DATE(1970,1,1)</f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8325</v>
      </c>
      <c r="O2390" s="10">
        <f>(E2390/D2390)*100</f>
        <v>1.2513513513513512</v>
      </c>
      <c r="P2390" s="5">
        <f>IFERROR((E2390/L2390),"0")</f>
        <v>57.875</v>
      </c>
      <c r="Q2390" t="str">
        <f>LEFT(N2390,FIND("/",N2390)-1)</f>
        <v>technology</v>
      </c>
      <c r="R2390" t="str">
        <f>RIGHT(N2390,LEN(N2390)-SEARCH("/",N2390))</f>
        <v>web</v>
      </c>
      <c r="S2390" s="14">
        <f>(((J2390/60)/60)/24) + DATE(1970,1,1)</f>
        <v>41989.853692129633</v>
      </c>
      <c r="T2390" s="14">
        <f>(((I2390/60)/60)/24) + 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8325</v>
      </c>
      <c r="O2391" s="10">
        <f>(E2391/D2391)*100</f>
        <v>0.1875</v>
      </c>
      <c r="P2391" s="5">
        <f>IFERROR((E2391/L2391),"0")</f>
        <v>30</v>
      </c>
      <c r="Q2391" t="str">
        <f>LEFT(N2391,FIND("/",N2391)-1)</f>
        <v>technology</v>
      </c>
      <c r="R2391" t="str">
        <f>RIGHT(N2391,LEN(N2391)-SEARCH("/",N2391))</f>
        <v>web</v>
      </c>
      <c r="S2391" s="14">
        <f>(((J2391/60)/60)/24) + DATE(1970,1,1)</f>
        <v>42179.653379629628</v>
      </c>
      <c r="T2391" s="14">
        <f>(((I2391/60)/60)/24) + DATE(1970,1,1)</f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8325</v>
      </c>
      <c r="O2392" s="10">
        <f>(E2392/D2392)*100</f>
        <v>0</v>
      </c>
      <c r="P2392" s="5" t="str">
        <f>IFERROR((E2392/L2392),"0")</f>
        <v>0</v>
      </c>
      <c r="Q2392" t="str">
        <f>LEFT(N2392,FIND("/",N2392)-1)</f>
        <v>technology</v>
      </c>
      <c r="R2392" t="str">
        <f>RIGHT(N2392,LEN(N2392)-SEARCH("/",N2392))</f>
        <v>web</v>
      </c>
      <c r="S2392" s="14">
        <f>(((J2392/60)/60)/24) + DATE(1970,1,1)</f>
        <v>41968.262314814812</v>
      </c>
      <c r="T2392" s="14">
        <f>(((I2392/60)/60)/24) + 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8325</v>
      </c>
      <c r="O2393" s="10">
        <f>(E2393/D2393)*100</f>
        <v>0.125</v>
      </c>
      <c r="P2393" s="5">
        <f>IFERROR((E2393/L2393),"0")</f>
        <v>25</v>
      </c>
      <c r="Q2393" t="str">
        <f>LEFT(N2393,FIND("/",N2393)-1)</f>
        <v>technology</v>
      </c>
      <c r="R2393" t="str">
        <f>RIGHT(N2393,LEN(N2393)-SEARCH("/",N2393))</f>
        <v>web</v>
      </c>
      <c r="S2393" s="14">
        <f>(((J2393/60)/60)/24) + DATE(1970,1,1)</f>
        <v>42064.794490740736</v>
      </c>
      <c r="T2393" s="14">
        <f>(((I2393/60)/60)/24) + DATE(1970,1,1)</f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8325</v>
      </c>
      <c r="O2394" s="10">
        <f>(E2394/D2394)*100</f>
        <v>0</v>
      </c>
      <c r="P2394" s="5" t="str">
        <f>IFERROR((E2394/L2394),"0")</f>
        <v>0</v>
      </c>
      <c r="Q2394" t="str">
        <f>LEFT(N2394,FIND("/",N2394)-1)</f>
        <v>technology</v>
      </c>
      <c r="R2394" t="str">
        <f>RIGHT(N2394,LEN(N2394)-SEARCH("/",N2394))</f>
        <v>web</v>
      </c>
      <c r="S2394" s="14">
        <f>(((J2394/60)/60)/24) + DATE(1970,1,1)</f>
        <v>42276.120636574073</v>
      </c>
      <c r="T2394" s="14">
        <f>(((I2394/60)/60)/24) + DATE(1970,1,1)</f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8325</v>
      </c>
      <c r="O2395" s="10">
        <f>(E2395/D2395)*100</f>
        <v>0.05</v>
      </c>
      <c r="P2395" s="5">
        <f>IFERROR((E2395/L2395),"0")</f>
        <v>50</v>
      </c>
      <c r="Q2395" t="str">
        <f>LEFT(N2395,FIND("/",N2395)-1)</f>
        <v>technology</v>
      </c>
      <c r="R2395" t="str">
        <f>RIGHT(N2395,LEN(N2395)-SEARCH("/",N2395))</f>
        <v>web</v>
      </c>
      <c r="S2395" s="14">
        <f>(((J2395/60)/60)/24) + DATE(1970,1,1)</f>
        <v>42194.648344907408</v>
      </c>
      <c r="T2395" s="14">
        <f>(((I2395/60)/60)/24) + DATE(1970,1,1)</f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8325</v>
      </c>
      <c r="O2396" s="10">
        <f>(E2396/D2396)*100</f>
        <v>0.06</v>
      </c>
      <c r="P2396" s="5">
        <f>IFERROR((E2396/L2396),"0")</f>
        <v>1.5</v>
      </c>
      <c r="Q2396" t="str">
        <f>LEFT(N2396,FIND("/",N2396)-1)</f>
        <v>technology</v>
      </c>
      <c r="R2396" t="str">
        <f>RIGHT(N2396,LEN(N2396)-SEARCH("/",N2396))</f>
        <v>web</v>
      </c>
      <c r="S2396" s="14">
        <f>(((J2396/60)/60)/24) + DATE(1970,1,1)</f>
        <v>42031.362187499995</v>
      </c>
      <c r="T2396" s="14">
        <f>(((I2396/60)/60)/24) + 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8325</v>
      </c>
      <c r="O2397" s="10">
        <f>(E2397/D2397)*100</f>
        <v>0</v>
      </c>
      <c r="P2397" s="5" t="str">
        <f>IFERROR((E2397/L2397),"0")</f>
        <v>0</v>
      </c>
      <c r="Q2397" t="str">
        <f>LEFT(N2397,FIND("/",N2397)-1)</f>
        <v>technology</v>
      </c>
      <c r="R2397" t="str">
        <f>RIGHT(N2397,LEN(N2397)-SEARCH("/",N2397))</f>
        <v>web</v>
      </c>
      <c r="S2397" s="14">
        <f>(((J2397/60)/60)/24) + DATE(1970,1,1)</f>
        <v>42717.121377314819</v>
      </c>
      <c r="T2397" s="14">
        <f>(((I2397/60)/60)/24) + 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8325</v>
      </c>
      <c r="O2398" s="10">
        <f>(E2398/D2398)*100</f>
        <v>0.2</v>
      </c>
      <c r="P2398" s="5">
        <f>IFERROR((E2398/L2398),"0")</f>
        <v>10</v>
      </c>
      <c r="Q2398" t="str">
        <f>LEFT(N2398,FIND("/",N2398)-1)</f>
        <v>technology</v>
      </c>
      <c r="R2398" t="str">
        <f>RIGHT(N2398,LEN(N2398)-SEARCH("/",N2398))</f>
        <v>web</v>
      </c>
      <c r="S2398" s="14">
        <f>(((J2398/60)/60)/24) + DATE(1970,1,1)</f>
        <v>42262.849050925928</v>
      </c>
      <c r="T2398" s="14">
        <f>(((I2398/60)/60)/24) + DATE(1970,1,1)</f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8325</v>
      </c>
      <c r="O2399" s="10">
        <f>(E2399/D2399)*100</f>
        <v>0</v>
      </c>
      <c r="P2399" s="5" t="str">
        <f>IFERROR((E2399/L2399),"0")</f>
        <v>0</v>
      </c>
      <c r="Q2399" t="str">
        <f>LEFT(N2399,FIND("/",N2399)-1)</f>
        <v>technology</v>
      </c>
      <c r="R2399" t="str">
        <f>RIGHT(N2399,LEN(N2399)-SEARCH("/",N2399))</f>
        <v>web</v>
      </c>
      <c r="S2399" s="14">
        <f>(((J2399/60)/60)/24) + DATE(1970,1,1)</f>
        <v>41976.88490740741</v>
      </c>
      <c r="T2399" s="14">
        <f>(((I2399/60)/60)/24) + DATE(1970,1,1)</f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8325</v>
      </c>
      <c r="O2400" s="10">
        <f>(E2400/D2400)*100</f>
        <v>0</v>
      </c>
      <c r="P2400" s="5" t="str">
        <f>IFERROR((E2400/L2400),"0")</f>
        <v>0</v>
      </c>
      <c r="Q2400" t="str">
        <f>LEFT(N2400,FIND("/",N2400)-1)</f>
        <v>technology</v>
      </c>
      <c r="R2400" t="str">
        <f>RIGHT(N2400,LEN(N2400)-SEARCH("/",N2400))</f>
        <v>web</v>
      </c>
      <c r="S2400" s="14">
        <f>(((J2400/60)/60)/24) + DATE(1970,1,1)</f>
        <v>42157.916481481487</v>
      </c>
      <c r="T2400" s="14">
        <f>(((I2400/60)/60)/24) + 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8325</v>
      </c>
      <c r="O2401" s="10">
        <f>(E2401/D2401)*100</f>
        <v>0</v>
      </c>
      <c r="P2401" s="5" t="str">
        <f>IFERROR((E2401/L2401),"0")</f>
        <v>0</v>
      </c>
      <c r="Q2401" t="str">
        <f>LEFT(N2401,FIND("/",N2401)-1)</f>
        <v>technology</v>
      </c>
      <c r="R2401" t="str">
        <f>RIGHT(N2401,LEN(N2401)-SEARCH("/",N2401))</f>
        <v>web</v>
      </c>
      <c r="S2401" s="14">
        <f>(((J2401/60)/60)/24) + DATE(1970,1,1)</f>
        <v>41956.853078703702</v>
      </c>
      <c r="T2401" s="14">
        <f>(((I2401/60)/60)/24) + DATE(1970,1,1)</f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8325</v>
      </c>
      <c r="O2402" s="10">
        <f>(E2402/D2402)*100</f>
        <v>0</v>
      </c>
      <c r="P2402" s="5" t="str">
        <f>IFERROR((E2402/L2402),"0")</f>
        <v>0</v>
      </c>
      <c r="Q2402" t="str">
        <f>LEFT(N2402,FIND("/",N2402)-1)</f>
        <v>technology</v>
      </c>
      <c r="R2402" t="str">
        <f>RIGHT(N2402,LEN(N2402)-SEARCH("/",N2402))</f>
        <v>web</v>
      </c>
      <c r="S2402" s="14">
        <f>(((J2402/60)/60)/24) + DATE(1970,1,1)</f>
        <v>42444.268101851849</v>
      </c>
      <c r="T2402" s="14">
        <f>(((I2402/60)/60)/24) + DATE(1970,1,1)</f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8337</v>
      </c>
      <c r="O2403" s="10">
        <f>(E2403/D2403)*100</f>
        <v>0.71785714285714286</v>
      </c>
      <c r="P2403" s="5">
        <f>IFERROR((E2403/L2403),"0")</f>
        <v>22.333333333333332</v>
      </c>
      <c r="Q2403" t="str">
        <f>LEFT(N2403,FIND("/",N2403)-1)</f>
        <v>food</v>
      </c>
      <c r="R2403" t="str">
        <f>RIGHT(N2403,LEN(N2403)-SEARCH("/",N2403))</f>
        <v>food trucks</v>
      </c>
      <c r="S2403" s="14">
        <f>(((J2403/60)/60)/24) + DATE(1970,1,1)</f>
        <v>42374.822870370372</v>
      </c>
      <c r="T2403" s="14">
        <f>(((I2403/60)/60)/24) + DATE(1970,1,1)</f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8337</v>
      </c>
      <c r="O2404" s="10">
        <f>(E2404/D2404)*100</f>
        <v>0.43333333333333329</v>
      </c>
      <c r="P2404" s="5">
        <f>IFERROR((E2404/L2404),"0")</f>
        <v>52</v>
      </c>
      <c r="Q2404" t="str">
        <f>LEFT(N2404,FIND("/",N2404)-1)</f>
        <v>food</v>
      </c>
      <c r="R2404" t="str">
        <f>RIGHT(N2404,LEN(N2404)-SEARCH("/",N2404))</f>
        <v>food trucks</v>
      </c>
      <c r="S2404" s="14">
        <f>(((J2404/60)/60)/24) + DATE(1970,1,1)</f>
        <v>42107.679756944446</v>
      </c>
      <c r="T2404" s="14">
        <f>(((I2404/60)/60)/24) + 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8337</v>
      </c>
      <c r="O2405" s="10">
        <f>(E2405/D2405)*100</f>
        <v>16.833333333333332</v>
      </c>
      <c r="P2405" s="5">
        <f>IFERROR((E2405/L2405),"0")</f>
        <v>16.833333333333332</v>
      </c>
      <c r="Q2405" t="str">
        <f>LEFT(N2405,FIND("/",N2405)-1)</f>
        <v>food</v>
      </c>
      <c r="R2405" t="str">
        <f>RIGHT(N2405,LEN(N2405)-SEARCH("/",N2405))</f>
        <v>food trucks</v>
      </c>
      <c r="S2405" s="14">
        <f>(((J2405/60)/60)/24) + DATE(1970,1,1)</f>
        <v>42399.882615740738</v>
      </c>
      <c r="T2405" s="14">
        <f>(((I2405/60)/60)/24) + DATE(1970,1,1)</f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8337</v>
      </c>
      <c r="O2406" s="10">
        <f>(E2406/D2406)*100</f>
        <v>0</v>
      </c>
      <c r="P2406" s="5" t="str">
        <f>IFERROR((E2406/L2406),"0")</f>
        <v>0</v>
      </c>
      <c r="Q2406" t="str">
        <f>LEFT(N2406,FIND("/",N2406)-1)</f>
        <v>food</v>
      </c>
      <c r="R2406" t="str">
        <f>RIGHT(N2406,LEN(N2406)-SEARCH("/",N2406))</f>
        <v>food trucks</v>
      </c>
      <c r="S2406" s="14">
        <f>(((J2406/60)/60)/24) + DATE(1970,1,1)</f>
        <v>42342.03943287037</v>
      </c>
      <c r="T2406" s="14">
        <f>(((I2406/60)/60)/24) + DATE(1970,1,1)</f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8337</v>
      </c>
      <c r="O2407" s="10">
        <f>(E2407/D2407)*100</f>
        <v>22.52</v>
      </c>
      <c r="P2407" s="5">
        <f>IFERROR((E2407/L2407),"0")</f>
        <v>56.3</v>
      </c>
      <c r="Q2407" t="str">
        <f>LEFT(N2407,FIND("/",N2407)-1)</f>
        <v>food</v>
      </c>
      <c r="R2407" t="str">
        <f>RIGHT(N2407,LEN(N2407)-SEARCH("/",N2407))</f>
        <v>food trucks</v>
      </c>
      <c r="S2407" s="14">
        <f>(((J2407/60)/60)/24) + DATE(1970,1,1)</f>
        <v>42595.585358796292</v>
      </c>
      <c r="T2407" s="14">
        <f>(((I2407/60)/60)/24) + 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8337</v>
      </c>
      <c r="O2408" s="10">
        <f>(E2408/D2408)*100</f>
        <v>41.384615384615387</v>
      </c>
      <c r="P2408" s="5">
        <f>IFERROR((E2408/L2408),"0")</f>
        <v>84.0625</v>
      </c>
      <c r="Q2408" t="str">
        <f>LEFT(N2408,FIND("/",N2408)-1)</f>
        <v>food</v>
      </c>
      <c r="R2408" t="str">
        <f>RIGHT(N2408,LEN(N2408)-SEARCH("/",N2408))</f>
        <v>food trucks</v>
      </c>
      <c r="S2408" s="14">
        <f>(((J2408/60)/60)/24) + DATE(1970,1,1)</f>
        <v>41983.110995370371</v>
      </c>
      <c r="T2408" s="14">
        <f>(((I2408/60)/60)/24) + 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8337</v>
      </c>
      <c r="O2409" s="10">
        <f>(E2409/D2409)*100</f>
        <v>25.259090909090908</v>
      </c>
      <c r="P2409" s="5">
        <f>IFERROR((E2409/L2409),"0")</f>
        <v>168.39393939393941</v>
      </c>
      <c r="Q2409" t="str">
        <f>LEFT(N2409,FIND("/",N2409)-1)</f>
        <v>food</v>
      </c>
      <c r="R2409" t="str">
        <f>RIGHT(N2409,LEN(N2409)-SEARCH("/",N2409))</f>
        <v>food trucks</v>
      </c>
      <c r="S2409" s="14">
        <f>(((J2409/60)/60)/24) + DATE(1970,1,1)</f>
        <v>42082.575555555552</v>
      </c>
      <c r="T2409" s="14">
        <f>(((I2409/60)/60)/24) + DATE(1970,1,1)</f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8337</v>
      </c>
      <c r="O2410" s="10">
        <f>(E2410/D2410)*100</f>
        <v>0.2</v>
      </c>
      <c r="P2410" s="5">
        <f>IFERROR((E2410/L2410),"0")</f>
        <v>15</v>
      </c>
      <c r="Q2410" t="str">
        <f>LEFT(N2410,FIND("/",N2410)-1)</f>
        <v>food</v>
      </c>
      <c r="R2410" t="str">
        <f>RIGHT(N2410,LEN(N2410)-SEARCH("/",N2410))</f>
        <v>food trucks</v>
      </c>
      <c r="S2410" s="14">
        <f>(((J2410/60)/60)/24) + DATE(1970,1,1)</f>
        <v>41919.140706018516</v>
      </c>
      <c r="T2410" s="14">
        <f>(((I2410/60)/60)/24) + DATE(1970,1,1)</f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8337</v>
      </c>
      <c r="O2411" s="10">
        <f>(E2411/D2411)*100</f>
        <v>1.8399999999999999</v>
      </c>
      <c r="P2411" s="5">
        <f>IFERROR((E2411/L2411),"0")</f>
        <v>76.666666666666671</v>
      </c>
      <c r="Q2411" t="str">
        <f>LEFT(N2411,FIND("/",N2411)-1)</f>
        <v>food</v>
      </c>
      <c r="R2411" t="str">
        <f>RIGHT(N2411,LEN(N2411)-SEARCH("/",N2411))</f>
        <v>food trucks</v>
      </c>
      <c r="S2411" s="14">
        <f>(((J2411/60)/60)/24) + DATE(1970,1,1)</f>
        <v>42204.875868055555</v>
      </c>
      <c r="T2411" s="14">
        <f>(((I2411/60)/60)/24) + 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8337</v>
      </c>
      <c r="O2412" s="10">
        <f>(E2412/D2412)*100</f>
        <v>0</v>
      </c>
      <c r="P2412" s="5" t="str">
        <f>IFERROR((E2412/L2412),"0")</f>
        <v>0</v>
      </c>
      <c r="Q2412" t="str">
        <f>LEFT(N2412,FIND("/",N2412)-1)</f>
        <v>food</v>
      </c>
      <c r="R2412" t="str">
        <f>RIGHT(N2412,LEN(N2412)-SEARCH("/",N2412))</f>
        <v>food trucks</v>
      </c>
      <c r="S2412" s="14">
        <f>(((J2412/60)/60)/24) + DATE(1970,1,1)</f>
        <v>42224.408275462964</v>
      </c>
      <c r="T2412" s="14">
        <f>(((I2412/60)/60)/24) + DATE(1970,1,1)</f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8337</v>
      </c>
      <c r="O2413" s="10">
        <f>(E2413/D2413)*100</f>
        <v>0.60399999999999998</v>
      </c>
      <c r="P2413" s="5">
        <f>IFERROR((E2413/L2413),"0")</f>
        <v>50.333333333333336</v>
      </c>
      <c r="Q2413" t="str">
        <f>LEFT(N2413,FIND("/",N2413)-1)</f>
        <v>food</v>
      </c>
      <c r="R2413" t="str">
        <f>RIGHT(N2413,LEN(N2413)-SEARCH("/",N2413))</f>
        <v>food trucks</v>
      </c>
      <c r="S2413" s="14">
        <f>(((J2413/60)/60)/24) + DATE(1970,1,1)</f>
        <v>42211.732430555552</v>
      </c>
      <c r="T2413" s="14">
        <f>(((I2413/60)/60)/24) + DATE(1970,1,1)</f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8337</v>
      </c>
      <c r="O2414" s="10">
        <f>(E2414/D2414)*100</f>
        <v>0</v>
      </c>
      <c r="P2414" s="5" t="str">
        <f>IFERROR((E2414/L2414),"0")</f>
        <v>0</v>
      </c>
      <c r="Q2414" t="str">
        <f>LEFT(N2414,FIND("/",N2414)-1)</f>
        <v>food</v>
      </c>
      <c r="R2414" t="str">
        <f>RIGHT(N2414,LEN(N2414)-SEARCH("/",N2414))</f>
        <v>food trucks</v>
      </c>
      <c r="S2414" s="14">
        <f>(((J2414/60)/60)/24) + DATE(1970,1,1)</f>
        <v>42655.736956018518</v>
      </c>
      <c r="T2414" s="14">
        <f>(((I2414/60)/60)/24) + 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8337</v>
      </c>
      <c r="O2415" s="10">
        <f>(E2415/D2415)*100</f>
        <v>0.83333333333333337</v>
      </c>
      <c r="P2415" s="5">
        <f>IFERROR((E2415/L2415),"0")</f>
        <v>8.3333333333333339</v>
      </c>
      <c r="Q2415" t="str">
        <f>LEFT(N2415,FIND("/",N2415)-1)</f>
        <v>food</v>
      </c>
      <c r="R2415" t="str">
        <f>RIGHT(N2415,LEN(N2415)-SEARCH("/",N2415))</f>
        <v>food trucks</v>
      </c>
      <c r="S2415" s="14">
        <f>(((J2415/60)/60)/24) + DATE(1970,1,1)</f>
        <v>41760.10974537037</v>
      </c>
      <c r="T2415" s="14">
        <f>(((I2415/60)/60)/24) + DATE(1970,1,1)</f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8337</v>
      </c>
      <c r="O2416" s="10">
        <f>(E2416/D2416)*100</f>
        <v>3.0666666666666664</v>
      </c>
      <c r="P2416" s="5">
        <f>IFERROR((E2416/L2416),"0")</f>
        <v>35.384615384615387</v>
      </c>
      <c r="Q2416" t="str">
        <f>LEFT(N2416,FIND("/",N2416)-1)</f>
        <v>food</v>
      </c>
      <c r="R2416" t="str">
        <f>RIGHT(N2416,LEN(N2416)-SEARCH("/",N2416))</f>
        <v>food trucks</v>
      </c>
      <c r="S2416" s="14">
        <f>(((J2416/60)/60)/24) + DATE(1970,1,1)</f>
        <v>42198.695138888885</v>
      </c>
      <c r="T2416" s="14">
        <f>(((I2416/60)/60)/24) + 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8337</v>
      </c>
      <c r="O2417" s="10">
        <f>(E2417/D2417)*100</f>
        <v>0.55833333333333335</v>
      </c>
      <c r="P2417" s="5">
        <f>IFERROR((E2417/L2417),"0")</f>
        <v>55.833333333333336</v>
      </c>
      <c r="Q2417" t="str">
        <f>LEFT(N2417,FIND("/",N2417)-1)</f>
        <v>food</v>
      </c>
      <c r="R2417" t="str">
        <f>RIGHT(N2417,LEN(N2417)-SEARCH("/",N2417))</f>
        <v>food trucks</v>
      </c>
      <c r="S2417" s="14">
        <f>(((J2417/60)/60)/24) + DATE(1970,1,1)</f>
        <v>42536.862800925926</v>
      </c>
      <c r="T2417" s="14">
        <f>(((I2417/60)/60)/24) + DATE(1970,1,1)</f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8337</v>
      </c>
      <c r="O2418" s="10">
        <f>(E2418/D2418)*100</f>
        <v>2.5000000000000001E-2</v>
      </c>
      <c r="P2418" s="5">
        <f>IFERROR((E2418/L2418),"0")</f>
        <v>5</v>
      </c>
      <c r="Q2418" t="str">
        <f>LEFT(N2418,FIND("/",N2418)-1)</f>
        <v>food</v>
      </c>
      <c r="R2418" t="str">
        <f>RIGHT(N2418,LEN(N2418)-SEARCH("/",N2418))</f>
        <v>food trucks</v>
      </c>
      <c r="S2418" s="14">
        <f>(((J2418/60)/60)/24) + DATE(1970,1,1)</f>
        <v>42019.737766203703</v>
      </c>
      <c r="T2418" s="14">
        <f>(((I2418/60)/60)/24) + DATE(1970,1,1)</f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8337</v>
      </c>
      <c r="O2419" s="10">
        <f>(E2419/D2419)*100</f>
        <v>0</v>
      </c>
      <c r="P2419" s="5" t="str">
        <f>IFERROR((E2419/L2419),"0")</f>
        <v>0</v>
      </c>
      <c r="Q2419" t="str">
        <f>LEFT(N2419,FIND("/",N2419)-1)</f>
        <v>food</v>
      </c>
      <c r="R2419" t="str">
        <f>RIGHT(N2419,LEN(N2419)-SEARCH("/",N2419))</f>
        <v>food trucks</v>
      </c>
      <c r="S2419" s="14">
        <f>(((J2419/60)/60)/24) + DATE(1970,1,1)</f>
        <v>41831.884108796294</v>
      </c>
      <c r="T2419" s="14">
        <f>(((I2419/60)/60)/24) + 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8337</v>
      </c>
      <c r="O2420" s="10">
        <f>(E2420/D2420)*100</f>
        <v>0.02</v>
      </c>
      <c r="P2420" s="5">
        <f>IFERROR((E2420/L2420),"0")</f>
        <v>1</v>
      </c>
      <c r="Q2420" t="str">
        <f>LEFT(N2420,FIND("/",N2420)-1)</f>
        <v>food</v>
      </c>
      <c r="R2420" t="str">
        <f>RIGHT(N2420,LEN(N2420)-SEARCH("/",N2420))</f>
        <v>food trucks</v>
      </c>
      <c r="S2420" s="14">
        <f>(((J2420/60)/60)/24) + DATE(1970,1,1)</f>
        <v>42027.856990740736</v>
      </c>
      <c r="T2420" s="14">
        <f>(((I2420/60)/60)/24) + DATE(1970,1,1)</f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8337</v>
      </c>
      <c r="O2421" s="10">
        <f>(E2421/D2421)*100</f>
        <v>0</v>
      </c>
      <c r="P2421" s="5" t="str">
        <f>IFERROR((E2421/L2421),"0")</f>
        <v>0</v>
      </c>
      <c r="Q2421" t="str">
        <f>LEFT(N2421,FIND("/",N2421)-1)</f>
        <v>food</v>
      </c>
      <c r="R2421" t="str">
        <f>RIGHT(N2421,LEN(N2421)-SEARCH("/",N2421))</f>
        <v>food trucks</v>
      </c>
      <c r="S2421" s="14">
        <f>(((J2421/60)/60)/24) + DATE(1970,1,1)</f>
        <v>41993.738298611104</v>
      </c>
      <c r="T2421" s="14">
        <f>(((I2421/60)/60)/24) + 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8337</v>
      </c>
      <c r="O2422" s="10">
        <f>(E2422/D2422)*100</f>
        <v>14.825133372851216</v>
      </c>
      <c r="P2422" s="5">
        <f>IFERROR((E2422/L2422),"0")</f>
        <v>69.472222222222229</v>
      </c>
      <c r="Q2422" t="str">
        <f>LEFT(N2422,FIND("/",N2422)-1)</f>
        <v>food</v>
      </c>
      <c r="R2422" t="str">
        <f>RIGHT(N2422,LEN(N2422)-SEARCH("/",N2422))</f>
        <v>food trucks</v>
      </c>
      <c r="S2422" s="14">
        <f>(((J2422/60)/60)/24) + DATE(1970,1,1)</f>
        <v>41893.028877314813</v>
      </c>
      <c r="T2422" s="14">
        <f>(((I2422/60)/60)/24) + 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8337</v>
      </c>
      <c r="O2423" s="10">
        <f>(E2423/D2423)*100</f>
        <v>1.6666666666666666E-2</v>
      </c>
      <c r="P2423" s="5">
        <f>IFERROR((E2423/L2423),"0")</f>
        <v>1</v>
      </c>
      <c r="Q2423" t="str">
        <f>LEFT(N2423,FIND("/",N2423)-1)</f>
        <v>food</v>
      </c>
      <c r="R2423" t="str">
        <f>RIGHT(N2423,LEN(N2423)-SEARCH("/",N2423))</f>
        <v>food trucks</v>
      </c>
      <c r="S2423" s="14">
        <f>(((J2423/60)/60)/24) + DATE(1970,1,1)</f>
        <v>42026.687453703707</v>
      </c>
      <c r="T2423" s="14">
        <f>(((I2423/60)/60)/24) + 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8337</v>
      </c>
      <c r="O2424" s="10">
        <f>(E2424/D2424)*100</f>
        <v>0.2</v>
      </c>
      <c r="P2424" s="5">
        <f>IFERROR((E2424/L2424),"0")</f>
        <v>1</v>
      </c>
      <c r="Q2424" t="str">
        <f>LEFT(N2424,FIND("/",N2424)-1)</f>
        <v>food</v>
      </c>
      <c r="R2424" t="str">
        <f>RIGHT(N2424,LEN(N2424)-SEARCH("/",N2424))</f>
        <v>food trucks</v>
      </c>
      <c r="S2424" s="14">
        <f>(((J2424/60)/60)/24) + DATE(1970,1,1)</f>
        <v>42044.724953703699</v>
      </c>
      <c r="T2424" s="14">
        <f>(((I2424/60)/60)/24) + 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8337</v>
      </c>
      <c r="O2425" s="10">
        <f>(E2425/D2425)*100</f>
        <v>1.3333333333333334E-2</v>
      </c>
      <c r="P2425" s="5">
        <f>IFERROR((E2425/L2425),"0")</f>
        <v>8</v>
      </c>
      <c r="Q2425" t="str">
        <f>LEFT(N2425,FIND("/",N2425)-1)</f>
        <v>food</v>
      </c>
      <c r="R2425" t="str">
        <f>RIGHT(N2425,LEN(N2425)-SEARCH("/",N2425))</f>
        <v>food trucks</v>
      </c>
      <c r="S2425" s="14">
        <f>(((J2425/60)/60)/24) + DATE(1970,1,1)</f>
        <v>41974.704745370371</v>
      </c>
      <c r="T2425" s="14">
        <f>(((I2425/60)/60)/24) + 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8337</v>
      </c>
      <c r="O2426" s="10">
        <f>(E2426/D2426)*100</f>
        <v>1.24</v>
      </c>
      <c r="P2426" s="5">
        <f>IFERROR((E2426/L2426),"0")</f>
        <v>34.444444444444443</v>
      </c>
      <c r="Q2426" t="str">
        <f>LEFT(N2426,FIND("/",N2426)-1)</f>
        <v>food</v>
      </c>
      <c r="R2426" t="str">
        <f>RIGHT(N2426,LEN(N2426)-SEARCH("/",N2426))</f>
        <v>food trucks</v>
      </c>
      <c r="S2426" s="14">
        <f>(((J2426/60)/60)/24) + DATE(1970,1,1)</f>
        <v>41909.892453703702</v>
      </c>
      <c r="T2426" s="14">
        <f>(((I2426/60)/60)/24) + DATE(1970,1,1)</f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8337</v>
      </c>
      <c r="O2427" s="10">
        <f>(E2427/D2427)*100</f>
        <v>2.8571428571428574E-2</v>
      </c>
      <c r="P2427" s="5">
        <f>IFERROR((E2427/L2427),"0")</f>
        <v>1</v>
      </c>
      <c r="Q2427" t="str">
        <f>LEFT(N2427,FIND("/",N2427)-1)</f>
        <v>food</v>
      </c>
      <c r="R2427" t="str">
        <f>RIGHT(N2427,LEN(N2427)-SEARCH("/",N2427))</f>
        <v>food trucks</v>
      </c>
      <c r="S2427" s="14">
        <f>(((J2427/60)/60)/24) + DATE(1970,1,1)</f>
        <v>42502.913761574076</v>
      </c>
      <c r="T2427" s="14">
        <f>(((I2427/60)/60)/24) + 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8337</v>
      </c>
      <c r="O2428" s="10">
        <f>(E2428/D2428)*100</f>
        <v>0</v>
      </c>
      <c r="P2428" s="5" t="str">
        <f>IFERROR((E2428/L2428),"0")</f>
        <v>0</v>
      </c>
      <c r="Q2428" t="str">
        <f>LEFT(N2428,FIND("/",N2428)-1)</f>
        <v>food</v>
      </c>
      <c r="R2428" t="str">
        <f>RIGHT(N2428,LEN(N2428)-SEARCH("/",N2428))</f>
        <v>food trucks</v>
      </c>
      <c r="S2428" s="14">
        <f>(((J2428/60)/60)/24) + DATE(1970,1,1)</f>
        <v>42164.170046296291</v>
      </c>
      <c r="T2428" s="14">
        <f>(((I2428/60)/60)/24) + 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8337</v>
      </c>
      <c r="O2429" s="10">
        <f>(E2429/D2429)*100</f>
        <v>2E-3</v>
      </c>
      <c r="P2429" s="5">
        <f>IFERROR((E2429/L2429),"0")</f>
        <v>1</v>
      </c>
      <c r="Q2429" t="str">
        <f>LEFT(N2429,FIND("/",N2429)-1)</f>
        <v>food</v>
      </c>
      <c r="R2429" t="str">
        <f>RIGHT(N2429,LEN(N2429)-SEARCH("/",N2429))</f>
        <v>food trucks</v>
      </c>
      <c r="S2429" s="14">
        <f>(((J2429/60)/60)/24) + DATE(1970,1,1)</f>
        <v>42412.318668981476</v>
      </c>
      <c r="T2429" s="14">
        <f>(((I2429/60)/60)/24) + DATE(1970,1,1)</f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8337</v>
      </c>
      <c r="O2430" s="10">
        <f>(E2430/D2430)*100</f>
        <v>2.8571428571428571E-3</v>
      </c>
      <c r="P2430" s="5">
        <f>IFERROR((E2430/L2430),"0")</f>
        <v>1</v>
      </c>
      <c r="Q2430" t="str">
        <f>LEFT(N2430,FIND("/",N2430)-1)</f>
        <v>food</v>
      </c>
      <c r="R2430" t="str">
        <f>RIGHT(N2430,LEN(N2430)-SEARCH("/",N2430))</f>
        <v>food trucks</v>
      </c>
      <c r="S2430" s="14">
        <f>(((J2430/60)/60)/24) + DATE(1970,1,1)</f>
        <v>42045.784155092595</v>
      </c>
      <c r="T2430" s="14">
        <f>(((I2430/60)/60)/24) + 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8337</v>
      </c>
      <c r="O2431" s="10">
        <f>(E2431/D2431)*100</f>
        <v>1.4321428571428572</v>
      </c>
      <c r="P2431" s="5">
        <f>IFERROR((E2431/L2431),"0")</f>
        <v>501.25</v>
      </c>
      <c r="Q2431" t="str">
        <f>LEFT(N2431,FIND("/",N2431)-1)</f>
        <v>food</v>
      </c>
      <c r="R2431" t="str">
        <f>RIGHT(N2431,LEN(N2431)-SEARCH("/",N2431))</f>
        <v>food trucks</v>
      </c>
      <c r="S2431" s="14">
        <f>(((J2431/60)/60)/24) + DATE(1970,1,1)</f>
        <v>42734.879236111112</v>
      </c>
      <c r="T2431" s="14">
        <f>(((I2431/60)/60)/24) + DATE(1970,1,1)</f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8337</v>
      </c>
      <c r="O2432" s="10">
        <f>(E2432/D2432)*100</f>
        <v>0.70000000000000007</v>
      </c>
      <c r="P2432" s="5">
        <f>IFERROR((E2432/L2432),"0")</f>
        <v>10.5</v>
      </c>
      <c r="Q2432" t="str">
        <f>LEFT(N2432,FIND("/",N2432)-1)</f>
        <v>food</v>
      </c>
      <c r="R2432" t="str">
        <f>RIGHT(N2432,LEN(N2432)-SEARCH("/",N2432))</f>
        <v>food trucks</v>
      </c>
      <c r="S2432" s="14">
        <f>(((J2432/60)/60)/24) + DATE(1970,1,1)</f>
        <v>42382.130833333329</v>
      </c>
      <c r="T2432" s="14">
        <f>(((I2432/60)/60)/24) + 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8337</v>
      </c>
      <c r="O2433" s="10">
        <f>(E2433/D2433)*100</f>
        <v>2E-3</v>
      </c>
      <c r="P2433" s="5">
        <f>IFERROR((E2433/L2433),"0")</f>
        <v>1</v>
      </c>
      <c r="Q2433" t="str">
        <f>LEFT(N2433,FIND("/",N2433)-1)</f>
        <v>food</v>
      </c>
      <c r="R2433" t="str">
        <f>RIGHT(N2433,LEN(N2433)-SEARCH("/",N2433))</f>
        <v>food trucks</v>
      </c>
      <c r="S2433" s="14">
        <f>(((J2433/60)/60)/24) + DATE(1970,1,1)</f>
        <v>42489.099687499998</v>
      </c>
      <c r="T2433" s="14">
        <f>(((I2433/60)/60)/24) + 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8337</v>
      </c>
      <c r="O2434" s="10">
        <f>(E2434/D2434)*100</f>
        <v>1.4285714285714287E-2</v>
      </c>
      <c r="P2434" s="5">
        <f>IFERROR((E2434/L2434),"0")</f>
        <v>1</v>
      </c>
      <c r="Q2434" t="str">
        <f>LEFT(N2434,FIND("/",N2434)-1)</f>
        <v>food</v>
      </c>
      <c r="R2434" t="str">
        <f>RIGHT(N2434,LEN(N2434)-SEARCH("/",N2434))</f>
        <v>food trucks</v>
      </c>
      <c r="S2434" s="14">
        <f>(((J2434/60)/60)/24) + DATE(1970,1,1)</f>
        <v>42041.218715277777</v>
      </c>
      <c r="T2434" s="14">
        <f>(((I2434/60)/60)/24) + DATE(1970,1,1)</f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8337</v>
      </c>
      <c r="O2435" s="10">
        <f>(E2435/D2435)*100</f>
        <v>0</v>
      </c>
      <c r="P2435" s="5" t="str">
        <f>IFERROR((E2435/L2435),"0")</f>
        <v>0</v>
      </c>
      <c r="Q2435" t="str">
        <f>LEFT(N2435,FIND("/",N2435)-1)</f>
        <v>food</v>
      </c>
      <c r="R2435" t="str">
        <f>RIGHT(N2435,LEN(N2435)-SEARCH("/",N2435))</f>
        <v>food trucks</v>
      </c>
      <c r="S2435" s="14">
        <f>(((J2435/60)/60)/24) + DATE(1970,1,1)</f>
        <v>42397.89980324074</v>
      </c>
      <c r="T2435" s="14">
        <f>(((I2435/60)/60)/24) + 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8337</v>
      </c>
      <c r="O2436" s="10">
        <f>(E2436/D2436)*100</f>
        <v>0.13</v>
      </c>
      <c r="P2436" s="5">
        <f>IFERROR((E2436/L2436),"0")</f>
        <v>13</v>
      </c>
      <c r="Q2436" t="str">
        <f>LEFT(N2436,FIND("/",N2436)-1)</f>
        <v>food</v>
      </c>
      <c r="R2436" t="str">
        <f>RIGHT(N2436,LEN(N2436)-SEARCH("/",N2436))</f>
        <v>food trucks</v>
      </c>
      <c r="S2436" s="14">
        <f>(((J2436/60)/60)/24) + DATE(1970,1,1)</f>
        <v>42180.18604166666</v>
      </c>
      <c r="T2436" s="14">
        <f>(((I2436/60)/60)/24) + 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8337</v>
      </c>
      <c r="O2437" s="10">
        <f>(E2437/D2437)*100</f>
        <v>0.48960000000000004</v>
      </c>
      <c r="P2437" s="5">
        <f>IFERROR((E2437/L2437),"0")</f>
        <v>306</v>
      </c>
      <c r="Q2437" t="str">
        <f>LEFT(N2437,FIND("/",N2437)-1)</f>
        <v>food</v>
      </c>
      <c r="R2437" t="str">
        <f>RIGHT(N2437,LEN(N2437)-SEARCH("/",N2437))</f>
        <v>food trucks</v>
      </c>
      <c r="S2437" s="14">
        <f>(((J2437/60)/60)/24) + DATE(1970,1,1)</f>
        <v>42252.277615740735</v>
      </c>
      <c r="T2437" s="14">
        <f>(((I2437/60)/60)/24) + DATE(1970,1,1)</f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8337</v>
      </c>
      <c r="O2438" s="10">
        <f>(E2438/D2438)*100</f>
        <v>3.8461538461538464E-2</v>
      </c>
      <c r="P2438" s="5">
        <f>IFERROR((E2438/L2438),"0")</f>
        <v>22.5</v>
      </c>
      <c r="Q2438" t="str">
        <f>LEFT(N2438,FIND("/",N2438)-1)</f>
        <v>food</v>
      </c>
      <c r="R2438" t="str">
        <f>RIGHT(N2438,LEN(N2438)-SEARCH("/",N2438))</f>
        <v>food trucks</v>
      </c>
      <c r="S2438" s="14">
        <f>(((J2438/60)/60)/24) + DATE(1970,1,1)</f>
        <v>42338.615393518514</v>
      </c>
      <c r="T2438" s="14">
        <f>(((I2438/60)/60)/24) + 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8337</v>
      </c>
      <c r="O2439" s="10">
        <f>(E2439/D2439)*100</f>
        <v>0</v>
      </c>
      <c r="P2439" s="5" t="str">
        <f>IFERROR((E2439/L2439),"0")</f>
        <v>0</v>
      </c>
      <c r="Q2439" t="str">
        <f>LEFT(N2439,FIND("/",N2439)-1)</f>
        <v>food</v>
      </c>
      <c r="R2439" t="str">
        <f>RIGHT(N2439,LEN(N2439)-SEARCH("/",N2439))</f>
        <v>food trucks</v>
      </c>
      <c r="S2439" s="14">
        <f>(((J2439/60)/60)/24) + DATE(1970,1,1)</f>
        <v>42031.965138888889</v>
      </c>
      <c r="T2439" s="14">
        <f>(((I2439/60)/60)/24) + DATE(1970,1,1)</f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8337</v>
      </c>
      <c r="O2440" s="10">
        <f>(E2440/D2440)*100</f>
        <v>0.33333333333333337</v>
      </c>
      <c r="P2440" s="5">
        <f>IFERROR((E2440/L2440),"0")</f>
        <v>50</v>
      </c>
      <c r="Q2440" t="str">
        <f>LEFT(N2440,FIND("/",N2440)-1)</f>
        <v>food</v>
      </c>
      <c r="R2440" t="str">
        <f>RIGHT(N2440,LEN(N2440)-SEARCH("/",N2440))</f>
        <v>food trucks</v>
      </c>
      <c r="S2440" s="14">
        <f>(((J2440/60)/60)/24) + DATE(1970,1,1)</f>
        <v>42285.91506944444</v>
      </c>
      <c r="T2440" s="14">
        <f>(((I2440/60)/60)/24) + DATE(1970,1,1)</f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8337</v>
      </c>
      <c r="O2441" s="10">
        <f>(E2441/D2441)*100</f>
        <v>0</v>
      </c>
      <c r="P2441" s="5" t="str">
        <f>IFERROR((E2441/L2441),"0")</f>
        <v>0</v>
      </c>
      <c r="Q2441" t="str">
        <f>LEFT(N2441,FIND("/",N2441)-1)</f>
        <v>food</v>
      </c>
      <c r="R2441" t="str">
        <f>RIGHT(N2441,LEN(N2441)-SEARCH("/",N2441))</f>
        <v>food trucks</v>
      </c>
      <c r="S2441" s="14">
        <f>(((J2441/60)/60)/24) + DATE(1970,1,1)</f>
        <v>42265.818622685183</v>
      </c>
      <c r="T2441" s="14">
        <f>(((I2441/60)/60)/24) + 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8337</v>
      </c>
      <c r="O2442" s="10">
        <f>(E2442/D2442)*100</f>
        <v>0.2</v>
      </c>
      <c r="P2442" s="5">
        <f>IFERROR((E2442/L2442),"0")</f>
        <v>5</v>
      </c>
      <c r="Q2442" t="str">
        <f>LEFT(N2442,FIND("/",N2442)-1)</f>
        <v>food</v>
      </c>
      <c r="R2442" t="str">
        <f>RIGHT(N2442,LEN(N2442)-SEARCH("/",N2442))</f>
        <v>food trucks</v>
      </c>
      <c r="S2442" s="14">
        <f>(((J2442/60)/60)/24) + DATE(1970,1,1)</f>
        <v>42383.899456018517</v>
      </c>
      <c r="T2442" s="14">
        <f>(((I2442/60)/60)/24) + 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8351</v>
      </c>
      <c r="O2443" s="10">
        <f>(E2443/D2443)*100</f>
        <v>107.88</v>
      </c>
      <c r="P2443" s="5">
        <f>IFERROR((E2443/L2443),"0")</f>
        <v>74.22935779816514</v>
      </c>
      <c r="Q2443" t="str">
        <f>LEFT(N2443,FIND("/",N2443)-1)</f>
        <v>food</v>
      </c>
      <c r="R2443" t="str">
        <f>RIGHT(N2443,LEN(N2443)-SEARCH("/",N2443))</f>
        <v>small batch</v>
      </c>
      <c r="S2443" s="14">
        <f>(((J2443/60)/60)/24) + DATE(1970,1,1)</f>
        <v>42187.125625000001</v>
      </c>
      <c r="T2443" s="14">
        <f>(((I2443/60)/60)/24) + 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8351</v>
      </c>
      <c r="O2444" s="10">
        <f>(E2444/D2444)*100</f>
        <v>125.94166666666666</v>
      </c>
      <c r="P2444" s="5">
        <f>IFERROR((E2444/L2444),"0")</f>
        <v>81.252688172043008</v>
      </c>
      <c r="Q2444" t="str">
        <f>LEFT(N2444,FIND("/",N2444)-1)</f>
        <v>food</v>
      </c>
      <c r="R2444" t="str">
        <f>RIGHT(N2444,LEN(N2444)-SEARCH("/",N2444))</f>
        <v>small batch</v>
      </c>
      <c r="S2444" s="14">
        <f>(((J2444/60)/60)/24) + DATE(1970,1,1)</f>
        <v>42052.666990740734</v>
      </c>
      <c r="T2444" s="14">
        <f>(((I2444/60)/60)/24) + DATE(1970,1,1)</f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8351</v>
      </c>
      <c r="O2445" s="10">
        <f>(E2445/D2445)*100</f>
        <v>202.51495</v>
      </c>
      <c r="P2445" s="5">
        <f>IFERROR((E2445/L2445),"0")</f>
        <v>130.23469453376205</v>
      </c>
      <c r="Q2445" t="str">
        <f>LEFT(N2445,FIND("/",N2445)-1)</f>
        <v>food</v>
      </c>
      <c r="R2445" t="str">
        <f>RIGHT(N2445,LEN(N2445)-SEARCH("/",N2445))</f>
        <v>small batch</v>
      </c>
      <c r="S2445" s="14">
        <f>(((J2445/60)/60)/24) + DATE(1970,1,1)</f>
        <v>41836.625254629631</v>
      </c>
      <c r="T2445" s="14">
        <f>(((I2445/60)/60)/24) + DATE(1970,1,1)</f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8351</v>
      </c>
      <c r="O2446" s="10">
        <f>(E2446/D2446)*100</f>
        <v>108.60000000000001</v>
      </c>
      <c r="P2446" s="5">
        <f>IFERROR((E2446/L2446),"0")</f>
        <v>53.409836065573771</v>
      </c>
      <c r="Q2446" t="str">
        <f>LEFT(N2446,FIND("/",N2446)-1)</f>
        <v>food</v>
      </c>
      <c r="R2446" t="str">
        <f>RIGHT(N2446,LEN(N2446)-SEARCH("/",N2446))</f>
        <v>small batch</v>
      </c>
      <c r="S2446" s="14">
        <f>(((J2446/60)/60)/24) + DATE(1970,1,1)</f>
        <v>42485.754525462966</v>
      </c>
      <c r="T2446" s="14">
        <f>(((I2446/60)/60)/24) + 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8351</v>
      </c>
      <c r="O2447" s="10">
        <f>(E2447/D2447)*100</f>
        <v>172.8</v>
      </c>
      <c r="P2447" s="5">
        <f>IFERROR((E2447/L2447),"0")</f>
        <v>75.130434782608702</v>
      </c>
      <c r="Q2447" t="str">
        <f>LEFT(N2447,FIND("/",N2447)-1)</f>
        <v>food</v>
      </c>
      <c r="R2447" t="str">
        <f>RIGHT(N2447,LEN(N2447)-SEARCH("/",N2447))</f>
        <v>small batch</v>
      </c>
      <c r="S2447" s="14">
        <f>(((J2447/60)/60)/24) + DATE(1970,1,1)</f>
        <v>42243.190057870372</v>
      </c>
      <c r="T2447" s="14">
        <f>(((I2447/60)/60)/24) + DATE(1970,1,1)</f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8351</v>
      </c>
      <c r="O2448" s="10">
        <f>(E2448/D2448)*100</f>
        <v>167.98</v>
      </c>
      <c r="P2448" s="5">
        <f>IFERROR((E2448/L2448),"0")</f>
        <v>75.666666666666671</v>
      </c>
      <c r="Q2448" t="str">
        <f>LEFT(N2448,FIND("/",N2448)-1)</f>
        <v>food</v>
      </c>
      <c r="R2448" t="str">
        <f>RIGHT(N2448,LEN(N2448)-SEARCH("/",N2448))</f>
        <v>small batch</v>
      </c>
      <c r="S2448" s="14">
        <f>(((J2448/60)/60)/24) + DATE(1970,1,1)</f>
        <v>42670.602673611109</v>
      </c>
      <c r="T2448" s="14">
        <f>(((I2448/60)/60)/24) + DATE(1970,1,1)</f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8351</v>
      </c>
      <c r="O2449" s="10">
        <f>(E2449/D2449)*100</f>
        <v>427.20000000000005</v>
      </c>
      <c r="P2449" s="5">
        <f>IFERROR((E2449/L2449),"0")</f>
        <v>31.691394658753708</v>
      </c>
      <c r="Q2449" t="str">
        <f>LEFT(N2449,FIND("/",N2449)-1)</f>
        <v>food</v>
      </c>
      <c r="R2449" t="str">
        <f>RIGHT(N2449,LEN(N2449)-SEARCH("/",N2449))</f>
        <v>small batch</v>
      </c>
      <c r="S2449" s="14">
        <f>(((J2449/60)/60)/24) + DATE(1970,1,1)</f>
        <v>42654.469826388886</v>
      </c>
      <c r="T2449" s="14">
        <f>(((I2449/60)/60)/24) + DATE(1970,1,1)</f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8351</v>
      </c>
      <c r="O2450" s="10">
        <f>(E2450/D2450)*100</f>
        <v>107.5</v>
      </c>
      <c r="P2450" s="5">
        <f>IFERROR((E2450/L2450),"0")</f>
        <v>47.777777777777779</v>
      </c>
      <c r="Q2450" t="str">
        <f>LEFT(N2450,FIND("/",N2450)-1)</f>
        <v>food</v>
      </c>
      <c r="R2450" t="str">
        <f>RIGHT(N2450,LEN(N2450)-SEARCH("/",N2450))</f>
        <v>small batch</v>
      </c>
      <c r="S2450" s="14">
        <f>(((J2450/60)/60)/24) + DATE(1970,1,1)</f>
        <v>42607.316122685181</v>
      </c>
      <c r="T2450" s="14">
        <f>(((I2450/60)/60)/24) + 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8351</v>
      </c>
      <c r="O2451" s="10">
        <f>(E2451/D2451)*100</f>
        <v>108</v>
      </c>
      <c r="P2451" s="5">
        <f>IFERROR((E2451/L2451),"0")</f>
        <v>90</v>
      </c>
      <c r="Q2451" t="str">
        <f>LEFT(N2451,FIND("/",N2451)-1)</f>
        <v>food</v>
      </c>
      <c r="R2451" t="str">
        <f>RIGHT(N2451,LEN(N2451)-SEARCH("/",N2451))</f>
        <v>small batch</v>
      </c>
      <c r="S2451" s="14">
        <f>(((J2451/60)/60)/24) + DATE(1970,1,1)</f>
        <v>41943.142534722225</v>
      </c>
      <c r="T2451" s="14">
        <f>(((I2451/60)/60)/24) + DATE(1970,1,1)</f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8351</v>
      </c>
      <c r="O2452" s="10">
        <f>(E2452/D2452)*100</f>
        <v>101.53353333333335</v>
      </c>
      <c r="P2452" s="5">
        <f>IFERROR((E2452/L2452),"0")</f>
        <v>149.31401960784314</v>
      </c>
      <c r="Q2452" t="str">
        <f>LEFT(N2452,FIND("/",N2452)-1)</f>
        <v>food</v>
      </c>
      <c r="R2452" t="str">
        <f>RIGHT(N2452,LEN(N2452)-SEARCH("/",N2452))</f>
        <v>small batch</v>
      </c>
      <c r="S2452" s="14">
        <f>(((J2452/60)/60)/24) + DATE(1970,1,1)</f>
        <v>41902.07240740741</v>
      </c>
      <c r="T2452" s="14">
        <f>(((I2452/60)/60)/24) + DATE(1970,1,1)</f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8351</v>
      </c>
      <c r="O2453" s="10">
        <f>(E2453/D2453)*100</f>
        <v>115.45</v>
      </c>
      <c r="P2453" s="5">
        <f>IFERROR((E2453/L2453),"0")</f>
        <v>62.06989247311828</v>
      </c>
      <c r="Q2453" t="str">
        <f>LEFT(N2453,FIND("/",N2453)-1)</f>
        <v>food</v>
      </c>
      <c r="R2453" t="str">
        <f>RIGHT(N2453,LEN(N2453)-SEARCH("/",N2453))</f>
        <v>small batch</v>
      </c>
      <c r="S2453" s="14">
        <f>(((J2453/60)/60)/24) + DATE(1970,1,1)</f>
        <v>42779.908449074079</v>
      </c>
      <c r="T2453" s="14">
        <f>(((I2453/60)/60)/24) + DATE(1970,1,1)</f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8351</v>
      </c>
      <c r="O2454" s="10">
        <f>(E2454/D2454)*100</f>
        <v>133.5</v>
      </c>
      <c r="P2454" s="5">
        <f>IFERROR((E2454/L2454),"0")</f>
        <v>53.4</v>
      </c>
      <c r="Q2454" t="str">
        <f>LEFT(N2454,FIND("/",N2454)-1)</f>
        <v>food</v>
      </c>
      <c r="R2454" t="str">
        <f>RIGHT(N2454,LEN(N2454)-SEARCH("/",N2454))</f>
        <v>small batch</v>
      </c>
      <c r="S2454" s="14">
        <f>(((J2454/60)/60)/24) + DATE(1970,1,1)</f>
        <v>42338.84375</v>
      </c>
      <c r="T2454" s="14">
        <f>(((I2454/60)/60)/24) + DATE(1970,1,1)</f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8351</v>
      </c>
      <c r="O2455" s="10">
        <f>(E2455/D2455)*100</f>
        <v>154.69999999999999</v>
      </c>
      <c r="P2455" s="5">
        <f>IFERROR((E2455/L2455),"0")</f>
        <v>69.268656716417908</v>
      </c>
      <c r="Q2455" t="str">
        <f>LEFT(N2455,FIND("/",N2455)-1)</f>
        <v>food</v>
      </c>
      <c r="R2455" t="str">
        <f>RIGHT(N2455,LEN(N2455)-SEARCH("/",N2455))</f>
        <v>small batch</v>
      </c>
      <c r="S2455" s="14">
        <f>(((J2455/60)/60)/24) + DATE(1970,1,1)</f>
        <v>42738.692233796297</v>
      </c>
      <c r="T2455" s="14">
        <f>(((I2455/60)/60)/24) + 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8351</v>
      </c>
      <c r="O2456" s="10">
        <f>(E2456/D2456)*100</f>
        <v>100.84571428571429</v>
      </c>
      <c r="P2456" s="5">
        <f>IFERROR((E2456/L2456),"0")</f>
        <v>271.50769230769231</v>
      </c>
      <c r="Q2456" t="str">
        <f>LEFT(N2456,FIND("/",N2456)-1)</f>
        <v>food</v>
      </c>
      <c r="R2456" t="str">
        <f>RIGHT(N2456,LEN(N2456)-SEARCH("/",N2456))</f>
        <v>small batch</v>
      </c>
      <c r="S2456" s="14">
        <f>(((J2456/60)/60)/24) + DATE(1970,1,1)</f>
        <v>42770.201481481476</v>
      </c>
      <c r="T2456" s="14">
        <f>(((I2456/60)/60)/24) + 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8351</v>
      </c>
      <c r="O2457" s="10">
        <f>(E2457/D2457)*100</f>
        <v>182</v>
      </c>
      <c r="P2457" s="5">
        <f>IFERROR((E2457/L2457),"0")</f>
        <v>34.125</v>
      </c>
      <c r="Q2457" t="str">
        <f>LEFT(N2457,FIND("/",N2457)-1)</f>
        <v>food</v>
      </c>
      <c r="R2457" t="str">
        <f>RIGHT(N2457,LEN(N2457)-SEARCH("/",N2457))</f>
        <v>small batch</v>
      </c>
      <c r="S2457" s="14">
        <f>(((J2457/60)/60)/24) + DATE(1970,1,1)</f>
        <v>42452.781828703708</v>
      </c>
      <c r="T2457" s="14">
        <f>(((I2457/60)/60)/24) + 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8351</v>
      </c>
      <c r="O2458" s="10">
        <f>(E2458/D2458)*100</f>
        <v>180.86666666666667</v>
      </c>
      <c r="P2458" s="5">
        <f>IFERROR((E2458/L2458),"0")</f>
        <v>40.492537313432834</v>
      </c>
      <c r="Q2458" t="str">
        <f>LEFT(N2458,FIND("/",N2458)-1)</f>
        <v>food</v>
      </c>
      <c r="R2458" t="str">
        <f>RIGHT(N2458,LEN(N2458)-SEARCH("/",N2458))</f>
        <v>small batch</v>
      </c>
      <c r="S2458" s="14">
        <f>(((J2458/60)/60)/24) + DATE(1970,1,1)</f>
        <v>42761.961099537039</v>
      </c>
      <c r="T2458" s="14">
        <f>(((I2458/60)/60)/24) + 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8351</v>
      </c>
      <c r="O2459" s="10">
        <f>(E2459/D2459)*100</f>
        <v>102.30434782608695</v>
      </c>
      <c r="P2459" s="5">
        <f>IFERROR((E2459/L2459),"0")</f>
        <v>189.75806451612902</v>
      </c>
      <c r="Q2459" t="str">
        <f>LEFT(N2459,FIND("/",N2459)-1)</f>
        <v>food</v>
      </c>
      <c r="R2459" t="str">
        <f>RIGHT(N2459,LEN(N2459)-SEARCH("/",N2459))</f>
        <v>small batch</v>
      </c>
      <c r="S2459" s="14">
        <f>(((J2459/60)/60)/24) + DATE(1970,1,1)</f>
        <v>42423.602500000001</v>
      </c>
      <c r="T2459" s="14">
        <f>(((I2459/60)/60)/24) + DATE(1970,1,1)</f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8351</v>
      </c>
      <c r="O2460" s="10">
        <f>(E2460/D2460)*100</f>
        <v>110.17999999999999</v>
      </c>
      <c r="P2460" s="5">
        <f>IFERROR((E2460/L2460),"0")</f>
        <v>68.862499999999997</v>
      </c>
      <c r="Q2460" t="str">
        <f>LEFT(N2460,FIND("/",N2460)-1)</f>
        <v>food</v>
      </c>
      <c r="R2460" t="str">
        <f>RIGHT(N2460,LEN(N2460)-SEARCH("/",N2460))</f>
        <v>small batch</v>
      </c>
      <c r="S2460" s="14">
        <f>(((J2460/60)/60)/24) + DATE(1970,1,1)</f>
        <v>42495.871736111112</v>
      </c>
      <c r="T2460" s="14">
        <f>(((I2460/60)/60)/24) + DATE(1970,1,1)</f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8351</v>
      </c>
      <c r="O2461" s="10">
        <f>(E2461/D2461)*100</f>
        <v>102.25</v>
      </c>
      <c r="P2461" s="5">
        <f>IFERROR((E2461/L2461),"0")</f>
        <v>108.77659574468085</v>
      </c>
      <c r="Q2461" t="str">
        <f>LEFT(N2461,FIND("/",N2461)-1)</f>
        <v>food</v>
      </c>
      <c r="R2461" t="str">
        <f>RIGHT(N2461,LEN(N2461)-SEARCH("/",N2461))</f>
        <v>small batch</v>
      </c>
      <c r="S2461" s="14">
        <f>(((J2461/60)/60)/24) + DATE(1970,1,1)</f>
        <v>42407.637557870374</v>
      </c>
      <c r="T2461" s="14">
        <f>(((I2461/60)/60)/24) + DATE(1970,1,1)</f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8351</v>
      </c>
      <c r="O2462" s="10">
        <f>(E2462/D2462)*100</f>
        <v>100.78823529411764</v>
      </c>
      <c r="P2462" s="5">
        <f>IFERROR((E2462/L2462),"0")</f>
        <v>125.98529411764706</v>
      </c>
      <c r="Q2462" t="str">
        <f>LEFT(N2462,FIND("/",N2462)-1)</f>
        <v>food</v>
      </c>
      <c r="R2462" t="str">
        <f>RIGHT(N2462,LEN(N2462)-SEARCH("/",N2462))</f>
        <v>small batch</v>
      </c>
      <c r="S2462" s="14">
        <f>(((J2462/60)/60)/24) + DATE(1970,1,1)</f>
        <v>42704.187118055561</v>
      </c>
      <c r="T2462" s="14">
        <f>(((I2462/60)/60)/24) + DATE(1970,1,1)</f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8332</v>
      </c>
      <c r="O2463" s="10">
        <f>(E2463/D2463)*100</f>
        <v>103.8</v>
      </c>
      <c r="P2463" s="5">
        <f>IFERROR((E2463/L2463),"0")</f>
        <v>90.523255813953483</v>
      </c>
      <c r="Q2463" t="str">
        <f>LEFT(N2463,FIND("/",N2463)-1)</f>
        <v>music</v>
      </c>
      <c r="R2463" t="str">
        <f>RIGHT(N2463,LEN(N2463)-SEARCH("/",N2463))</f>
        <v>indie rock</v>
      </c>
      <c r="S2463" s="14">
        <f>(((J2463/60)/60)/24) + DATE(1970,1,1)</f>
        <v>40784.012696759259</v>
      </c>
      <c r="T2463" s="14">
        <f>(((I2463/60)/60)/24) + DATE(1970,1,1)</f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8332</v>
      </c>
      <c r="O2464" s="10">
        <f>(E2464/D2464)*100</f>
        <v>110.70833333333334</v>
      </c>
      <c r="P2464" s="5">
        <f>IFERROR((E2464/L2464),"0")</f>
        <v>28.880434782608695</v>
      </c>
      <c r="Q2464" t="str">
        <f>LEFT(N2464,FIND("/",N2464)-1)</f>
        <v>music</v>
      </c>
      <c r="R2464" t="str">
        <f>RIGHT(N2464,LEN(N2464)-SEARCH("/",N2464))</f>
        <v>indie rock</v>
      </c>
      <c r="S2464" s="14">
        <f>(((J2464/60)/60)/24) + DATE(1970,1,1)</f>
        <v>41089.186296296299</v>
      </c>
      <c r="T2464" s="14">
        <f>(((I2464/60)/60)/24) + DATE(1970,1,1)</f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8332</v>
      </c>
      <c r="O2465" s="10">
        <f>(E2465/D2465)*100</f>
        <v>116.25000000000001</v>
      </c>
      <c r="P2465" s="5">
        <f>IFERROR((E2465/L2465),"0")</f>
        <v>31</v>
      </c>
      <c r="Q2465" t="str">
        <f>LEFT(N2465,FIND("/",N2465)-1)</f>
        <v>music</v>
      </c>
      <c r="R2465" t="str">
        <f>RIGHT(N2465,LEN(N2465)-SEARCH("/",N2465))</f>
        <v>indie rock</v>
      </c>
      <c r="S2465" s="14">
        <f>(((J2465/60)/60)/24) + DATE(1970,1,1)</f>
        <v>41341.111400462964</v>
      </c>
      <c r="T2465" s="14">
        <f>(((I2465/60)/60)/24) + 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8332</v>
      </c>
      <c r="O2466" s="10">
        <f>(E2466/D2466)*100</f>
        <v>111.1</v>
      </c>
      <c r="P2466" s="5">
        <f>IFERROR((E2466/L2466),"0")</f>
        <v>51.674418604651166</v>
      </c>
      <c r="Q2466" t="str">
        <f>LEFT(N2466,FIND("/",N2466)-1)</f>
        <v>music</v>
      </c>
      <c r="R2466" t="str">
        <f>RIGHT(N2466,LEN(N2466)-SEARCH("/",N2466))</f>
        <v>indie rock</v>
      </c>
      <c r="S2466" s="14">
        <f>(((J2466/60)/60)/24) + DATE(1970,1,1)</f>
        <v>42248.90042824074</v>
      </c>
      <c r="T2466" s="14">
        <f>(((I2466/60)/60)/24) + DATE(1970,1,1)</f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8332</v>
      </c>
      <c r="O2467" s="10">
        <f>(E2467/D2467)*100</f>
        <v>180.14285714285714</v>
      </c>
      <c r="P2467" s="5">
        <f>IFERROR((E2467/L2467),"0")</f>
        <v>26.270833333333332</v>
      </c>
      <c r="Q2467" t="str">
        <f>LEFT(N2467,FIND("/",N2467)-1)</f>
        <v>music</v>
      </c>
      <c r="R2467" t="str">
        <f>RIGHT(N2467,LEN(N2467)-SEARCH("/",N2467))</f>
        <v>indie rock</v>
      </c>
      <c r="S2467" s="14">
        <f>(((J2467/60)/60)/24) + DATE(1970,1,1)</f>
        <v>41145.719305555554</v>
      </c>
      <c r="T2467" s="14">
        <f>(((I2467/60)/60)/24) + 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8332</v>
      </c>
      <c r="O2468" s="10">
        <f>(E2468/D2468)*100</f>
        <v>100</v>
      </c>
      <c r="P2468" s="5">
        <f>IFERROR((E2468/L2468),"0")</f>
        <v>48.07692307692308</v>
      </c>
      <c r="Q2468" t="str">
        <f>LEFT(N2468,FIND("/",N2468)-1)</f>
        <v>music</v>
      </c>
      <c r="R2468" t="str">
        <f>RIGHT(N2468,LEN(N2468)-SEARCH("/",N2468))</f>
        <v>indie rock</v>
      </c>
      <c r="S2468" s="14">
        <f>(((J2468/60)/60)/24) + DATE(1970,1,1)</f>
        <v>41373.102465277778</v>
      </c>
      <c r="T2468" s="14">
        <f>(((I2468/60)/60)/24) + 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8332</v>
      </c>
      <c r="O2469" s="10">
        <f>(E2469/D2469)*100</f>
        <v>118.5</v>
      </c>
      <c r="P2469" s="5">
        <f>IFERROR((E2469/L2469),"0")</f>
        <v>27.558139534883722</v>
      </c>
      <c r="Q2469" t="str">
        <f>LEFT(N2469,FIND("/",N2469)-1)</f>
        <v>music</v>
      </c>
      <c r="R2469" t="str">
        <f>RIGHT(N2469,LEN(N2469)-SEARCH("/",N2469))</f>
        <v>indie rock</v>
      </c>
      <c r="S2469" s="14">
        <f>(((J2469/60)/60)/24) + DATE(1970,1,1)</f>
        <v>41025.874201388891</v>
      </c>
      <c r="T2469" s="14">
        <f>(((I2469/60)/60)/24) + DATE(1970,1,1)</f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8332</v>
      </c>
      <c r="O2470" s="10">
        <f>(E2470/D2470)*100</f>
        <v>107.21700000000001</v>
      </c>
      <c r="P2470" s="5">
        <f>IFERROR((E2470/L2470),"0")</f>
        <v>36.97137931034483</v>
      </c>
      <c r="Q2470" t="str">
        <f>LEFT(N2470,FIND("/",N2470)-1)</f>
        <v>music</v>
      </c>
      <c r="R2470" t="str">
        <f>RIGHT(N2470,LEN(N2470)-SEARCH("/",N2470))</f>
        <v>indie rock</v>
      </c>
      <c r="S2470" s="14">
        <f>(((J2470/60)/60)/24) + DATE(1970,1,1)</f>
        <v>41174.154178240737</v>
      </c>
      <c r="T2470" s="14">
        <f>(((I2470/60)/60)/24) + DATE(1970,1,1)</f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8332</v>
      </c>
      <c r="O2471" s="10">
        <f>(E2471/D2471)*100</f>
        <v>113.66666666666667</v>
      </c>
      <c r="P2471" s="5">
        <f>IFERROR((E2471/L2471),"0")</f>
        <v>29.021276595744681</v>
      </c>
      <c r="Q2471" t="str">
        <f>LEFT(N2471,FIND("/",N2471)-1)</f>
        <v>music</v>
      </c>
      <c r="R2471" t="str">
        <f>RIGHT(N2471,LEN(N2471)-SEARCH("/",N2471))</f>
        <v>indie rock</v>
      </c>
      <c r="S2471" s="14">
        <f>(((J2471/60)/60)/24) + DATE(1970,1,1)</f>
        <v>40557.429733796293</v>
      </c>
      <c r="T2471" s="14">
        <f>(((I2471/60)/60)/24) + 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8332</v>
      </c>
      <c r="O2472" s="10">
        <f>(E2472/D2472)*100</f>
        <v>103.16400000000002</v>
      </c>
      <c r="P2472" s="5">
        <f>IFERROR((E2472/L2472),"0")</f>
        <v>28.65666666666667</v>
      </c>
      <c r="Q2472" t="str">
        <f>LEFT(N2472,FIND("/",N2472)-1)</f>
        <v>music</v>
      </c>
      <c r="R2472" t="str">
        <f>RIGHT(N2472,LEN(N2472)-SEARCH("/",N2472))</f>
        <v>indie rock</v>
      </c>
      <c r="S2472" s="14">
        <f>(((J2472/60)/60)/24) + DATE(1970,1,1)</f>
        <v>41023.07471064815</v>
      </c>
      <c r="T2472" s="14">
        <f>(((I2472/60)/60)/24) + DATE(1970,1,1)</f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8332</v>
      </c>
      <c r="O2473" s="10">
        <f>(E2473/D2473)*100</f>
        <v>128</v>
      </c>
      <c r="P2473" s="5">
        <f>IFERROR((E2473/L2473),"0")</f>
        <v>37.647058823529413</v>
      </c>
      <c r="Q2473" t="str">
        <f>LEFT(N2473,FIND("/",N2473)-1)</f>
        <v>music</v>
      </c>
      <c r="R2473" t="str">
        <f>RIGHT(N2473,LEN(N2473)-SEARCH("/",N2473))</f>
        <v>indie rock</v>
      </c>
      <c r="S2473" s="14">
        <f>(((J2473/60)/60)/24) + DATE(1970,1,1)</f>
        <v>40893.992962962962</v>
      </c>
      <c r="T2473" s="14">
        <f>(((I2473/60)/60)/24) + DATE(1970,1,1)</f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8332</v>
      </c>
      <c r="O2474" s="10">
        <f>(E2474/D2474)*100</f>
        <v>135.76026666666667</v>
      </c>
      <c r="P2474" s="5">
        <f>IFERROR((E2474/L2474),"0")</f>
        <v>97.904038461538462</v>
      </c>
      <c r="Q2474" t="str">
        <f>LEFT(N2474,FIND("/",N2474)-1)</f>
        <v>music</v>
      </c>
      <c r="R2474" t="str">
        <f>RIGHT(N2474,LEN(N2474)-SEARCH("/",N2474))</f>
        <v>indie rock</v>
      </c>
      <c r="S2474" s="14">
        <f>(((J2474/60)/60)/24) + DATE(1970,1,1)</f>
        <v>40354.11550925926</v>
      </c>
      <c r="T2474" s="14">
        <f>(((I2474/60)/60)/24) + 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8332</v>
      </c>
      <c r="O2475" s="10">
        <f>(E2475/D2475)*100</f>
        <v>100</v>
      </c>
      <c r="P2475" s="5">
        <f>IFERROR((E2475/L2475),"0")</f>
        <v>42.553191489361701</v>
      </c>
      <c r="Q2475" t="str">
        <f>LEFT(N2475,FIND("/",N2475)-1)</f>
        <v>music</v>
      </c>
      <c r="R2475" t="str">
        <f>RIGHT(N2475,LEN(N2475)-SEARCH("/",N2475))</f>
        <v>indie rock</v>
      </c>
      <c r="S2475" s="14">
        <f>(((J2475/60)/60)/24) + DATE(1970,1,1)</f>
        <v>41193.748483796298</v>
      </c>
      <c r="T2475" s="14">
        <f>(((I2475/60)/60)/24) + DATE(1970,1,1)</f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8332</v>
      </c>
      <c r="O2476" s="10">
        <f>(E2476/D2476)*100</f>
        <v>100.00360000000002</v>
      </c>
      <c r="P2476" s="5">
        <f>IFERROR((E2476/L2476),"0")</f>
        <v>131.58368421052631</v>
      </c>
      <c r="Q2476" t="str">
        <f>LEFT(N2476,FIND("/",N2476)-1)</f>
        <v>music</v>
      </c>
      <c r="R2476" t="str">
        <f>RIGHT(N2476,LEN(N2476)-SEARCH("/",N2476))</f>
        <v>indie rock</v>
      </c>
      <c r="S2476" s="14">
        <f>(((J2476/60)/60)/24) + DATE(1970,1,1)</f>
        <v>40417.011296296296</v>
      </c>
      <c r="T2476" s="14">
        <f>(((I2476/60)/60)/24) + 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8332</v>
      </c>
      <c r="O2477" s="10">
        <f>(E2477/D2477)*100</f>
        <v>104.71999999999998</v>
      </c>
      <c r="P2477" s="5">
        <f>IFERROR((E2477/L2477),"0")</f>
        <v>32.320987654320987</v>
      </c>
      <c r="Q2477" t="str">
        <f>LEFT(N2477,FIND("/",N2477)-1)</f>
        <v>music</v>
      </c>
      <c r="R2477" t="str">
        <f>RIGHT(N2477,LEN(N2477)-SEARCH("/",N2477))</f>
        <v>indie rock</v>
      </c>
      <c r="S2477" s="14">
        <f>(((J2477/60)/60)/24) + DATE(1970,1,1)</f>
        <v>40310.287673611114</v>
      </c>
      <c r="T2477" s="14">
        <f>(((I2477/60)/60)/24) + 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8332</v>
      </c>
      <c r="O2478" s="10">
        <f>(E2478/D2478)*100</f>
        <v>105.02249999999999</v>
      </c>
      <c r="P2478" s="5">
        <f>IFERROR((E2478/L2478),"0")</f>
        <v>61.103999999999999</v>
      </c>
      <c r="Q2478" t="str">
        <f>LEFT(N2478,FIND("/",N2478)-1)</f>
        <v>music</v>
      </c>
      <c r="R2478" t="str">
        <f>RIGHT(N2478,LEN(N2478)-SEARCH("/",N2478))</f>
        <v>indie rock</v>
      </c>
      <c r="S2478" s="14">
        <f>(((J2478/60)/60)/24) + DATE(1970,1,1)</f>
        <v>41913.328356481477</v>
      </c>
      <c r="T2478" s="14">
        <f>(((I2478/60)/60)/24) + 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8332</v>
      </c>
      <c r="O2479" s="10">
        <f>(E2479/D2479)*100</f>
        <v>171.33333333333334</v>
      </c>
      <c r="P2479" s="5">
        <f>IFERROR((E2479/L2479),"0")</f>
        <v>31.341463414634145</v>
      </c>
      <c r="Q2479" t="str">
        <f>LEFT(N2479,FIND("/",N2479)-1)</f>
        <v>music</v>
      </c>
      <c r="R2479" t="str">
        <f>RIGHT(N2479,LEN(N2479)-SEARCH("/",N2479))</f>
        <v>indie rock</v>
      </c>
      <c r="S2479" s="14">
        <f>(((J2479/60)/60)/24) + DATE(1970,1,1)</f>
        <v>41088.691493055558</v>
      </c>
      <c r="T2479" s="14">
        <f>(((I2479/60)/60)/24) + DATE(1970,1,1)</f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8332</v>
      </c>
      <c r="O2480" s="10">
        <f>(E2480/D2480)*100</f>
        <v>127.49999999999999</v>
      </c>
      <c r="P2480" s="5">
        <f>IFERROR((E2480/L2480),"0")</f>
        <v>129.1139240506329</v>
      </c>
      <c r="Q2480" t="str">
        <f>LEFT(N2480,FIND("/",N2480)-1)</f>
        <v>music</v>
      </c>
      <c r="R2480" t="str">
        <f>RIGHT(N2480,LEN(N2480)-SEARCH("/",N2480))</f>
        <v>indie rock</v>
      </c>
      <c r="S2480" s="14">
        <f>(((J2480/60)/60)/24) + DATE(1970,1,1)</f>
        <v>41257.950381944444</v>
      </c>
      <c r="T2480" s="14">
        <f>(((I2480/60)/60)/24) + DATE(1970,1,1)</f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8332</v>
      </c>
      <c r="O2481" s="10">
        <f>(E2481/D2481)*100</f>
        <v>133.44333333333333</v>
      </c>
      <c r="P2481" s="5">
        <f>IFERROR((E2481/L2481),"0")</f>
        <v>25.020624999999999</v>
      </c>
      <c r="Q2481" t="str">
        <f>LEFT(N2481,FIND("/",N2481)-1)</f>
        <v>music</v>
      </c>
      <c r="R2481" t="str">
        <f>RIGHT(N2481,LEN(N2481)-SEARCH("/",N2481))</f>
        <v>indie rock</v>
      </c>
      <c r="S2481" s="14">
        <f>(((J2481/60)/60)/24) + DATE(1970,1,1)</f>
        <v>41107.726782407408</v>
      </c>
      <c r="T2481" s="14">
        <f>(((I2481/60)/60)/24) + DATE(1970,1,1)</f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8332</v>
      </c>
      <c r="O2482" s="10">
        <f>(E2482/D2482)*100</f>
        <v>100</v>
      </c>
      <c r="P2482" s="5">
        <f>IFERROR((E2482/L2482),"0")</f>
        <v>250</v>
      </c>
      <c r="Q2482" t="str">
        <f>LEFT(N2482,FIND("/",N2482)-1)</f>
        <v>music</v>
      </c>
      <c r="R2482" t="str">
        <f>RIGHT(N2482,LEN(N2482)-SEARCH("/",N2482))</f>
        <v>indie rock</v>
      </c>
      <c r="S2482" s="14">
        <f>(((J2482/60)/60)/24) + DATE(1970,1,1)</f>
        <v>42227.936157407406</v>
      </c>
      <c r="T2482" s="14">
        <f>(((I2482/60)/60)/24) + DATE(1970,1,1)</f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8332</v>
      </c>
      <c r="O2483" s="10">
        <f>(E2483/D2483)*100</f>
        <v>112.91099999999999</v>
      </c>
      <c r="P2483" s="5">
        <f>IFERROR((E2483/L2483),"0")</f>
        <v>47.541473684210523</v>
      </c>
      <c r="Q2483" t="str">
        <f>LEFT(N2483,FIND("/",N2483)-1)</f>
        <v>music</v>
      </c>
      <c r="R2483" t="str">
        <f>RIGHT(N2483,LEN(N2483)-SEARCH("/",N2483))</f>
        <v>indie rock</v>
      </c>
      <c r="S2483" s="14">
        <f>(((J2483/60)/60)/24) + DATE(1970,1,1)</f>
        <v>40999.645925925928</v>
      </c>
      <c r="T2483" s="14">
        <f>(((I2483/60)/60)/24) + DATE(1970,1,1)</f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8332</v>
      </c>
      <c r="O2484" s="10">
        <f>(E2484/D2484)*100</f>
        <v>100.1</v>
      </c>
      <c r="P2484" s="5">
        <f>IFERROR((E2484/L2484),"0")</f>
        <v>40.04</v>
      </c>
      <c r="Q2484" t="str">
        <f>LEFT(N2484,FIND("/",N2484)-1)</f>
        <v>music</v>
      </c>
      <c r="R2484" t="str">
        <f>RIGHT(N2484,LEN(N2484)-SEARCH("/",N2484))</f>
        <v>indie rock</v>
      </c>
      <c r="S2484" s="14">
        <f>(((J2484/60)/60)/24) + DATE(1970,1,1)</f>
        <v>40711.782210648147</v>
      </c>
      <c r="T2484" s="14">
        <f>(((I2484/60)/60)/24) + DATE(1970,1,1)</f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8332</v>
      </c>
      <c r="O2485" s="10">
        <f>(E2485/D2485)*100</f>
        <v>113.72727272727272</v>
      </c>
      <c r="P2485" s="5">
        <f>IFERROR((E2485/L2485),"0")</f>
        <v>65.84210526315789</v>
      </c>
      <c r="Q2485" t="str">
        <f>LEFT(N2485,FIND("/",N2485)-1)</f>
        <v>music</v>
      </c>
      <c r="R2485" t="str">
        <f>RIGHT(N2485,LEN(N2485)-SEARCH("/",N2485))</f>
        <v>indie rock</v>
      </c>
      <c r="S2485" s="14">
        <f>(((J2485/60)/60)/24) + DATE(1970,1,1)</f>
        <v>40970.750034722223</v>
      </c>
      <c r="T2485" s="14">
        <f>(((I2485/60)/60)/24) + DATE(1970,1,1)</f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8332</v>
      </c>
      <c r="O2486" s="10">
        <f>(E2486/D2486)*100</f>
        <v>119.31742857142855</v>
      </c>
      <c r="P2486" s="5">
        <f>IFERROR((E2486/L2486),"0")</f>
        <v>46.401222222222216</v>
      </c>
      <c r="Q2486" t="str">
        <f>LEFT(N2486,FIND("/",N2486)-1)</f>
        <v>music</v>
      </c>
      <c r="R2486" t="str">
        <f>RIGHT(N2486,LEN(N2486)-SEARCH("/",N2486))</f>
        <v>indie rock</v>
      </c>
      <c r="S2486" s="14">
        <f>(((J2486/60)/60)/24) + DATE(1970,1,1)</f>
        <v>40771.916701388887</v>
      </c>
      <c r="T2486" s="14">
        <f>(((I2486/60)/60)/24) + DATE(1970,1,1)</f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8332</v>
      </c>
      <c r="O2487" s="10">
        <f>(E2487/D2487)*100</f>
        <v>103.25</v>
      </c>
      <c r="P2487" s="5">
        <f>IFERROR((E2487/L2487),"0")</f>
        <v>50.365853658536587</v>
      </c>
      <c r="Q2487" t="str">
        <f>LEFT(N2487,FIND("/",N2487)-1)</f>
        <v>music</v>
      </c>
      <c r="R2487" t="str">
        <f>RIGHT(N2487,LEN(N2487)-SEARCH("/",N2487))</f>
        <v>indie rock</v>
      </c>
      <c r="S2487" s="14">
        <f>(((J2487/60)/60)/24) + DATE(1970,1,1)</f>
        <v>40793.998599537037</v>
      </c>
      <c r="T2487" s="14">
        <f>(((I2487/60)/60)/24) + DATE(1970,1,1)</f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8332</v>
      </c>
      <c r="O2488" s="10">
        <f>(E2488/D2488)*100</f>
        <v>265.66666666666669</v>
      </c>
      <c r="P2488" s="5">
        <f>IFERROR((E2488/L2488),"0")</f>
        <v>26.566666666666666</v>
      </c>
      <c r="Q2488" t="str">
        <f>LEFT(N2488,FIND("/",N2488)-1)</f>
        <v>music</v>
      </c>
      <c r="R2488" t="str">
        <f>RIGHT(N2488,LEN(N2488)-SEARCH("/",N2488))</f>
        <v>indie rock</v>
      </c>
      <c r="S2488" s="14">
        <f>(((J2488/60)/60)/24) + DATE(1970,1,1)</f>
        <v>40991.708055555559</v>
      </c>
      <c r="T2488" s="14">
        <f>(((I2488/60)/60)/24) + 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8332</v>
      </c>
      <c r="O2489" s="10">
        <f>(E2489/D2489)*100</f>
        <v>100.05066666666667</v>
      </c>
      <c r="P2489" s="5">
        <f>IFERROR((E2489/L2489),"0")</f>
        <v>39.493684210526318</v>
      </c>
      <c r="Q2489" t="str">
        <f>LEFT(N2489,FIND("/",N2489)-1)</f>
        <v>music</v>
      </c>
      <c r="R2489" t="str">
        <f>RIGHT(N2489,LEN(N2489)-SEARCH("/",N2489))</f>
        <v>indie rock</v>
      </c>
      <c r="S2489" s="14">
        <f>(((J2489/60)/60)/24) + DATE(1970,1,1)</f>
        <v>41026.083298611113</v>
      </c>
      <c r="T2489" s="14">
        <f>(((I2489/60)/60)/24) + DATE(1970,1,1)</f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8332</v>
      </c>
      <c r="O2490" s="10">
        <f>(E2490/D2490)*100</f>
        <v>106.69999999999999</v>
      </c>
      <c r="P2490" s="5">
        <f>IFERROR((E2490/L2490),"0")</f>
        <v>49.246153846153845</v>
      </c>
      <c r="Q2490" t="str">
        <f>LEFT(N2490,FIND("/",N2490)-1)</f>
        <v>music</v>
      </c>
      <c r="R2490" t="str">
        <f>RIGHT(N2490,LEN(N2490)-SEARCH("/",N2490))</f>
        <v>indie rock</v>
      </c>
      <c r="S2490" s="14">
        <f>(((J2490/60)/60)/24) + DATE(1970,1,1)</f>
        <v>40833.633194444446</v>
      </c>
      <c r="T2490" s="14">
        <f>(((I2490/60)/60)/24) + DATE(1970,1,1)</f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8332</v>
      </c>
      <c r="O2491" s="10">
        <f>(E2491/D2491)*100</f>
        <v>133.67142857142858</v>
      </c>
      <c r="P2491" s="5">
        <f>IFERROR((E2491/L2491),"0")</f>
        <v>62.38</v>
      </c>
      <c r="Q2491" t="str">
        <f>LEFT(N2491,FIND("/",N2491)-1)</f>
        <v>music</v>
      </c>
      <c r="R2491" t="str">
        <f>RIGHT(N2491,LEN(N2491)-SEARCH("/",N2491))</f>
        <v>indie rock</v>
      </c>
      <c r="S2491" s="14">
        <f>(((J2491/60)/60)/24) + DATE(1970,1,1)</f>
        <v>41373.690266203703</v>
      </c>
      <c r="T2491" s="14">
        <f>(((I2491/60)/60)/24) + 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8332</v>
      </c>
      <c r="O2492" s="10">
        <f>(E2492/D2492)*100</f>
        <v>121.39999999999999</v>
      </c>
      <c r="P2492" s="5">
        <f>IFERROR((E2492/L2492),"0")</f>
        <v>37.9375</v>
      </c>
      <c r="Q2492" t="str">
        <f>LEFT(N2492,FIND("/",N2492)-1)</f>
        <v>music</v>
      </c>
      <c r="R2492" t="str">
        <f>RIGHT(N2492,LEN(N2492)-SEARCH("/",N2492))</f>
        <v>indie rock</v>
      </c>
      <c r="S2492" s="14">
        <f>(((J2492/60)/60)/24) + DATE(1970,1,1)</f>
        <v>41023.227731481478</v>
      </c>
      <c r="T2492" s="14">
        <f>(((I2492/60)/60)/24) + DATE(1970,1,1)</f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8332</v>
      </c>
      <c r="O2493" s="10">
        <f>(E2493/D2493)*100</f>
        <v>103.2</v>
      </c>
      <c r="P2493" s="5">
        <f>IFERROR((E2493/L2493),"0")</f>
        <v>51.6</v>
      </c>
      <c r="Q2493" t="str">
        <f>LEFT(N2493,FIND("/",N2493)-1)</f>
        <v>music</v>
      </c>
      <c r="R2493" t="str">
        <f>RIGHT(N2493,LEN(N2493)-SEARCH("/",N2493))</f>
        <v>indie rock</v>
      </c>
      <c r="S2493" s="14">
        <f>(((J2493/60)/60)/24) + DATE(1970,1,1)</f>
        <v>40542.839282407411</v>
      </c>
      <c r="T2493" s="14">
        <f>(((I2493/60)/60)/24) + 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8332</v>
      </c>
      <c r="O2494" s="10">
        <f>(E2494/D2494)*100</f>
        <v>125</v>
      </c>
      <c r="P2494" s="5">
        <f>IFERROR((E2494/L2494),"0")</f>
        <v>27.777777777777779</v>
      </c>
      <c r="Q2494" t="str">
        <f>LEFT(N2494,FIND("/",N2494)-1)</f>
        <v>music</v>
      </c>
      <c r="R2494" t="str">
        <f>RIGHT(N2494,LEN(N2494)-SEARCH("/",N2494))</f>
        <v>indie rock</v>
      </c>
      <c r="S2494" s="14">
        <f>(((J2494/60)/60)/24) + DATE(1970,1,1)</f>
        <v>41024.985972222225</v>
      </c>
      <c r="T2494" s="14">
        <f>(((I2494/60)/60)/24) + DATE(1970,1,1)</f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8332</v>
      </c>
      <c r="O2495" s="10">
        <f>(E2495/D2495)*100</f>
        <v>128.69999999999999</v>
      </c>
      <c r="P2495" s="5">
        <f>IFERROR((E2495/L2495),"0")</f>
        <v>99.382239382239376</v>
      </c>
      <c r="Q2495" t="str">
        <f>LEFT(N2495,FIND("/",N2495)-1)</f>
        <v>music</v>
      </c>
      <c r="R2495" t="str">
        <f>RIGHT(N2495,LEN(N2495)-SEARCH("/",N2495))</f>
        <v>indie rock</v>
      </c>
      <c r="S2495" s="14">
        <f>(((J2495/60)/60)/24) + DATE(1970,1,1)</f>
        <v>41348.168287037035</v>
      </c>
      <c r="T2495" s="14">
        <f>(((I2495/60)/60)/24) + 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8332</v>
      </c>
      <c r="O2496" s="10">
        <f>(E2496/D2496)*100</f>
        <v>101.00533333333333</v>
      </c>
      <c r="P2496" s="5">
        <f>IFERROR((E2496/L2496),"0")</f>
        <v>38.848205128205123</v>
      </c>
      <c r="Q2496" t="str">
        <f>LEFT(N2496,FIND("/",N2496)-1)</f>
        <v>music</v>
      </c>
      <c r="R2496" t="str">
        <f>RIGHT(N2496,LEN(N2496)-SEARCH("/",N2496))</f>
        <v>indie rock</v>
      </c>
      <c r="S2496" s="14">
        <f>(((J2496/60)/60)/24) + DATE(1970,1,1)</f>
        <v>41022.645185185182</v>
      </c>
      <c r="T2496" s="14">
        <f>(((I2496/60)/60)/24) + 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8332</v>
      </c>
      <c r="O2497" s="10">
        <f>(E2497/D2497)*100</f>
        <v>127.53666666666665</v>
      </c>
      <c r="P2497" s="5">
        <f>IFERROR((E2497/L2497),"0")</f>
        <v>45.548809523809524</v>
      </c>
      <c r="Q2497" t="str">
        <f>LEFT(N2497,FIND("/",N2497)-1)</f>
        <v>music</v>
      </c>
      <c r="R2497" t="str">
        <f>RIGHT(N2497,LEN(N2497)-SEARCH("/",N2497))</f>
        <v>indie rock</v>
      </c>
      <c r="S2497" s="14">
        <f>(((J2497/60)/60)/24) + DATE(1970,1,1)</f>
        <v>41036.946469907409</v>
      </c>
      <c r="T2497" s="14">
        <f>(((I2497/60)/60)/24) + 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8332</v>
      </c>
      <c r="O2498" s="10">
        <f>(E2498/D2498)*100</f>
        <v>100</v>
      </c>
      <c r="P2498" s="5">
        <f>IFERROR((E2498/L2498),"0")</f>
        <v>600</v>
      </c>
      <c r="Q2498" t="str">
        <f>LEFT(N2498,FIND("/",N2498)-1)</f>
        <v>music</v>
      </c>
      <c r="R2498" t="str">
        <f>RIGHT(N2498,LEN(N2498)-SEARCH("/",N2498))</f>
        <v>indie rock</v>
      </c>
      <c r="S2498" s="14">
        <f>(((J2498/60)/60)/24) + DATE(1970,1,1)</f>
        <v>41327.996435185189</v>
      </c>
      <c r="T2498" s="14">
        <f>(((I2498/60)/60)/24) + 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8332</v>
      </c>
      <c r="O2499" s="10">
        <f>(E2499/D2499)*100</f>
        <v>112.7715</v>
      </c>
      <c r="P2499" s="5">
        <f>IFERROR((E2499/L2499),"0")</f>
        <v>80.551071428571419</v>
      </c>
      <c r="Q2499" t="str">
        <f>LEFT(N2499,FIND("/",N2499)-1)</f>
        <v>music</v>
      </c>
      <c r="R2499" t="str">
        <f>RIGHT(N2499,LEN(N2499)-SEARCH("/",N2499))</f>
        <v>indie rock</v>
      </c>
      <c r="S2499" s="14">
        <f>(((J2499/60)/60)/24) + DATE(1970,1,1)</f>
        <v>40730.878912037035</v>
      </c>
      <c r="T2499" s="14">
        <f>(((I2499/60)/60)/24) + 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8332</v>
      </c>
      <c r="O2500" s="10">
        <f>(E2500/D2500)*100</f>
        <v>105.60000000000001</v>
      </c>
      <c r="P2500" s="5">
        <f>IFERROR((E2500/L2500),"0")</f>
        <v>52.8</v>
      </c>
      <c r="Q2500" t="str">
        <f>LEFT(N2500,FIND("/",N2500)-1)</f>
        <v>music</v>
      </c>
      <c r="R2500" t="str">
        <f>RIGHT(N2500,LEN(N2500)-SEARCH("/",N2500))</f>
        <v>indie rock</v>
      </c>
      <c r="S2500" s="14">
        <f>(((J2500/60)/60)/24) + DATE(1970,1,1)</f>
        <v>42017.967442129629</v>
      </c>
      <c r="T2500" s="14">
        <f>(((I2500/60)/60)/24) + DATE(1970,1,1)</f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8332</v>
      </c>
      <c r="O2501" s="10">
        <f>(E2501/D2501)*100</f>
        <v>202.625</v>
      </c>
      <c r="P2501" s="5">
        <f>IFERROR((E2501/L2501),"0")</f>
        <v>47.676470588235297</v>
      </c>
      <c r="Q2501" t="str">
        <f>LEFT(N2501,FIND("/",N2501)-1)</f>
        <v>music</v>
      </c>
      <c r="R2501" t="str">
        <f>RIGHT(N2501,LEN(N2501)-SEARCH("/",N2501))</f>
        <v>indie rock</v>
      </c>
      <c r="S2501" s="14">
        <f>(((J2501/60)/60)/24) + DATE(1970,1,1)</f>
        <v>41226.648576388885</v>
      </c>
      <c r="T2501" s="14">
        <f>(((I2501/60)/60)/24) + 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8332</v>
      </c>
      <c r="O2502" s="10">
        <f>(E2502/D2502)*100</f>
        <v>113.33333333333333</v>
      </c>
      <c r="P2502" s="5">
        <f>IFERROR((E2502/L2502),"0")</f>
        <v>23.448275862068964</v>
      </c>
      <c r="Q2502" t="str">
        <f>LEFT(N2502,FIND("/",N2502)-1)</f>
        <v>music</v>
      </c>
      <c r="R2502" t="str">
        <f>RIGHT(N2502,LEN(N2502)-SEARCH("/",N2502))</f>
        <v>indie rock</v>
      </c>
      <c r="S2502" s="14">
        <f>(((J2502/60)/60)/24) + DATE(1970,1,1)</f>
        <v>41053.772858796299</v>
      </c>
      <c r="T2502" s="14">
        <f>(((I2502/60)/60)/24) + DATE(1970,1,1)</f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8352</v>
      </c>
      <c r="O2503" s="10">
        <f>(E2503/D2503)*100</f>
        <v>2.5545454545454547</v>
      </c>
      <c r="P2503" s="5">
        <f>IFERROR((E2503/L2503),"0")</f>
        <v>40.142857142857146</v>
      </c>
      <c r="Q2503" t="str">
        <f>LEFT(N2503,FIND("/",N2503)-1)</f>
        <v>food</v>
      </c>
      <c r="R2503" t="str">
        <f>RIGHT(N2503,LEN(N2503)-SEARCH("/",N2503))</f>
        <v>restaurants</v>
      </c>
      <c r="S2503" s="14">
        <f>(((J2503/60)/60)/24) + DATE(1970,1,1)</f>
        <v>42244.776666666665</v>
      </c>
      <c r="T2503" s="14">
        <f>(((I2503/60)/60)/24) + DATE(1970,1,1)</f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8352</v>
      </c>
      <c r="O2504" s="10">
        <f>(E2504/D2504)*100</f>
        <v>7.8181818181818186E-2</v>
      </c>
      <c r="P2504" s="5">
        <f>IFERROR((E2504/L2504),"0")</f>
        <v>17.2</v>
      </c>
      <c r="Q2504" t="str">
        <f>LEFT(N2504,FIND("/",N2504)-1)</f>
        <v>food</v>
      </c>
      <c r="R2504" t="str">
        <f>RIGHT(N2504,LEN(N2504)-SEARCH("/",N2504))</f>
        <v>restaurants</v>
      </c>
      <c r="S2504" s="14">
        <f>(((J2504/60)/60)/24) + DATE(1970,1,1)</f>
        <v>41858.825439814813</v>
      </c>
      <c r="T2504" s="14">
        <f>(((I2504/60)/60)/24) + DATE(1970,1,1)</f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8352</v>
      </c>
      <c r="O2505" s="10">
        <f>(E2505/D2505)*100</f>
        <v>0</v>
      </c>
      <c r="P2505" s="5" t="str">
        <f>IFERROR((E2505/L2505),"0")</f>
        <v>0</v>
      </c>
      <c r="Q2505" t="str">
        <f>LEFT(N2505,FIND("/",N2505)-1)</f>
        <v>food</v>
      </c>
      <c r="R2505" t="str">
        <f>RIGHT(N2505,LEN(N2505)-SEARCH("/",N2505))</f>
        <v>restaurants</v>
      </c>
      <c r="S2505" s="14">
        <f>(((J2505/60)/60)/24) + DATE(1970,1,1)</f>
        <v>42498.899398148147</v>
      </c>
      <c r="T2505" s="14">
        <f>(((I2505/60)/60)/24) + DATE(1970,1,1)</f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8352</v>
      </c>
      <c r="O2506" s="10">
        <f>(E2506/D2506)*100</f>
        <v>0</v>
      </c>
      <c r="P2506" s="5" t="str">
        <f>IFERROR((E2506/L2506),"0")</f>
        <v>0</v>
      </c>
      <c r="Q2506" t="str">
        <f>LEFT(N2506,FIND("/",N2506)-1)</f>
        <v>food</v>
      </c>
      <c r="R2506" t="str">
        <f>RIGHT(N2506,LEN(N2506)-SEARCH("/",N2506))</f>
        <v>restaurants</v>
      </c>
      <c r="S2506" s="14">
        <f>(((J2506/60)/60)/24) + DATE(1970,1,1)</f>
        <v>41928.015439814815</v>
      </c>
      <c r="T2506" s="14">
        <f>(((I2506/60)/60)/24) + 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8352</v>
      </c>
      <c r="O2507" s="10">
        <f>(E2507/D2507)*100</f>
        <v>0</v>
      </c>
      <c r="P2507" s="5" t="str">
        <f>IFERROR((E2507/L2507),"0")</f>
        <v>0</v>
      </c>
      <c r="Q2507" t="str">
        <f>LEFT(N2507,FIND("/",N2507)-1)</f>
        <v>food</v>
      </c>
      <c r="R2507" t="str">
        <f>RIGHT(N2507,LEN(N2507)-SEARCH("/",N2507))</f>
        <v>restaurants</v>
      </c>
      <c r="S2507" s="14">
        <f>(((J2507/60)/60)/24) + DATE(1970,1,1)</f>
        <v>42047.05574074074</v>
      </c>
      <c r="T2507" s="14">
        <f>(((I2507/60)/60)/24) + DATE(1970,1,1)</f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8352</v>
      </c>
      <c r="O2508" s="10">
        <f>(E2508/D2508)*100</f>
        <v>0.6</v>
      </c>
      <c r="P2508" s="5">
        <f>IFERROR((E2508/L2508),"0")</f>
        <v>15</v>
      </c>
      <c r="Q2508" t="str">
        <f>LEFT(N2508,FIND("/",N2508)-1)</f>
        <v>food</v>
      </c>
      <c r="R2508" t="str">
        <f>RIGHT(N2508,LEN(N2508)-SEARCH("/",N2508))</f>
        <v>restaurants</v>
      </c>
      <c r="S2508" s="14">
        <f>(((J2508/60)/60)/24) + DATE(1970,1,1)</f>
        <v>42258.297094907408</v>
      </c>
      <c r="T2508" s="14">
        <f>(((I2508/60)/60)/24) + 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8352</v>
      </c>
      <c r="O2509" s="10">
        <f>(E2509/D2509)*100</f>
        <v>0</v>
      </c>
      <c r="P2509" s="5" t="str">
        <f>IFERROR((E2509/L2509),"0")</f>
        <v>0</v>
      </c>
      <c r="Q2509" t="str">
        <f>LEFT(N2509,FIND("/",N2509)-1)</f>
        <v>food</v>
      </c>
      <c r="R2509" t="str">
        <f>RIGHT(N2509,LEN(N2509)-SEARCH("/",N2509))</f>
        <v>restaurants</v>
      </c>
      <c r="S2509" s="14">
        <f>(((J2509/60)/60)/24) + DATE(1970,1,1)</f>
        <v>42105.072962962964</v>
      </c>
      <c r="T2509" s="14">
        <f>(((I2509/60)/60)/24) + DATE(1970,1,1)</f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8352</v>
      </c>
      <c r="O2510" s="10">
        <f>(E2510/D2510)*100</f>
        <v>0</v>
      </c>
      <c r="P2510" s="5" t="str">
        <f>IFERROR((E2510/L2510),"0")</f>
        <v>0</v>
      </c>
      <c r="Q2510" t="str">
        <f>LEFT(N2510,FIND("/",N2510)-1)</f>
        <v>food</v>
      </c>
      <c r="R2510" t="str">
        <f>RIGHT(N2510,LEN(N2510)-SEARCH("/",N2510))</f>
        <v>restaurants</v>
      </c>
      <c r="S2510" s="14">
        <f>(((J2510/60)/60)/24) + DATE(1970,1,1)</f>
        <v>41835.951782407406</v>
      </c>
      <c r="T2510" s="14">
        <f>(((I2510/60)/60)/24) + DATE(1970,1,1)</f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8352</v>
      </c>
      <c r="O2511" s="10">
        <f>(E2511/D2511)*100</f>
        <v>1.0526315789473684</v>
      </c>
      <c r="P2511" s="5">
        <f>IFERROR((E2511/L2511),"0")</f>
        <v>35.714285714285715</v>
      </c>
      <c r="Q2511" t="str">
        <f>LEFT(N2511,FIND("/",N2511)-1)</f>
        <v>food</v>
      </c>
      <c r="R2511" t="str">
        <f>RIGHT(N2511,LEN(N2511)-SEARCH("/",N2511))</f>
        <v>restaurants</v>
      </c>
      <c r="S2511" s="14">
        <f>(((J2511/60)/60)/24) + DATE(1970,1,1)</f>
        <v>42058.809594907405</v>
      </c>
      <c r="T2511" s="14">
        <f>(((I2511/60)/60)/24) + DATE(1970,1,1)</f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8352</v>
      </c>
      <c r="O2512" s="10">
        <f>(E2512/D2512)*100</f>
        <v>0.15</v>
      </c>
      <c r="P2512" s="5">
        <f>IFERROR((E2512/L2512),"0")</f>
        <v>37.5</v>
      </c>
      <c r="Q2512" t="str">
        <f>LEFT(N2512,FIND("/",N2512)-1)</f>
        <v>food</v>
      </c>
      <c r="R2512" t="str">
        <f>RIGHT(N2512,LEN(N2512)-SEARCH("/",N2512))</f>
        <v>restaurants</v>
      </c>
      <c r="S2512" s="14">
        <f>(((J2512/60)/60)/24) + DATE(1970,1,1)</f>
        <v>42078.997361111105</v>
      </c>
      <c r="T2512" s="14">
        <f>(((I2512/60)/60)/24) + 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8352</v>
      </c>
      <c r="O2513" s="10">
        <f>(E2513/D2513)*100</f>
        <v>0</v>
      </c>
      <c r="P2513" s="5" t="str">
        <f>IFERROR((E2513/L2513),"0")</f>
        <v>0</v>
      </c>
      <c r="Q2513" t="str">
        <f>LEFT(N2513,FIND("/",N2513)-1)</f>
        <v>food</v>
      </c>
      <c r="R2513" t="str">
        <f>RIGHT(N2513,LEN(N2513)-SEARCH("/",N2513))</f>
        <v>restaurants</v>
      </c>
      <c r="S2513" s="14">
        <f>(((J2513/60)/60)/24) + DATE(1970,1,1)</f>
        <v>42371.446909722217</v>
      </c>
      <c r="T2513" s="14">
        <f>(((I2513/60)/60)/24) + 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8352</v>
      </c>
      <c r="O2514" s="10">
        <f>(E2514/D2514)*100</f>
        <v>0</v>
      </c>
      <c r="P2514" s="5" t="str">
        <f>IFERROR((E2514/L2514),"0")</f>
        <v>0</v>
      </c>
      <c r="Q2514" t="str">
        <f>LEFT(N2514,FIND("/",N2514)-1)</f>
        <v>food</v>
      </c>
      <c r="R2514" t="str">
        <f>RIGHT(N2514,LEN(N2514)-SEARCH("/",N2514))</f>
        <v>restaurants</v>
      </c>
      <c r="S2514" s="14">
        <f>(((J2514/60)/60)/24) + DATE(1970,1,1)</f>
        <v>41971.876863425925</v>
      </c>
      <c r="T2514" s="14">
        <f>(((I2514/60)/60)/24) + DATE(1970,1,1)</f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8352</v>
      </c>
      <c r="O2515" s="10">
        <f>(E2515/D2515)*100</f>
        <v>0</v>
      </c>
      <c r="P2515" s="5" t="str">
        <f>IFERROR((E2515/L2515),"0")</f>
        <v>0</v>
      </c>
      <c r="Q2515" t="str">
        <f>LEFT(N2515,FIND("/",N2515)-1)</f>
        <v>food</v>
      </c>
      <c r="R2515" t="str">
        <f>RIGHT(N2515,LEN(N2515)-SEARCH("/",N2515))</f>
        <v>restaurants</v>
      </c>
      <c r="S2515" s="14">
        <f>(((J2515/60)/60)/24) + DATE(1970,1,1)</f>
        <v>42732.00681712963</v>
      </c>
      <c r="T2515" s="14">
        <f>(((I2515/60)/60)/24) + DATE(1970,1,1)</f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8352</v>
      </c>
      <c r="O2516" s="10">
        <f>(E2516/D2516)*100</f>
        <v>1.7500000000000002</v>
      </c>
      <c r="P2516" s="5">
        <f>IFERROR((E2516/L2516),"0")</f>
        <v>52.5</v>
      </c>
      <c r="Q2516" t="str">
        <f>LEFT(N2516,FIND("/",N2516)-1)</f>
        <v>food</v>
      </c>
      <c r="R2516" t="str">
        <f>RIGHT(N2516,LEN(N2516)-SEARCH("/",N2516))</f>
        <v>restaurants</v>
      </c>
      <c r="S2516" s="14">
        <f>(((J2516/60)/60)/24) + DATE(1970,1,1)</f>
        <v>41854.389780092592</v>
      </c>
      <c r="T2516" s="14">
        <f>(((I2516/60)/60)/24) + DATE(1970,1,1)</f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8352</v>
      </c>
      <c r="O2517" s="10">
        <f>(E2517/D2517)*100</f>
        <v>18.600000000000001</v>
      </c>
      <c r="P2517" s="5">
        <f>IFERROR((E2517/L2517),"0")</f>
        <v>77.5</v>
      </c>
      <c r="Q2517" t="str">
        <f>LEFT(N2517,FIND("/",N2517)-1)</f>
        <v>food</v>
      </c>
      <c r="R2517" t="str">
        <f>RIGHT(N2517,LEN(N2517)-SEARCH("/",N2517))</f>
        <v>restaurants</v>
      </c>
      <c r="S2517" s="14">
        <f>(((J2517/60)/60)/24) + DATE(1970,1,1)</f>
        <v>42027.839733796296</v>
      </c>
      <c r="T2517" s="14">
        <f>(((I2517/60)/60)/24) + DATE(1970,1,1)</f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8352</v>
      </c>
      <c r="O2518" s="10">
        <f>(E2518/D2518)*100</f>
        <v>0</v>
      </c>
      <c r="P2518" s="5" t="str">
        <f>IFERROR((E2518/L2518),"0")</f>
        <v>0</v>
      </c>
      <c r="Q2518" t="str">
        <f>LEFT(N2518,FIND("/",N2518)-1)</f>
        <v>food</v>
      </c>
      <c r="R2518" t="str">
        <f>RIGHT(N2518,LEN(N2518)-SEARCH("/",N2518))</f>
        <v>restaurants</v>
      </c>
      <c r="S2518" s="14">
        <f>(((J2518/60)/60)/24) + DATE(1970,1,1)</f>
        <v>41942.653379629628</v>
      </c>
      <c r="T2518" s="14">
        <f>(((I2518/60)/60)/24) + DATE(1970,1,1)</f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8352</v>
      </c>
      <c r="O2519" s="10">
        <f>(E2519/D2519)*100</f>
        <v>9.8166666666666664</v>
      </c>
      <c r="P2519" s="5">
        <f>IFERROR((E2519/L2519),"0")</f>
        <v>53.545454545454547</v>
      </c>
      <c r="Q2519" t="str">
        <f>LEFT(N2519,FIND("/",N2519)-1)</f>
        <v>food</v>
      </c>
      <c r="R2519" t="str">
        <f>RIGHT(N2519,LEN(N2519)-SEARCH("/",N2519))</f>
        <v>restaurants</v>
      </c>
      <c r="S2519" s="14">
        <f>(((J2519/60)/60)/24) + DATE(1970,1,1)</f>
        <v>42052.802430555559</v>
      </c>
      <c r="T2519" s="14">
        <f>(((I2519/60)/60)/24) + 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8352</v>
      </c>
      <c r="O2520" s="10">
        <f>(E2520/D2520)*100</f>
        <v>0</v>
      </c>
      <c r="P2520" s="5" t="str">
        <f>IFERROR((E2520/L2520),"0")</f>
        <v>0</v>
      </c>
      <c r="Q2520" t="str">
        <f>LEFT(N2520,FIND("/",N2520)-1)</f>
        <v>food</v>
      </c>
      <c r="R2520" t="str">
        <f>RIGHT(N2520,LEN(N2520)-SEARCH("/",N2520))</f>
        <v>restaurants</v>
      </c>
      <c r="S2520" s="14">
        <f>(((J2520/60)/60)/24) + DATE(1970,1,1)</f>
        <v>41926.680879629632</v>
      </c>
      <c r="T2520" s="14">
        <f>(((I2520/60)/60)/24) + DATE(1970,1,1)</f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8352</v>
      </c>
      <c r="O2521" s="10">
        <f>(E2521/D2521)*100</f>
        <v>4.3333333333333335E-2</v>
      </c>
      <c r="P2521" s="5">
        <f>IFERROR((E2521/L2521),"0")</f>
        <v>16.25</v>
      </c>
      <c r="Q2521" t="str">
        <f>LEFT(N2521,FIND("/",N2521)-1)</f>
        <v>food</v>
      </c>
      <c r="R2521" t="str">
        <f>RIGHT(N2521,LEN(N2521)-SEARCH("/",N2521))</f>
        <v>restaurants</v>
      </c>
      <c r="S2521" s="14">
        <f>(((J2521/60)/60)/24) + DATE(1970,1,1)</f>
        <v>41809.155138888891</v>
      </c>
      <c r="T2521" s="14">
        <f>(((I2521/60)/60)/24) + DATE(1970,1,1)</f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8352</v>
      </c>
      <c r="O2522" s="10">
        <f>(E2522/D2522)*100</f>
        <v>0</v>
      </c>
      <c r="P2522" s="5" t="str">
        <f>IFERROR((E2522/L2522),"0")</f>
        <v>0</v>
      </c>
      <c r="Q2522" t="str">
        <f>LEFT(N2522,FIND("/",N2522)-1)</f>
        <v>food</v>
      </c>
      <c r="R2522" t="str">
        <f>RIGHT(N2522,LEN(N2522)-SEARCH("/",N2522))</f>
        <v>restaurants</v>
      </c>
      <c r="S2522" s="14">
        <f>(((J2522/60)/60)/24) + DATE(1970,1,1)</f>
        <v>42612.600520833337</v>
      </c>
      <c r="T2522" s="14">
        <f>(((I2522/60)/60)/24) + DATE(1970,1,1)</f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8353</v>
      </c>
      <c r="O2523" s="10">
        <f>(E2523/D2523)*100</f>
        <v>109.48792</v>
      </c>
      <c r="P2523" s="5">
        <f>IFERROR((E2523/L2523),"0")</f>
        <v>103.68174242424243</v>
      </c>
      <c r="Q2523" t="str">
        <f>LEFT(N2523,FIND("/",N2523)-1)</f>
        <v>music</v>
      </c>
      <c r="R2523" t="str">
        <f>RIGHT(N2523,LEN(N2523)-SEARCH("/",N2523))</f>
        <v>classical music</v>
      </c>
      <c r="S2523" s="14">
        <f>(((J2523/60)/60)/24) + DATE(1970,1,1)</f>
        <v>42269.967835648145</v>
      </c>
      <c r="T2523" s="14">
        <f>(((I2523/60)/60)/24) + DATE(1970,1,1)</f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8353</v>
      </c>
      <c r="O2524" s="10">
        <f>(E2524/D2524)*100</f>
        <v>100</v>
      </c>
      <c r="P2524" s="5">
        <f>IFERROR((E2524/L2524),"0")</f>
        <v>185.18518518518519</v>
      </c>
      <c r="Q2524" t="str">
        <f>LEFT(N2524,FIND("/",N2524)-1)</f>
        <v>music</v>
      </c>
      <c r="R2524" t="str">
        <f>RIGHT(N2524,LEN(N2524)-SEARCH("/",N2524))</f>
        <v>classical music</v>
      </c>
      <c r="S2524" s="14">
        <f>(((J2524/60)/60)/24) + DATE(1970,1,1)</f>
        <v>42460.573611111111</v>
      </c>
      <c r="T2524" s="14">
        <f>(((I2524/60)/60)/24) + 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8353</v>
      </c>
      <c r="O2525" s="10">
        <f>(E2525/D2525)*100</f>
        <v>156.44444444444446</v>
      </c>
      <c r="P2525" s="5">
        <f>IFERROR((E2525/L2525),"0")</f>
        <v>54.153846153846153</v>
      </c>
      <c r="Q2525" t="str">
        <f>LEFT(N2525,FIND("/",N2525)-1)</f>
        <v>music</v>
      </c>
      <c r="R2525" t="str">
        <f>RIGHT(N2525,LEN(N2525)-SEARCH("/",N2525))</f>
        <v>classical music</v>
      </c>
      <c r="S2525" s="14">
        <f>(((J2525/60)/60)/24) + DATE(1970,1,1)</f>
        <v>41930.975601851853</v>
      </c>
      <c r="T2525" s="14">
        <f>(((I2525/60)/60)/24) + DATE(1970,1,1)</f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8353</v>
      </c>
      <c r="O2526" s="10">
        <f>(E2526/D2526)*100</f>
        <v>101.6</v>
      </c>
      <c r="P2526" s="5">
        <f>IFERROR((E2526/L2526),"0")</f>
        <v>177.2093023255814</v>
      </c>
      <c r="Q2526" t="str">
        <f>LEFT(N2526,FIND("/",N2526)-1)</f>
        <v>music</v>
      </c>
      <c r="R2526" t="str">
        <f>RIGHT(N2526,LEN(N2526)-SEARCH("/",N2526))</f>
        <v>classical music</v>
      </c>
      <c r="S2526" s="14">
        <f>(((J2526/60)/60)/24) + DATE(1970,1,1)</f>
        <v>41961.807372685187</v>
      </c>
      <c r="T2526" s="14">
        <f>(((I2526/60)/60)/24) + 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8353</v>
      </c>
      <c r="O2527" s="10">
        <f>(E2527/D2527)*100</f>
        <v>100.325</v>
      </c>
      <c r="P2527" s="5">
        <f>IFERROR((E2527/L2527),"0")</f>
        <v>100.325</v>
      </c>
      <c r="Q2527" t="str">
        <f>LEFT(N2527,FIND("/",N2527)-1)</f>
        <v>music</v>
      </c>
      <c r="R2527" t="str">
        <f>RIGHT(N2527,LEN(N2527)-SEARCH("/",N2527))</f>
        <v>classical music</v>
      </c>
      <c r="S2527" s="14">
        <f>(((J2527/60)/60)/24) + DATE(1970,1,1)</f>
        <v>41058.844571759262</v>
      </c>
      <c r="T2527" s="14">
        <f>(((I2527/60)/60)/24) + 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8353</v>
      </c>
      <c r="O2528" s="10">
        <f>(E2528/D2528)*100</f>
        <v>112.94999999999999</v>
      </c>
      <c r="P2528" s="5">
        <f>IFERROR((E2528/L2528),"0")</f>
        <v>136.90909090909091</v>
      </c>
      <c r="Q2528" t="str">
        <f>LEFT(N2528,FIND("/",N2528)-1)</f>
        <v>music</v>
      </c>
      <c r="R2528" t="str">
        <f>RIGHT(N2528,LEN(N2528)-SEARCH("/",N2528))</f>
        <v>classical music</v>
      </c>
      <c r="S2528" s="14">
        <f>(((J2528/60)/60)/24) + DATE(1970,1,1)</f>
        <v>41953.091134259259</v>
      </c>
      <c r="T2528" s="14">
        <f>(((I2528/60)/60)/24) + 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8353</v>
      </c>
      <c r="O2529" s="10">
        <f>(E2529/D2529)*100</f>
        <v>102.125</v>
      </c>
      <c r="P2529" s="5">
        <f>IFERROR((E2529/L2529),"0")</f>
        <v>57.535211267605632</v>
      </c>
      <c r="Q2529" t="str">
        <f>LEFT(N2529,FIND("/",N2529)-1)</f>
        <v>music</v>
      </c>
      <c r="R2529" t="str">
        <f>RIGHT(N2529,LEN(N2529)-SEARCH("/",N2529))</f>
        <v>classical music</v>
      </c>
      <c r="S2529" s="14">
        <f>(((J2529/60)/60)/24) + DATE(1970,1,1)</f>
        <v>41546.75105324074</v>
      </c>
      <c r="T2529" s="14">
        <f>(((I2529/60)/60)/24) + DATE(1970,1,1)</f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8353</v>
      </c>
      <c r="O2530" s="10">
        <f>(E2530/D2530)*100</f>
        <v>107.24974999999999</v>
      </c>
      <c r="P2530" s="5">
        <f>IFERROR((E2530/L2530),"0")</f>
        <v>52.962839506172834</v>
      </c>
      <c r="Q2530" t="str">
        <f>LEFT(N2530,FIND("/",N2530)-1)</f>
        <v>music</v>
      </c>
      <c r="R2530" t="str">
        <f>RIGHT(N2530,LEN(N2530)-SEARCH("/",N2530))</f>
        <v>classical music</v>
      </c>
      <c r="S2530" s="14">
        <f>(((J2530/60)/60)/24) + DATE(1970,1,1)</f>
        <v>42217.834525462968</v>
      </c>
      <c r="T2530" s="14">
        <f>(((I2530/60)/60)/24) + 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8353</v>
      </c>
      <c r="O2531" s="10">
        <f>(E2531/D2531)*100</f>
        <v>104.28333333333333</v>
      </c>
      <c r="P2531" s="5">
        <f>IFERROR((E2531/L2531),"0")</f>
        <v>82.328947368421055</v>
      </c>
      <c r="Q2531" t="str">
        <f>LEFT(N2531,FIND("/",N2531)-1)</f>
        <v>music</v>
      </c>
      <c r="R2531" t="str">
        <f>RIGHT(N2531,LEN(N2531)-SEARCH("/",N2531))</f>
        <v>classical music</v>
      </c>
      <c r="S2531" s="14">
        <f>(((J2531/60)/60)/24) + DATE(1970,1,1)</f>
        <v>40948.080729166664</v>
      </c>
      <c r="T2531" s="14">
        <f>(((I2531/60)/60)/24) + 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8353</v>
      </c>
      <c r="O2532" s="10">
        <f>(E2532/D2532)*100</f>
        <v>100</v>
      </c>
      <c r="P2532" s="5">
        <f>IFERROR((E2532/L2532),"0")</f>
        <v>135.41666666666666</v>
      </c>
      <c r="Q2532" t="str">
        <f>LEFT(N2532,FIND("/",N2532)-1)</f>
        <v>music</v>
      </c>
      <c r="R2532" t="str">
        <f>RIGHT(N2532,LEN(N2532)-SEARCH("/",N2532))</f>
        <v>classical music</v>
      </c>
      <c r="S2532" s="14">
        <f>(((J2532/60)/60)/24) + DATE(1970,1,1)</f>
        <v>42081.864641203705</v>
      </c>
      <c r="T2532" s="14">
        <f>(((I2532/60)/60)/24) + DATE(1970,1,1)</f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8353</v>
      </c>
      <c r="O2533" s="10">
        <f>(E2533/D2533)*100</f>
        <v>100.4</v>
      </c>
      <c r="P2533" s="5">
        <f>IFERROR((E2533/L2533),"0")</f>
        <v>74.06557377049181</v>
      </c>
      <c r="Q2533" t="str">
        <f>LEFT(N2533,FIND("/",N2533)-1)</f>
        <v>music</v>
      </c>
      <c r="R2533" t="str">
        <f>RIGHT(N2533,LEN(N2533)-SEARCH("/",N2533))</f>
        <v>classical music</v>
      </c>
      <c r="S2533" s="14">
        <f>(((J2533/60)/60)/24) + DATE(1970,1,1)</f>
        <v>42208.680023148147</v>
      </c>
      <c r="T2533" s="14">
        <f>(((I2533/60)/60)/24) + DATE(1970,1,1)</f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8353</v>
      </c>
      <c r="O2534" s="10">
        <f>(E2534/D2534)*100</f>
        <v>126.125</v>
      </c>
      <c r="P2534" s="5">
        <f>IFERROR((E2534/L2534),"0")</f>
        <v>84.083333333333329</v>
      </c>
      <c r="Q2534" t="str">
        <f>LEFT(N2534,FIND("/",N2534)-1)</f>
        <v>music</v>
      </c>
      <c r="R2534" t="str">
        <f>RIGHT(N2534,LEN(N2534)-SEARCH("/",N2534))</f>
        <v>classical music</v>
      </c>
      <c r="S2534" s="14">
        <f>(((J2534/60)/60)/24) + DATE(1970,1,1)</f>
        <v>41107.849143518521</v>
      </c>
      <c r="T2534" s="14">
        <f>(((I2534/60)/60)/24) + DATE(1970,1,1)</f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8353</v>
      </c>
      <c r="O2535" s="10">
        <f>(E2535/D2535)*100</f>
        <v>110.66666666666667</v>
      </c>
      <c r="P2535" s="5">
        <f>IFERROR((E2535/L2535),"0")</f>
        <v>61.029411764705884</v>
      </c>
      <c r="Q2535" t="str">
        <f>LEFT(N2535,FIND("/",N2535)-1)</f>
        <v>music</v>
      </c>
      <c r="R2535" t="str">
        <f>RIGHT(N2535,LEN(N2535)-SEARCH("/",N2535))</f>
        <v>classical music</v>
      </c>
      <c r="S2535" s="14">
        <f>(((J2535/60)/60)/24) + DATE(1970,1,1)</f>
        <v>41304.751284722224</v>
      </c>
      <c r="T2535" s="14">
        <f>(((I2535/60)/60)/24) + DATE(1970,1,1)</f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8353</v>
      </c>
      <c r="O2536" s="10">
        <f>(E2536/D2536)*100</f>
        <v>105</v>
      </c>
      <c r="P2536" s="5">
        <f>IFERROR((E2536/L2536),"0")</f>
        <v>150</v>
      </c>
      <c r="Q2536" t="str">
        <f>LEFT(N2536,FIND("/",N2536)-1)</f>
        <v>music</v>
      </c>
      <c r="R2536" t="str">
        <f>RIGHT(N2536,LEN(N2536)-SEARCH("/",N2536))</f>
        <v>classical music</v>
      </c>
      <c r="S2536" s="14">
        <f>(((J2536/60)/60)/24) + DATE(1970,1,1)</f>
        <v>40127.700370370374</v>
      </c>
      <c r="T2536" s="14">
        <f>(((I2536/60)/60)/24) + 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8353</v>
      </c>
      <c r="O2537" s="10">
        <f>(E2537/D2537)*100</f>
        <v>103.77499999999999</v>
      </c>
      <c r="P2537" s="5">
        <f>IFERROR((E2537/L2537),"0")</f>
        <v>266.08974358974359</v>
      </c>
      <c r="Q2537" t="str">
        <f>LEFT(N2537,FIND("/",N2537)-1)</f>
        <v>music</v>
      </c>
      <c r="R2537" t="str">
        <f>RIGHT(N2537,LEN(N2537)-SEARCH("/",N2537))</f>
        <v>classical music</v>
      </c>
      <c r="S2537" s="14">
        <f>(((J2537/60)/60)/24) + DATE(1970,1,1)</f>
        <v>41943.791030092594</v>
      </c>
      <c r="T2537" s="14">
        <f>(((I2537/60)/60)/24) + DATE(1970,1,1)</f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8353</v>
      </c>
      <c r="O2538" s="10">
        <f>(E2538/D2538)*100</f>
        <v>115.99999999999999</v>
      </c>
      <c r="P2538" s="5">
        <f>IFERROR((E2538/L2538),"0")</f>
        <v>7.25</v>
      </c>
      <c r="Q2538" t="str">
        <f>LEFT(N2538,FIND("/",N2538)-1)</f>
        <v>music</v>
      </c>
      <c r="R2538" t="str">
        <f>RIGHT(N2538,LEN(N2538)-SEARCH("/",N2538))</f>
        <v>classical music</v>
      </c>
      <c r="S2538" s="14">
        <f>(((J2538/60)/60)/24) + DATE(1970,1,1)</f>
        <v>41464.106087962966</v>
      </c>
      <c r="T2538" s="14">
        <f>(((I2538/60)/60)/24) + 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8353</v>
      </c>
      <c r="O2539" s="10">
        <f>(E2539/D2539)*100</f>
        <v>110.00000000000001</v>
      </c>
      <c r="P2539" s="5">
        <f>IFERROR((E2539/L2539),"0")</f>
        <v>100</v>
      </c>
      <c r="Q2539" t="str">
        <f>LEFT(N2539,FIND("/",N2539)-1)</f>
        <v>music</v>
      </c>
      <c r="R2539" t="str">
        <f>RIGHT(N2539,LEN(N2539)-SEARCH("/",N2539))</f>
        <v>classical music</v>
      </c>
      <c r="S2539" s="14">
        <f>(((J2539/60)/60)/24) + DATE(1970,1,1)</f>
        <v>40696.648784722223</v>
      </c>
      <c r="T2539" s="14">
        <f>(((I2539/60)/60)/24) + DATE(1970,1,1)</f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8353</v>
      </c>
      <c r="O2540" s="10">
        <f>(E2540/D2540)*100</f>
        <v>113.01761111111111</v>
      </c>
      <c r="P2540" s="5">
        <f>IFERROR((E2540/L2540),"0")</f>
        <v>109.96308108108107</v>
      </c>
      <c r="Q2540" t="str">
        <f>LEFT(N2540,FIND("/",N2540)-1)</f>
        <v>music</v>
      </c>
      <c r="R2540" t="str">
        <f>RIGHT(N2540,LEN(N2540)-SEARCH("/",N2540))</f>
        <v>classical music</v>
      </c>
      <c r="S2540" s="14">
        <f>(((J2540/60)/60)/24) + DATE(1970,1,1)</f>
        <v>41298.509965277779</v>
      </c>
      <c r="T2540" s="14">
        <f>(((I2540/60)/60)/24) + DATE(1970,1,1)</f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8353</v>
      </c>
      <c r="O2541" s="10">
        <f>(E2541/D2541)*100</f>
        <v>100.25</v>
      </c>
      <c r="P2541" s="5">
        <f>IFERROR((E2541/L2541),"0")</f>
        <v>169.91525423728814</v>
      </c>
      <c r="Q2541" t="str">
        <f>LEFT(N2541,FIND("/",N2541)-1)</f>
        <v>music</v>
      </c>
      <c r="R2541" t="str">
        <f>RIGHT(N2541,LEN(N2541)-SEARCH("/",N2541))</f>
        <v>classical music</v>
      </c>
      <c r="S2541" s="14">
        <f>(((J2541/60)/60)/24) + DATE(1970,1,1)</f>
        <v>41977.902222222227</v>
      </c>
      <c r="T2541" s="14">
        <f>(((I2541/60)/60)/24) + DATE(1970,1,1)</f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8353</v>
      </c>
      <c r="O2542" s="10">
        <f>(E2542/D2542)*100</f>
        <v>103.4</v>
      </c>
      <c r="P2542" s="5">
        <f>IFERROR((E2542/L2542),"0")</f>
        <v>95.740740740740748</v>
      </c>
      <c r="Q2542" t="str">
        <f>LEFT(N2542,FIND("/",N2542)-1)</f>
        <v>music</v>
      </c>
      <c r="R2542" t="str">
        <f>RIGHT(N2542,LEN(N2542)-SEARCH("/",N2542))</f>
        <v>classical music</v>
      </c>
      <c r="S2542" s="14">
        <f>(((J2542/60)/60)/24) + DATE(1970,1,1)</f>
        <v>40785.675011574072</v>
      </c>
      <c r="T2542" s="14">
        <f>(((I2542/60)/60)/24) + DATE(1970,1,1)</f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8353</v>
      </c>
      <c r="O2543" s="10">
        <f>(E2543/D2543)*100</f>
        <v>107.02857142857142</v>
      </c>
      <c r="P2543" s="5">
        <f>IFERROR((E2543/L2543),"0")</f>
        <v>59.460317460317462</v>
      </c>
      <c r="Q2543" t="str">
        <f>LEFT(N2543,FIND("/",N2543)-1)</f>
        <v>music</v>
      </c>
      <c r="R2543" t="str">
        <f>RIGHT(N2543,LEN(N2543)-SEARCH("/",N2543))</f>
        <v>classical music</v>
      </c>
      <c r="S2543" s="14">
        <f>(((J2543/60)/60)/24) + DATE(1970,1,1)</f>
        <v>41483.449282407404</v>
      </c>
      <c r="T2543" s="14">
        <f>(((I2543/60)/60)/24) + 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8353</v>
      </c>
      <c r="O2544" s="10">
        <f>(E2544/D2544)*100</f>
        <v>103.57142857142858</v>
      </c>
      <c r="P2544" s="5">
        <f>IFERROR((E2544/L2544),"0")</f>
        <v>55.769230769230766</v>
      </c>
      <c r="Q2544" t="str">
        <f>LEFT(N2544,FIND("/",N2544)-1)</f>
        <v>music</v>
      </c>
      <c r="R2544" t="str">
        <f>RIGHT(N2544,LEN(N2544)-SEARCH("/",N2544))</f>
        <v>classical music</v>
      </c>
      <c r="S2544" s="14">
        <f>(((J2544/60)/60)/24) + DATE(1970,1,1)</f>
        <v>41509.426585648151</v>
      </c>
      <c r="T2544" s="14">
        <f>(((I2544/60)/60)/24) + DATE(1970,1,1)</f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8353</v>
      </c>
      <c r="O2545" s="10">
        <f>(E2545/D2545)*100</f>
        <v>156.4</v>
      </c>
      <c r="P2545" s="5">
        <f>IFERROR((E2545/L2545),"0")</f>
        <v>30.076923076923077</v>
      </c>
      <c r="Q2545" t="str">
        <f>LEFT(N2545,FIND("/",N2545)-1)</f>
        <v>music</v>
      </c>
      <c r="R2545" t="str">
        <f>RIGHT(N2545,LEN(N2545)-SEARCH("/",N2545))</f>
        <v>classical music</v>
      </c>
      <c r="S2545" s="14">
        <f>(((J2545/60)/60)/24) + DATE(1970,1,1)</f>
        <v>40514.107615740737</v>
      </c>
      <c r="T2545" s="14">
        <f>(((I2545/60)/60)/24) + 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8353</v>
      </c>
      <c r="O2546" s="10">
        <f>(E2546/D2546)*100</f>
        <v>100.82</v>
      </c>
      <c r="P2546" s="5">
        <f>IFERROR((E2546/L2546),"0")</f>
        <v>88.438596491228068</v>
      </c>
      <c r="Q2546" t="str">
        <f>LEFT(N2546,FIND("/",N2546)-1)</f>
        <v>music</v>
      </c>
      <c r="R2546" t="str">
        <f>RIGHT(N2546,LEN(N2546)-SEARCH("/",N2546))</f>
        <v>classical music</v>
      </c>
      <c r="S2546" s="14">
        <f>(((J2546/60)/60)/24) + DATE(1970,1,1)</f>
        <v>41068.520474537036</v>
      </c>
      <c r="T2546" s="14">
        <f>(((I2546/60)/60)/24) + 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8353</v>
      </c>
      <c r="O2547" s="10">
        <f>(E2547/D2547)*100</f>
        <v>195.3</v>
      </c>
      <c r="P2547" s="5">
        <f>IFERROR((E2547/L2547),"0")</f>
        <v>64.032786885245898</v>
      </c>
      <c r="Q2547" t="str">
        <f>LEFT(N2547,FIND("/",N2547)-1)</f>
        <v>music</v>
      </c>
      <c r="R2547" t="str">
        <f>RIGHT(N2547,LEN(N2547)-SEARCH("/",N2547))</f>
        <v>classical music</v>
      </c>
      <c r="S2547" s="14">
        <f>(((J2547/60)/60)/24) + DATE(1970,1,1)</f>
        <v>42027.13817129629</v>
      </c>
      <c r="T2547" s="14">
        <f>(((I2547/60)/60)/24) + 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8353</v>
      </c>
      <c r="O2548" s="10">
        <f>(E2548/D2548)*100</f>
        <v>111.71428571428572</v>
      </c>
      <c r="P2548" s="5">
        <f>IFERROR((E2548/L2548),"0")</f>
        <v>60.153846153846153</v>
      </c>
      <c r="Q2548" t="str">
        <f>LEFT(N2548,FIND("/",N2548)-1)</f>
        <v>music</v>
      </c>
      <c r="R2548" t="str">
        <f>RIGHT(N2548,LEN(N2548)-SEARCH("/",N2548))</f>
        <v>classical music</v>
      </c>
      <c r="S2548" s="14">
        <f>(((J2548/60)/60)/24) + DATE(1970,1,1)</f>
        <v>41524.858553240738</v>
      </c>
      <c r="T2548" s="14">
        <f>(((I2548/60)/60)/24) + DATE(1970,1,1)</f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8353</v>
      </c>
      <c r="O2549" s="10">
        <f>(E2549/D2549)*100</f>
        <v>119.85454545454546</v>
      </c>
      <c r="P2549" s="5">
        <f>IFERROR((E2549/L2549),"0")</f>
        <v>49.194029850746269</v>
      </c>
      <c r="Q2549" t="str">
        <f>LEFT(N2549,FIND("/",N2549)-1)</f>
        <v>music</v>
      </c>
      <c r="R2549" t="str">
        <f>RIGHT(N2549,LEN(N2549)-SEARCH("/",N2549))</f>
        <v>classical music</v>
      </c>
      <c r="S2549" s="14">
        <f>(((J2549/60)/60)/24) + DATE(1970,1,1)</f>
        <v>40973.773182870369</v>
      </c>
      <c r="T2549" s="14">
        <f>(((I2549/60)/60)/24) + DATE(1970,1,1)</f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8353</v>
      </c>
      <c r="O2550" s="10">
        <f>(E2550/D2550)*100</f>
        <v>101.85</v>
      </c>
      <c r="P2550" s="5">
        <f>IFERROR((E2550/L2550),"0")</f>
        <v>165.16216216216216</v>
      </c>
      <c r="Q2550" t="str">
        <f>LEFT(N2550,FIND("/",N2550)-1)</f>
        <v>music</v>
      </c>
      <c r="R2550" t="str">
        <f>RIGHT(N2550,LEN(N2550)-SEARCH("/",N2550))</f>
        <v>classical music</v>
      </c>
      <c r="S2550" s="14">
        <f>(((J2550/60)/60)/24) + DATE(1970,1,1)</f>
        <v>42618.625428240746</v>
      </c>
      <c r="T2550" s="14">
        <f>(((I2550/60)/60)/24) + 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8353</v>
      </c>
      <c r="O2551" s="10">
        <f>(E2551/D2551)*100</f>
        <v>102.80254777070064</v>
      </c>
      <c r="P2551" s="5">
        <f>IFERROR((E2551/L2551),"0")</f>
        <v>43.621621621621621</v>
      </c>
      <c r="Q2551" t="str">
        <f>LEFT(N2551,FIND("/",N2551)-1)</f>
        <v>music</v>
      </c>
      <c r="R2551" t="str">
        <f>RIGHT(N2551,LEN(N2551)-SEARCH("/",N2551))</f>
        <v>classical music</v>
      </c>
      <c r="S2551" s="14">
        <f>(((J2551/60)/60)/24) + DATE(1970,1,1)</f>
        <v>41390.757754629631</v>
      </c>
      <c r="T2551" s="14">
        <f>(((I2551/60)/60)/24) + DATE(1970,1,1)</f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8353</v>
      </c>
      <c r="O2552" s="10">
        <f>(E2552/D2552)*100</f>
        <v>100.84615384615385</v>
      </c>
      <c r="P2552" s="5">
        <f>IFERROR((E2552/L2552),"0")</f>
        <v>43.7</v>
      </c>
      <c r="Q2552" t="str">
        <f>LEFT(N2552,FIND("/",N2552)-1)</f>
        <v>music</v>
      </c>
      <c r="R2552" t="str">
        <f>RIGHT(N2552,LEN(N2552)-SEARCH("/",N2552))</f>
        <v>classical music</v>
      </c>
      <c r="S2552" s="14">
        <f>(((J2552/60)/60)/24) + DATE(1970,1,1)</f>
        <v>42228.634328703702</v>
      </c>
      <c r="T2552" s="14">
        <f>(((I2552/60)/60)/24) + 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8353</v>
      </c>
      <c r="O2553" s="10">
        <f>(E2553/D2553)*100</f>
        <v>102.73469387755102</v>
      </c>
      <c r="P2553" s="5">
        <f>IFERROR((E2553/L2553),"0")</f>
        <v>67.419642857142861</v>
      </c>
      <c r="Q2553" t="str">
        <f>LEFT(N2553,FIND("/",N2553)-1)</f>
        <v>music</v>
      </c>
      <c r="R2553" t="str">
        <f>RIGHT(N2553,LEN(N2553)-SEARCH("/",N2553))</f>
        <v>classical music</v>
      </c>
      <c r="S2553" s="14">
        <f>(((J2553/60)/60)/24) + DATE(1970,1,1)</f>
        <v>40961.252141203702</v>
      </c>
      <c r="T2553" s="14">
        <f>(((I2553/60)/60)/24) + DATE(1970,1,1)</f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8353</v>
      </c>
      <c r="O2554" s="10">
        <f>(E2554/D2554)*100</f>
        <v>106.5</v>
      </c>
      <c r="P2554" s="5">
        <f>IFERROR((E2554/L2554),"0")</f>
        <v>177.5</v>
      </c>
      <c r="Q2554" t="str">
        <f>LEFT(N2554,FIND("/",N2554)-1)</f>
        <v>music</v>
      </c>
      <c r="R2554" t="str">
        <f>RIGHT(N2554,LEN(N2554)-SEARCH("/",N2554))</f>
        <v>classical music</v>
      </c>
      <c r="S2554" s="14">
        <f>(((J2554/60)/60)/24) + DATE(1970,1,1)</f>
        <v>42769.809965277775</v>
      </c>
      <c r="T2554" s="14">
        <f>(((I2554/60)/60)/24) + 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8353</v>
      </c>
      <c r="O2555" s="10">
        <f>(E2555/D2555)*100</f>
        <v>155.53333333333333</v>
      </c>
      <c r="P2555" s="5">
        <f>IFERROR((E2555/L2555),"0")</f>
        <v>38.883333333333333</v>
      </c>
      <c r="Q2555" t="str">
        <f>LEFT(N2555,FIND("/",N2555)-1)</f>
        <v>music</v>
      </c>
      <c r="R2555" t="str">
        <f>RIGHT(N2555,LEN(N2555)-SEARCH("/",N2555))</f>
        <v>classical music</v>
      </c>
      <c r="S2555" s="14">
        <f>(((J2555/60)/60)/24) + DATE(1970,1,1)</f>
        <v>41113.199155092596</v>
      </c>
      <c r="T2555" s="14">
        <f>(((I2555/60)/60)/24) + DATE(1970,1,1)</f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8353</v>
      </c>
      <c r="O2556" s="10">
        <f>(E2556/D2556)*100</f>
        <v>122.8</v>
      </c>
      <c r="P2556" s="5">
        <f>IFERROR((E2556/L2556),"0")</f>
        <v>54.985074626865675</v>
      </c>
      <c r="Q2556" t="str">
        <f>LEFT(N2556,FIND("/",N2556)-1)</f>
        <v>music</v>
      </c>
      <c r="R2556" t="str">
        <f>RIGHT(N2556,LEN(N2556)-SEARCH("/",N2556))</f>
        <v>classical music</v>
      </c>
      <c r="S2556" s="14">
        <f>(((J2556/60)/60)/24) + DATE(1970,1,1)</f>
        <v>42125.078275462962</v>
      </c>
      <c r="T2556" s="14">
        <f>(((I2556/60)/60)/24) + DATE(1970,1,1)</f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8353</v>
      </c>
      <c r="O2557" s="10">
        <f>(E2557/D2557)*100</f>
        <v>107.35</v>
      </c>
      <c r="P2557" s="5">
        <f>IFERROR((E2557/L2557),"0")</f>
        <v>61.342857142857142</v>
      </c>
      <c r="Q2557" t="str">
        <f>LEFT(N2557,FIND("/",N2557)-1)</f>
        <v>music</v>
      </c>
      <c r="R2557" t="str">
        <f>RIGHT(N2557,LEN(N2557)-SEARCH("/",N2557))</f>
        <v>classical music</v>
      </c>
      <c r="S2557" s="14">
        <f>(((J2557/60)/60)/24) + DATE(1970,1,1)</f>
        <v>41026.655011574076</v>
      </c>
      <c r="T2557" s="14">
        <f>(((I2557/60)/60)/24) + DATE(1970,1,1)</f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8353</v>
      </c>
      <c r="O2558" s="10">
        <f>(E2558/D2558)*100</f>
        <v>105.50335570469798</v>
      </c>
      <c r="P2558" s="5">
        <f>IFERROR((E2558/L2558),"0")</f>
        <v>23.117647058823529</v>
      </c>
      <c r="Q2558" t="str">
        <f>LEFT(N2558,FIND("/",N2558)-1)</f>
        <v>music</v>
      </c>
      <c r="R2558" t="str">
        <f>RIGHT(N2558,LEN(N2558)-SEARCH("/",N2558))</f>
        <v>classical music</v>
      </c>
      <c r="S2558" s="14">
        <f>(((J2558/60)/60)/24) + DATE(1970,1,1)</f>
        <v>41222.991400462961</v>
      </c>
      <c r="T2558" s="14">
        <f>(((I2558/60)/60)/24) + 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8353</v>
      </c>
      <c r="O2559" s="10">
        <f>(E2559/D2559)*100</f>
        <v>118.44444444444444</v>
      </c>
      <c r="P2559" s="5">
        <f>IFERROR((E2559/L2559),"0")</f>
        <v>29.611111111111111</v>
      </c>
      <c r="Q2559" t="str">
        <f>LEFT(N2559,FIND("/",N2559)-1)</f>
        <v>music</v>
      </c>
      <c r="R2559" t="str">
        <f>RIGHT(N2559,LEN(N2559)-SEARCH("/",N2559))</f>
        <v>classical music</v>
      </c>
      <c r="S2559" s="14">
        <f>(((J2559/60)/60)/24) + DATE(1970,1,1)</f>
        <v>41744.745208333334</v>
      </c>
      <c r="T2559" s="14">
        <f>(((I2559/60)/60)/24) + DATE(1970,1,1)</f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8353</v>
      </c>
      <c r="O2560" s="10">
        <f>(E2560/D2560)*100</f>
        <v>108.88</v>
      </c>
      <c r="P2560" s="5">
        <f>IFERROR((E2560/L2560),"0")</f>
        <v>75.611111111111114</v>
      </c>
      <c r="Q2560" t="str">
        <f>LEFT(N2560,FIND("/",N2560)-1)</f>
        <v>music</v>
      </c>
      <c r="R2560" t="str">
        <f>RIGHT(N2560,LEN(N2560)-SEARCH("/",N2560))</f>
        <v>classical music</v>
      </c>
      <c r="S2560" s="14">
        <f>(((J2560/60)/60)/24) + DATE(1970,1,1)</f>
        <v>42093.860023148154</v>
      </c>
      <c r="T2560" s="14">
        <f>(((I2560/60)/60)/24) + DATE(1970,1,1)</f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8353</v>
      </c>
      <c r="O2561" s="10">
        <f>(E2561/D2561)*100</f>
        <v>111.25</v>
      </c>
      <c r="P2561" s="5">
        <f>IFERROR((E2561/L2561),"0")</f>
        <v>35.6</v>
      </c>
      <c r="Q2561" t="str">
        <f>LEFT(N2561,FIND("/",N2561)-1)</f>
        <v>music</v>
      </c>
      <c r="R2561" t="str">
        <f>RIGHT(N2561,LEN(N2561)-SEARCH("/",N2561))</f>
        <v>classical music</v>
      </c>
      <c r="S2561" s="14">
        <f>(((J2561/60)/60)/24) + DATE(1970,1,1)</f>
        <v>40829.873657407406</v>
      </c>
      <c r="T2561" s="14">
        <f>(((I2561/60)/60)/24) + DATE(1970,1,1)</f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8353</v>
      </c>
      <c r="O2562" s="10">
        <f>(E2562/D2562)*100</f>
        <v>100.1</v>
      </c>
      <c r="P2562" s="5">
        <f>IFERROR((E2562/L2562),"0")</f>
        <v>143</v>
      </c>
      <c r="Q2562" t="str">
        <f>LEFT(N2562,FIND("/",N2562)-1)</f>
        <v>music</v>
      </c>
      <c r="R2562" t="str">
        <f>RIGHT(N2562,LEN(N2562)-SEARCH("/",N2562))</f>
        <v>classical music</v>
      </c>
      <c r="S2562" s="14">
        <f>(((J2562/60)/60)/24) + DATE(1970,1,1)</f>
        <v>42039.951087962967</v>
      </c>
      <c r="T2562" s="14">
        <f>(((I2562/60)/60)/24) + DATE(1970,1,1)</f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8337</v>
      </c>
      <c r="O2563" s="10">
        <f>(E2563/D2563)*100</f>
        <v>0</v>
      </c>
      <c r="P2563" s="5" t="str">
        <f>IFERROR((E2563/L2563),"0")</f>
        <v>0</v>
      </c>
      <c r="Q2563" t="str">
        <f>LEFT(N2563,FIND("/",N2563)-1)</f>
        <v>food</v>
      </c>
      <c r="R2563" t="str">
        <f>RIGHT(N2563,LEN(N2563)-SEARCH("/",N2563))</f>
        <v>food trucks</v>
      </c>
      <c r="S2563" s="14">
        <f>(((J2563/60)/60)/24) + DATE(1970,1,1)</f>
        <v>42260.528807870374</v>
      </c>
      <c r="T2563" s="14">
        <f>(((I2563/60)/60)/24) + 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8337</v>
      </c>
      <c r="O2564" s="10">
        <f>(E2564/D2564)*100</f>
        <v>0.75</v>
      </c>
      <c r="P2564" s="5">
        <f>IFERROR((E2564/L2564),"0")</f>
        <v>25</v>
      </c>
      <c r="Q2564" t="str">
        <f>LEFT(N2564,FIND("/",N2564)-1)</f>
        <v>food</v>
      </c>
      <c r="R2564" t="str">
        <f>RIGHT(N2564,LEN(N2564)-SEARCH("/",N2564))</f>
        <v>food trucks</v>
      </c>
      <c r="S2564" s="14">
        <f>(((J2564/60)/60)/24) + DATE(1970,1,1)</f>
        <v>42594.524756944447</v>
      </c>
      <c r="T2564" s="14">
        <f>(((I2564/60)/60)/24) + 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8337</v>
      </c>
      <c r="O2565" s="10">
        <f>(E2565/D2565)*100</f>
        <v>0</v>
      </c>
      <c r="P2565" s="5" t="str">
        <f>IFERROR((E2565/L2565),"0")</f>
        <v>0</v>
      </c>
      <c r="Q2565" t="str">
        <f>LEFT(N2565,FIND("/",N2565)-1)</f>
        <v>food</v>
      </c>
      <c r="R2565" t="str">
        <f>RIGHT(N2565,LEN(N2565)-SEARCH("/",N2565))</f>
        <v>food trucks</v>
      </c>
      <c r="S2565" s="14">
        <f>(((J2565/60)/60)/24) + DATE(1970,1,1)</f>
        <v>42155.139479166668</v>
      </c>
      <c r="T2565" s="14">
        <f>(((I2565/60)/60)/24) + 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8337</v>
      </c>
      <c r="O2566" s="10">
        <f>(E2566/D2566)*100</f>
        <v>0</v>
      </c>
      <c r="P2566" s="5" t="str">
        <f>IFERROR((E2566/L2566),"0")</f>
        <v>0</v>
      </c>
      <c r="Q2566" t="str">
        <f>LEFT(N2566,FIND("/",N2566)-1)</f>
        <v>food</v>
      </c>
      <c r="R2566" t="str">
        <f>RIGHT(N2566,LEN(N2566)-SEARCH("/",N2566))</f>
        <v>food trucks</v>
      </c>
      <c r="S2566" s="14">
        <f>(((J2566/60)/60)/24) + DATE(1970,1,1)</f>
        <v>41822.040497685186</v>
      </c>
      <c r="T2566" s="14">
        <f>(((I2566/60)/60)/24) + 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8337</v>
      </c>
      <c r="O2567" s="10">
        <f>(E2567/D2567)*100</f>
        <v>1</v>
      </c>
      <c r="P2567" s="5">
        <f>IFERROR((E2567/L2567),"0")</f>
        <v>100</v>
      </c>
      <c r="Q2567" t="str">
        <f>LEFT(N2567,FIND("/",N2567)-1)</f>
        <v>food</v>
      </c>
      <c r="R2567" t="str">
        <f>RIGHT(N2567,LEN(N2567)-SEARCH("/",N2567))</f>
        <v>food trucks</v>
      </c>
      <c r="S2567" s="14">
        <f>(((J2567/60)/60)/24) + DATE(1970,1,1)</f>
        <v>42440.650335648148</v>
      </c>
      <c r="T2567" s="14">
        <f>(((I2567/60)/60)/24) + 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8337</v>
      </c>
      <c r="O2568" s="10">
        <f>(E2568/D2568)*100</f>
        <v>0</v>
      </c>
      <c r="P2568" s="5" t="str">
        <f>IFERROR((E2568/L2568),"0")</f>
        <v>0</v>
      </c>
      <c r="Q2568" t="str">
        <f>LEFT(N2568,FIND("/",N2568)-1)</f>
        <v>food</v>
      </c>
      <c r="R2568" t="str">
        <f>RIGHT(N2568,LEN(N2568)-SEARCH("/",N2568))</f>
        <v>food trucks</v>
      </c>
      <c r="S2568" s="14">
        <f>(((J2568/60)/60)/24) + DATE(1970,1,1)</f>
        <v>41842.980879629627</v>
      </c>
      <c r="T2568" s="14">
        <f>(((I2568/60)/60)/24) + 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8337</v>
      </c>
      <c r="O2569" s="10">
        <f>(E2569/D2569)*100</f>
        <v>0.26666666666666666</v>
      </c>
      <c r="P2569" s="5">
        <f>IFERROR((E2569/L2569),"0")</f>
        <v>60</v>
      </c>
      <c r="Q2569" t="str">
        <f>LEFT(N2569,FIND("/",N2569)-1)</f>
        <v>food</v>
      </c>
      <c r="R2569" t="str">
        <f>RIGHT(N2569,LEN(N2569)-SEARCH("/",N2569))</f>
        <v>food trucks</v>
      </c>
      <c r="S2569" s="14">
        <f>(((J2569/60)/60)/24) + DATE(1970,1,1)</f>
        <v>42087.878912037035</v>
      </c>
      <c r="T2569" s="14">
        <f>(((I2569/60)/60)/24) + DATE(1970,1,1)</f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8337</v>
      </c>
      <c r="O2570" s="10">
        <f>(E2570/D2570)*100</f>
        <v>0.5</v>
      </c>
      <c r="P2570" s="5">
        <f>IFERROR((E2570/L2570),"0")</f>
        <v>50</v>
      </c>
      <c r="Q2570" t="str">
        <f>LEFT(N2570,FIND("/",N2570)-1)</f>
        <v>food</v>
      </c>
      <c r="R2570" t="str">
        <f>RIGHT(N2570,LEN(N2570)-SEARCH("/",N2570))</f>
        <v>food trucks</v>
      </c>
      <c r="S2570" s="14">
        <f>(((J2570/60)/60)/24) + DATE(1970,1,1)</f>
        <v>42584.666597222225</v>
      </c>
      <c r="T2570" s="14">
        <f>(((I2570/60)/60)/24) + 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8337</v>
      </c>
      <c r="O2571" s="10">
        <f>(E2571/D2571)*100</f>
        <v>2.2307692307692308</v>
      </c>
      <c r="P2571" s="5">
        <f>IFERROR((E2571/L2571),"0")</f>
        <v>72.5</v>
      </c>
      <c r="Q2571" t="str">
        <f>LEFT(N2571,FIND("/",N2571)-1)</f>
        <v>food</v>
      </c>
      <c r="R2571" t="str">
        <f>RIGHT(N2571,LEN(N2571)-SEARCH("/",N2571))</f>
        <v>food trucks</v>
      </c>
      <c r="S2571" s="14">
        <f>(((J2571/60)/60)/24) + DATE(1970,1,1)</f>
        <v>42234.105462962965</v>
      </c>
      <c r="T2571" s="14">
        <f>(((I2571/60)/60)/24) + 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8337</v>
      </c>
      <c r="O2572" s="10">
        <f>(E2572/D2572)*100</f>
        <v>0.84285714285714297</v>
      </c>
      <c r="P2572" s="5">
        <f>IFERROR((E2572/L2572),"0")</f>
        <v>29.5</v>
      </c>
      <c r="Q2572" t="str">
        <f>LEFT(N2572,FIND("/",N2572)-1)</f>
        <v>food</v>
      </c>
      <c r="R2572" t="str">
        <f>RIGHT(N2572,LEN(N2572)-SEARCH("/",N2572))</f>
        <v>food trucks</v>
      </c>
      <c r="S2572" s="14">
        <f>(((J2572/60)/60)/24) + DATE(1970,1,1)</f>
        <v>42744.903182870374</v>
      </c>
      <c r="T2572" s="14">
        <f>(((I2572/60)/60)/24) + 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8337</v>
      </c>
      <c r="O2573" s="10">
        <f>(E2573/D2573)*100</f>
        <v>0.25</v>
      </c>
      <c r="P2573" s="5">
        <f>IFERROR((E2573/L2573),"0")</f>
        <v>62.5</v>
      </c>
      <c r="Q2573" t="str">
        <f>LEFT(N2573,FIND("/",N2573)-1)</f>
        <v>food</v>
      </c>
      <c r="R2573" t="str">
        <f>RIGHT(N2573,LEN(N2573)-SEARCH("/",N2573))</f>
        <v>food trucks</v>
      </c>
      <c r="S2573" s="14">
        <f>(((J2573/60)/60)/24) + DATE(1970,1,1)</f>
        <v>42449.341678240744</v>
      </c>
      <c r="T2573" s="14">
        <f>(((I2573/60)/60)/24) + 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8337</v>
      </c>
      <c r="O2574" s="10">
        <f>(E2574/D2574)*100</f>
        <v>0</v>
      </c>
      <c r="P2574" s="5" t="str">
        <f>IFERROR((E2574/L2574),"0")</f>
        <v>0</v>
      </c>
      <c r="Q2574" t="str">
        <f>LEFT(N2574,FIND("/",N2574)-1)</f>
        <v>food</v>
      </c>
      <c r="R2574" t="str">
        <f>RIGHT(N2574,LEN(N2574)-SEARCH("/",N2574))</f>
        <v>food trucks</v>
      </c>
      <c r="S2574" s="14">
        <f>(((J2574/60)/60)/24) + DATE(1970,1,1)</f>
        <v>42077.119409722218</v>
      </c>
      <c r="T2574" s="14">
        <f>(((I2574/60)/60)/24) + DATE(1970,1,1)</f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8337</v>
      </c>
      <c r="O2575" s="10">
        <f>(E2575/D2575)*100</f>
        <v>0</v>
      </c>
      <c r="P2575" s="5" t="str">
        <f>IFERROR((E2575/L2575),"0")</f>
        <v>0</v>
      </c>
      <c r="Q2575" t="str">
        <f>LEFT(N2575,FIND("/",N2575)-1)</f>
        <v>food</v>
      </c>
      <c r="R2575" t="str">
        <f>RIGHT(N2575,LEN(N2575)-SEARCH("/",N2575))</f>
        <v>food trucks</v>
      </c>
      <c r="S2575" s="14">
        <f>(((J2575/60)/60)/24) + DATE(1970,1,1)</f>
        <v>41829.592002314814</v>
      </c>
      <c r="T2575" s="14">
        <f>(((I2575/60)/60)/24) + DATE(1970,1,1)</f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8337</v>
      </c>
      <c r="O2576" s="10">
        <f>(E2576/D2576)*100</f>
        <v>0</v>
      </c>
      <c r="P2576" s="5" t="str">
        <f>IFERROR((E2576/L2576),"0")</f>
        <v>0</v>
      </c>
      <c r="Q2576" t="str">
        <f>LEFT(N2576,FIND("/",N2576)-1)</f>
        <v>food</v>
      </c>
      <c r="R2576" t="str">
        <f>RIGHT(N2576,LEN(N2576)-SEARCH("/",N2576))</f>
        <v>food trucks</v>
      </c>
      <c r="S2576" s="14">
        <f>(((J2576/60)/60)/24) + DATE(1970,1,1)</f>
        <v>42487.825752314813</v>
      </c>
      <c r="T2576" s="14">
        <f>(((I2576/60)/60)/24) + DATE(1970,1,1)</f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8337</v>
      </c>
      <c r="O2577" s="10">
        <f>(E2577/D2577)*100</f>
        <v>0</v>
      </c>
      <c r="P2577" s="5" t="str">
        <f>IFERROR((E2577/L2577),"0")</f>
        <v>0</v>
      </c>
      <c r="Q2577" t="str">
        <f>LEFT(N2577,FIND("/",N2577)-1)</f>
        <v>food</v>
      </c>
      <c r="R2577" t="str">
        <f>RIGHT(N2577,LEN(N2577)-SEARCH("/",N2577))</f>
        <v>food trucks</v>
      </c>
      <c r="S2577" s="14">
        <f>(((J2577/60)/60)/24) + DATE(1970,1,1)</f>
        <v>41986.108726851846</v>
      </c>
      <c r="T2577" s="14">
        <f>(((I2577/60)/60)/24) + 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8337</v>
      </c>
      <c r="O2578" s="10">
        <f>(E2578/D2578)*100</f>
        <v>0</v>
      </c>
      <c r="P2578" s="5" t="str">
        <f>IFERROR((E2578/L2578),"0")</f>
        <v>0</v>
      </c>
      <c r="Q2578" t="str">
        <f>LEFT(N2578,FIND("/",N2578)-1)</f>
        <v>food</v>
      </c>
      <c r="R2578" t="str">
        <f>RIGHT(N2578,LEN(N2578)-SEARCH("/",N2578))</f>
        <v>food trucks</v>
      </c>
      <c r="S2578" s="14">
        <f>(((J2578/60)/60)/24) + DATE(1970,1,1)</f>
        <v>42060.00980324074</v>
      </c>
      <c r="T2578" s="14">
        <f>(((I2578/60)/60)/24) + DATE(1970,1,1)</f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8337</v>
      </c>
      <c r="O2579" s="10">
        <f>(E2579/D2579)*100</f>
        <v>0</v>
      </c>
      <c r="P2579" s="5" t="str">
        <f>IFERROR((E2579/L2579),"0")</f>
        <v>0</v>
      </c>
      <c r="Q2579" t="str">
        <f>LEFT(N2579,FIND("/",N2579)-1)</f>
        <v>food</v>
      </c>
      <c r="R2579" t="str">
        <f>RIGHT(N2579,LEN(N2579)-SEARCH("/",N2579))</f>
        <v>food trucks</v>
      </c>
      <c r="S2579" s="14">
        <f>(((J2579/60)/60)/24) + DATE(1970,1,1)</f>
        <v>41830.820567129631</v>
      </c>
      <c r="T2579" s="14">
        <f>(((I2579/60)/60)/24) + DATE(1970,1,1)</f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8337</v>
      </c>
      <c r="O2580" s="10">
        <f>(E2580/D2580)*100</f>
        <v>0</v>
      </c>
      <c r="P2580" s="5" t="str">
        <f>IFERROR((E2580/L2580),"0")</f>
        <v>0</v>
      </c>
      <c r="Q2580" t="str">
        <f>LEFT(N2580,FIND("/",N2580)-1)</f>
        <v>food</v>
      </c>
      <c r="R2580" t="str">
        <f>RIGHT(N2580,LEN(N2580)-SEARCH("/",N2580))</f>
        <v>food trucks</v>
      </c>
      <c r="S2580" s="14">
        <f>(((J2580/60)/60)/24) + DATE(1970,1,1)</f>
        <v>42238.022905092599</v>
      </c>
      <c r="T2580" s="14">
        <f>(((I2580/60)/60)/24) + 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8337</v>
      </c>
      <c r="O2581" s="10">
        <f>(E2581/D2581)*100</f>
        <v>0.13849999999999998</v>
      </c>
      <c r="P2581" s="5">
        <f>IFERROR((E2581/L2581),"0")</f>
        <v>23.083333333333332</v>
      </c>
      <c r="Q2581" t="str">
        <f>LEFT(N2581,FIND("/",N2581)-1)</f>
        <v>food</v>
      </c>
      <c r="R2581" t="str">
        <f>RIGHT(N2581,LEN(N2581)-SEARCH("/",N2581))</f>
        <v>food trucks</v>
      </c>
      <c r="S2581" s="14">
        <f>(((J2581/60)/60)/24) + DATE(1970,1,1)</f>
        <v>41837.829895833333</v>
      </c>
      <c r="T2581" s="14">
        <f>(((I2581/60)/60)/24) + 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8337</v>
      </c>
      <c r="O2582" s="10">
        <f>(E2582/D2582)*100</f>
        <v>0.6</v>
      </c>
      <c r="P2582" s="5">
        <f>IFERROR((E2582/L2582),"0")</f>
        <v>25.5</v>
      </c>
      <c r="Q2582" t="str">
        <f>LEFT(N2582,FIND("/",N2582)-1)</f>
        <v>food</v>
      </c>
      <c r="R2582" t="str">
        <f>RIGHT(N2582,LEN(N2582)-SEARCH("/",N2582))</f>
        <v>food trucks</v>
      </c>
      <c r="S2582" s="14">
        <f>(((J2582/60)/60)/24) + DATE(1970,1,1)</f>
        <v>42110.326423611114</v>
      </c>
      <c r="T2582" s="14">
        <f>(((I2582/60)/60)/24) + 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8337</v>
      </c>
      <c r="O2583" s="10">
        <f>(E2583/D2583)*100</f>
        <v>10.6</v>
      </c>
      <c r="P2583" s="5">
        <f>IFERROR((E2583/L2583),"0")</f>
        <v>48.18181818181818</v>
      </c>
      <c r="Q2583" t="str">
        <f>LEFT(N2583,FIND("/",N2583)-1)</f>
        <v>food</v>
      </c>
      <c r="R2583" t="str">
        <f>RIGHT(N2583,LEN(N2583)-SEARCH("/",N2583))</f>
        <v>food trucks</v>
      </c>
      <c r="S2583" s="14">
        <f>(((J2583/60)/60)/24) + DATE(1970,1,1)</f>
        <v>42294.628449074073</v>
      </c>
      <c r="T2583" s="14">
        <f>(((I2583/60)/60)/24) + 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8337</v>
      </c>
      <c r="O2584" s="10">
        <f>(E2584/D2584)*100</f>
        <v>1.1111111111111111E-3</v>
      </c>
      <c r="P2584" s="5">
        <f>IFERROR((E2584/L2584),"0")</f>
        <v>1</v>
      </c>
      <c r="Q2584" t="str">
        <f>LEFT(N2584,FIND("/",N2584)-1)</f>
        <v>food</v>
      </c>
      <c r="R2584" t="str">
        <f>RIGHT(N2584,LEN(N2584)-SEARCH("/",N2584))</f>
        <v>food trucks</v>
      </c>
      <c r="S2584" s="14">
        <f>(((J2584/60)/60)/24) + DATE(1970,1,1)</f>
        <v>42642.988819444443</v>
      </c>
      <c r="T2584" s="14">
        <f>(((I2584/60)/60)/24) + DATE(1970,1,1)</f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8337</v>
      </c>
      <c r="O2585" s="10">
        <f>(E2585/D2585)*100</f>
        <v>0.5</v>
      </c>
      <c r="P2585" s="5">
        <f>IFERROR((E2585/L2585),"0")</f>
        <v>1</v>
      </c>
      <c r="Q2585" t="str">
        <f>LEFT(N2585,FIND("/",N2585)-1)</f>
        <v>food</v>
      </c>
      <c r="R2585" t="str">
        <f>RIGHT(N2585,LEN(N2585)-SEARCH("/",N2585))</f>
        <v>food trucks</v>
      </c>
      <c r="S2585" s="14">
        <f>(((J2585/60)/60)/24) + DATE(1970,1,1)</f>
        <v>42019.76944444445</v>
      </c>
      <c r="T2585" s="14">
        <f>(((I2585/60)/60)/24) + DATE(1970,1,1)</f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8337</v>
      </c>
      <c r="O2586" s="10">
        <f>(E2586/D2586)*100</f>
        <v>0</v>
      </c>
      <c r="P2586" s="5" t="str">
        <f>IFERROR((E2586/L2586),"0")</f>
        <v>0</v>
      </c>
      <c r="Q2586" t="str">
        <f>LEFT(N2586,FIND("/",N2586)-1)</f>
        <v>food</v>
      </c>
      <c r="R2586" t="str">
        <f>RIGHT(N2586,LEN(N2586)-SEARCH("/",N2586))</f>
        <v>food trucks</v>
      </c>
      <c r="S2586" s="14">
        <f>(((J2586/60)/60)/24) + DATE(1970,1,1)</f>
        <v>42140.173252314817</v>
      </c>
      <c r="T2586" s="14">
        <f>(((I2586/60)/60)/24) + 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8337</v>
      </c>
      <c r="O2587" s="10">
        <f>(E2587/D2587)*100</f>
        <v>0.16666666666666669</v>
      </c>
      <c r="P2587" s="5">
        <f>IFERROR((E2587/L2587),"0")</f>
        <v>50</v>
      </c>
      <c r="Q2587" t="str">
        <f>LEFT(N2587,FIND("/",N2587)-1)</f>
        <v>food</v>
      </c>
      <c r="R2587" t="str">
        <f>RIGHT(N2587,LEN(N2587)-SEARCH("/",N2587))</f>
        <v>food trucks</v>
      </c>
      <c r="S2587" s="14">
        <f>(((J2587/60)/60)/24) + DATE(1970,1,1)</f>
        <v>41795.963333333333</v>
      </c>
      <c r="T2587" s="14">
        <f>(((I2587/60)/60)/24) + 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8337</v>
      </c>
      <c r="O2588" s="10">
        <f>(E2588/D2588)*100</f>
        <v>0.16666666666666669</v>
      </c>
      <c r="P2588" s="5">
        <f>IFERROR((E2588/L2588),"0")</f>
        <v>5</v>
      </c>
      <c r="Q2588" t="str">
        <f>LEFT(N2588,FIND("/",N2588)-1)</f>
        <v>food</v>
      </c>
      <c r="R2588" t="str">
        <f>RIGHT(N2588,LEN(N2588)-SEARCH("/",N2588))</f>
        <v>food trucks</v>
      </c>
      <c r="S2588" s="14">
        <f>(((J2588/60)/60)/24) + DATE(1970,1,1)</f>
        <v>42333.330277777779</v>
      </c>
      <c r="T2588" s="14">
        <f>(((I2588/60)/60)/24) + 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8337</v>
      </c>
      <c r="O2589" s="10">
        <f>(E2589/D2589)*100</f>
        <v>2.4340000000000002</v>
      </c>
      <c r="P2589" s="5">
        <f>IFERROR((E2589/L2589),"0")</f>
        <v>202.83333333333334</v>
      </c>
      <c r="Q2589" t="str">
        <f>LEFT(N2589,FIND("/",N2589)-1)</f>
        <v>food</v>
      </c>
      <c r="R2589" t="str">
        <f>RIGHT(N2589,LEN(N2589)-SEARCH("/",N2589))</f>
        <v>food trucks</v>
      </c>
      <c r="S2589" s="14">
        <f>(((J2589/60)/60)/24) + DATE(1970,1,1)</f>
        <v>42338.675381944442</v>
      </c>
      <c r="T2589" s="14">
        <f>(((I2589/60)/60)/24) + DATE(1970,1,1)</f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8337</v>
      </c>
      <c r="O2590" s="10">
        <f>(E2590/D2590)*100</f>
        <v>3.8833333333333329</v>
      </c>
      <c r="P2590" s="5">
        <f>IFERROR((E2590/L2590),"0")</f>
        <v>29.125</v>
      </c>
      <c r="Q2590" t="str">
        <f>LEFT(N2590,FIND("/",N2590)-1)</f>
        <v>food</v>
      </c>
      <c r="R2590" t="str">
        <f>RIGHT(N2590,LEN(N2590)-SEARCH("/",N2590))</f>
        <v>food trucks</v>
      </c>
      <c r="S2590" s="14">
        <f>(((J2590/60)/60)/24) + DATE(1970,1,1)</f>
        <v>42042.676226851851</v>
      </c>
      <c r="T2590" s="14">
        <f>(((I2590/60)/60)/24) + DATE(1970,1,1)</f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8337</v>
      </c>
      <c r="O2591" s="10">
        <f>(E2591/D2591)*100</f>
        <v>0.01</v>
      </c>
      <c r="P2591" s="5">
        <f>IFERROR((E2591/L2591),"0")</f>
        <v>5</v>
      </c>
      <c r="Q2591" t="str">
        <f>LEFT(N2591,FIND("/",N2591)-1)</f>
        <v>food</v>
      </c>
      <c r="R2591" t="str">
        <f>RIGHT(N2591,LEN(N2591)-SEARCH("/",N2591))</f>
        <v>food trucks</v>
      </c>
      <c r="S2591" s="14">
        <f>(((J2591/60)/60)/24) + DATE(1970,1,1)</f>
        <v>42422.536192129628</v>
      </c>
      <c r="T2591" s="14">
        <f>(((I2591/60)/60)/24) + DATE(1970,1,1)</f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8337</v>
      </c>
      <c r="O2592" s="10">
        <f>(E2592/D2592)*100</f>
        <v>0</v>
      </c>
      <c r="P2592" s="5" t="str">
        <f>IFERROR((E2592/L2592),"0")</f>
        <v>0</v>
      </c>
      <c r="Q2592" t="str">
        <f>LEFT(N2592,FIND("/",N2592)-1)</f>
        <v>food</v>
      </c>
      <c r="R2592" t="str">
        <f>RIGHT(N2592,LEN(N2592)-SEARCH("/",N2592))</f>
        <v>food trucks</v>
      </c>
      <c r="S2592" s="14">
        <f>(((J2592/60)/60)/24) + DATE(1970,1,1)</f>
        <v>42388.589085648149</v>
      </c>
      <c r="T2592" s="14">
        <f>(((I2592/60)/60)/24) + DATE(1970,1,1)</f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8337</v>
      </c>
      <c r="O2593" s="10">
        <f>(E2593/D2593)*100</f>
        <v>1.7333333333333332</v>
      </c>
      <c r="P2593" s="5">
        <f>IFERROR((E2593/L2593),"0")</f>
        <v>13</v>
      </c>
      <c r="Q2593" t="str">
        <f>LEFT(N2593,FIND("/",N2593)-1)</f>
        <v>food</v>
      </c>
      <c r="R2593" t="str">
        <f>RIGHT(N2593,LEN(N2593)-SEARCH("/",N2593))</f>
        <v>food trucks</v>
      </c>
      <c r="S2593" s="14">
        <f>(((J2593/60)/60)/24) + DATE(1970,1,1)</f>
        <v>42382.906527777777</v>
      </c>
      <c r="T2593" s="14">
        <f>(((I2593/60)/60)/24) + DATE(1970,1,1)</f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8337</v>
      </c>
      <c r="O2594" s="10">
        <f>(E2594/D2594)*100</f>
        <v>0.16666666666666669</v>
      </c>
      <c r="P2594" s="5">
        <f>IFERROR((E2594/L2594),"0")</f>
        <v>50</v>
      </c>
      <c r="Q2594" t="str">
        <f>LEFT(N2594,FIND("/",N2594)-1)</f>
        <v>food</v>
      </c>
      <c r="R2594" t="str">
        <f>RIGHT(N2594,LEN(N2594)-SEARCH("/",N2594))</f>
        <v>food trucks</v>
      </c>
      <c r="S2594" s="14">
        <f>(((J2594/60)/60)/24) + DATE(1970,1,1)</f>
        <v>41887.801168981481</v>
      </c>
      <c r="T2594" s="14">
        <f>(((I2594/60)/60)/24) + 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8337</v>
      </c>
      <c r="O2595" s="10">
        <f>(E2595/D2595)*100</f>
        <v>0</v>
      </c>
      <c r="P2595" s="5" t="str">
        <f>IFERROR((E2595/L2595),"0")</f>
        <v>0</v>
      </c>
      <c r="Q2595" t="str">
        <f>LEFT(N2595,FIND("/",N2595)-1)</f>
        <v>food</v>
      </c>
      <c r="R2595" t="str">
        <f>RIGHT(N2595,LEN(N2595)-SEARCH("/",N2595))</f>
        <v>food trucks</v>
      </c>
      <c r="S2595" s="14">
        <f>(((J2595/60)/60)/24) + DATE(1970,1,1)</f>
        <v>42089.84520833334</v>
      </c>
      <c r="T2595" s="14">
        <f>(((I2595/60)/60)/24) + 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8337</v>
      </c>
      <c r="O2596" s="10">
        <f>(E2596/D2596)*100</f>
        <v>1.25E-3</v>
      </c>
      <c r="P2596" s="5">
        <f>IFERROR((E2596/L2596),"0")</f>
        <v>1</v>
      </c>
      <c r="Q2596" t="str">
        <f>LEFT(N2596,FIND("/",N2596)-1)</f>
        <v>food</v>
      </c>
      <c r="R2596" t="str">
        <f>RIGHT(N2596,LEN(N2596)-SEARCH("/",N2596))</f>
        <v>food trucks</v>
      </c>
      <c r="S2596" s="14">
        <f>(((J2596/60)/60)/24) + DATE(1970,1,1)</f>
        <v>41828.967916666668</v>
      </c>
      <c r="T2596" s="14">
        <f>(((I2596/60)/60)/24) + 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8337</v>
      </c>
      <c r="O2597" s="10">
        <f>(E2597/D2597)*100</f>
        <v>12.166666666666668</v>
      </c>
      <c r="P2597" s="5">
        <f>IFERROR((E2597/L2597),"0")</f>
        <v>96.05263157894737</v>
      </c>
      <c r="Q2597" t="str">
        <f>LEFT(N2597,FIND("/",N2597)-1)</f>
        <v>food</v>
      </c>
      <c r="R2597" t="str">
        <f>RIGHT(N2597,LEN(N2597)-SEARCH("/",N2597))</f>
        <v>food trucks</v>
      </c>
      <c r="S2597" s="14">
        <f>(((J2597/60)/60)/24) + DATE(1970,1,1)</f>
        <v>42760.244212962964</v>
      </c>
      <c r="T2597" s="14">
        <f>(((I2597/60)/60)/24) + DATE(1970,1,1)</f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8337</v>
      </c>
      <c r="O2598" s="10">
        <f>(E2598/D2598)*100</f>
        <v>23.588571428571427</v>
      </c>
      <c r="P2598" s="5">
        <f>IFERROR((E2598/L2598),"0")</f>
        <v>305.77777777777777</v>
      </c>
      <c r="Q2598" t="str">
        <f>LEFT(N2598,FIND("/",N2598)-1)</f>
        <v>food</v>
      </c>
      <c r="R2598" t="str">
        <f>RIGHT(N2598,LEN(N2598)-SEARCH("/",N2598))</f>
        <v>food trucks</v>
      </c>
      <c r="S2598" s="14">
        <f>(((J2598/60)/60)/24) + DATE(1970,1,1)</f>
        <v>41828.664456018516</v>
      </c>
      <c r="T2598" s="14">
        <f>(((I2598/60)/60)/24) + 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8337</v>
      </c>
      <c r="O2599" s="10">
        <f>(E2599/D2599)*100</f>
        <v>5.6666666666666661</v>
      </c>
      <c r="P2599" s="5">
        <f>IFERROR((E2599/L2599),"0")</f>
        <v>12.142857142857142</v>
      </c>
      <c r="Q2599" t="str">
        <f>LEFT(N2599,FIND("/",N2599)-1)</f>
        <v>food</v>
      </c>
      <c r="R2599" t="str">
        <f>RIGHT(N2599,LEN(N2599)-SEARCH("/",N2599))</f>
        <v>food trucks</v>
      </c>
      <c r="S2599" s="14">
        <f>(((J2599/60)/60)/24) + DATE(1970,1,1)</f>
        <v>42510.341631944444</v>
      </c>
      <c r="T2599" s="14">
        <f>(((I2599/60)/60)/24) + DATE(1970,1,1)</f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8337</v>
      </c>
      <c r="O2600" s="10">
        <f>(E2600/D2600)*100</f>
        <v>39</v>
      </c>
      <c r="P2600" s="5">
        <f>IFERROR((E2600/L2600),"0")</f>
        <v>83.571428571428569</v>
      </c>
      <c r="Q2600" t="str">
        <f>LEFT(N2600,FIND("/",N2600)-1)</f>
        <v>food</v>
      </c>
      <c r="R2600" t="str">
        <f>RIGHT(N2600,LEN(N2600)-SEARCH("/",N2600))</f>
        <v>food trucks</v>
      </c>
      <c r="S2600" s="14">
        <f>(((J2600/60)/60)/24) + DATE(1970,1,1)</f>
        <v>42240.840289351851</v>
      </c>
      <c r="T2600" s="14">
        <f>(((I2600/60)/60)/24) + DATE(1970,1,1)</f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8337</v>
      </c>
      <c r="O2601" s="10">
        <f>(E2601/D2601)*100</f>
        <v>0.99546510341776351</v>
      </c>
      <c r="P2601" s="5">
        <f>IFERROR((E2601/L2601),"0")</f>
        <v>18</v>
      </c>
      <c r="Q2601" t="str">
        <f>LEFT(N2601,FIND("/",N2601)-1)</f>
        <v>food</v>
      </c>
      <c r="R2601" t="str">
        <f>RIGHT(N2601,LEN(N2601)-SEARCH("/",N2601))</f>
        <v>food trucks</v>
      </c>
      <c r="S2601" s="14">
        <f>(((J2601/60)/60)/24) + DATE(1970,1,1)</f>
        <v>41809.754016203704</v>
      </c>
      <c r="T2601" s="14">
        <f>(((I2601/60)/60)/24) + DATE(1970,1,1)</f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8337</v>
      </c>
      <c r="O2602" s="10">
        <f>(E2602/D2602)*100</f>
        <v>6.9320000000000004</v>
      </c>
      <c r="P2602" s="5">
        <f>IFERROR((E2602/L2602),"0")</f>
        <v>115.53333333333333</v>
      </c>
      <c r="Q2602" t="str">
        <f>LEFT(N2602,FIND("/",N2602)-1)</f>
        <v>food</v>
      </c>
      <c r="R2602" t="str">
        <f>RIGHT(N2602,LEN(N2602)-SEARCH("/",N2602))</f>
        <v>food trucks</v>
      </c>
      <c r="S2602" s="14">
        <f>(((J2602/60)/60)/24) + DATE(1970,1,1)</f>
        <v>42394.900462962964</v>
      </c>
      <c r="T2602" s="14">
        <f>(((I2602/60)/60)/24) + DATE(1970,1,1)</f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8354</v>
      </c>
      <c r="O2603" s="10">
        <f>(E2603/D2603)*100</f>
        <v>661.4</v>
      </c>
      <c r="P2603" s="5">
        <f>IFERROR((E2603/L2603),"0")</f>
        <v>21.900662251655628</v>
      </c>
      <c r="Q2603" t="str">
        <f>LEFT(N2603,FIND("/",N2603)-1)</f>
        <v>technology</v>
      </c>
      <c r="R2603" t="str">
        <f>RIGHT(N2603,LEN(N2603)-SEARCH("/",N2603))</f>
        <v>space exploration</v>
      </c>
      <c r="S2603" s="14">
        <f>(((J2603/60)/60)/24) + DATE(1970,1,1)</f>
        <v>41150.902187499996</v>
      </c>
      <c r="T2603" s="14">
        <f>(((I2603/60)/60)/24) + 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8354</v>
      </c>
      <c r="O2604" s="10">
        <f>(E2604/D2604)*100</f>
        <v>326.0916666666667</v>
      </c>
      <c r="P2604" s="5">
        <f>IFERROR((E2604/L2604),"0")</f>
        <v>80.022494887525568</v>
      </c>
      <c r="Q2604" t="str">
        <f>LEFT(N2604,FIND("/",N2604)-1)</f>
        <v>technology</v>
      </c>
      <c r="R2604" t="str">
        <f>RIGHT(N2604,LEN(N2604)-SEARCH("/",N2604))</f>
        <v>space exploration</v>
      </c>
      <c r="S2604" s="14">
        <f>(((J2604/60)/60)/24) + DATE(1970,1,1)</f>
        <v>41915.747314814813</v>
      </c>
      <c r="T2604" s="14">
        <f>(((I2604/60)/60)/24) + 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8354</v>
      </c>
      <c r="O2605" s="10">
        <f>(E2605/D2605)*100</f>
        <v>101.48571428571429</v>
      </c>
      <c r="P2605" s="5">
        <f>IFERROR((E2605/L2605),"0")</f>
        <v>35.520000000000003</v>
      </c>
      <c r="Q2605" t="str">
        <f>LEFT(N2605,FIND("/",N2605)-1)</f>
        <v>technology</v>
      </c>
      <c r="R2605" t="str">
        <f>RIGHT(N2605,LEN(N2605)-SEARCH("/",N2605))</f>
        <v>space exploration</v>
      </c>
      <c r="S2605" s="14">
        <f>(((J2605/60)/60)/24) + DATE(1970,1,1)</f>
        <v>41617.912662037037</v>
      </c>
      <c r="T2605" s="14">
        <f>(((I2605/60)/60)/24) + 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8354</v>
      </c>
      <c r="O2606" s="10">
        <f>(E2606/D2606)*100</f>
        <v>104.21799999999999</v>
      </c>
      <c r="P2606" s="5">
        <f>IFERROR((E2606/L2606),"0")</f>
        <v>64.933333333333323</v>
      </c>
      <c r="Q2606" t="str">
        <f>LEFT(N2606,FIND("/",N2606)-1)</f>
        <v>technology</v>
      </c>
      <c r="R2606" t="str">
        <f>RIGHT(N2606,LEN(N2606)-SEARCH("/",N2606))</f>
        <v>space exploration</v>
      </c>
      <c r="S2606" s="14">
        <f>(((J2606/60)/60)/24) + DATE(1970,1,1)</f>
        <v>40998.051192129627</v>
      </c>
      <c r="T2606" s="14">
        <f>(((I2606/60)/60)/24) + DATE(1970,1,1)</f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8354</v>
      </c>
      <c r="O2607" s="10">
        <f>(E2607/D2607)*100</f>
        <v>107.42157000000002</v>
      </c>
      <c r="P2607" s="5">
        <f>IFERROR((E2607/L2607),"0")</f>
        <v>60.965703745743475</v>
      </c>
      <c r="Q2607" t="str">
        <f>LEFT(N2607,FIND("/",N2607)-1)</f>
        <v>technology</v>
      </c>
      <c r="R2607" t="str">
        <f>RIGHT(N2607,LEN(N2607)-SEARCH("/",N2607))</f>
        <v>space exploration</v>
      </c>
      <c r="S2607" s="14">
        <f>(((J2607/60)/60)/24) + DATE(1970,1,1)</f>
        <v>42508.541550925926</v>
      </c>
      <c r="T2607" s="14">
        <f>(((I2607/60)/60)/24) + DATE(1970,1,1)</f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8354</v>
      </c>
      <c r="O2608" s="10">
        <f>(E2608/D2608)*100</f>
        <v>110.05454545454545</v>
      </c>
      <c r="P2608" s="5">
        <f>IFERROR((E2608/L2608),"0")</f>
        <v>31.444155844155844</v>
      </c>
      <c r="Q2608" t="str">
        <f>LEFT(N2608,FIND("/",N2608)-1)</f>
        <v>technology</v>
      </c>
      <c r="R2608" t="str">
        <f>RIGHT(N2608,LEN(N2608)-SEARCH("/",N2608))</f>
        <v>space exploration</v>
      </c>
      <c r="S2608" s="14">
        <f>(((J2608/60)/60)/24) + DATE(1970,1,1)</f>
        <v>41726.712754629632</v>
      </c>
      <c r="T2608" s="14">
        <f>(((I2608/60)/60)/24) + DATE(1970,1,1)</f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8354</v>
      </c>
      <c r="O2609" s="10">
        <f>(E2609/D2609)*100</f>
        <v>407.7</v>
      </c>
      <c r="P2609" s="5">
        <f>IFERROR((E2609/L2609),"0")</f>
        <v>81.949748743718587</v>
      </c>
      <c r="Q2609" t="str">
        <f>LEFT(N2609,FIND("/",N2609)-1)</f>
        <v>technology</v>
      </c>
      <c r="R2609" t="str">
        <f>RIGHT(N2609,LEN(N2609)-SEARCH("/",N2609))</f>
        <v>space exploration</v>
      </c>
      <c r="S2609" s="14">
        <f>(((J2609/60)/60)/24) + DATE(1970,1,1)</f>
        <v>42184.874675925923</v>
      </c>
      <c r="T2609" s="14">
        <f>(((I2609/60)/60)/24) + 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8354</v>
      </c>
      <c r="O2610" s="10">
        <f>(E2610/D2610)*100</f>
        <v>223.92500000000001</v>
      </c>
      <c r="P2610" s="5">
        <f>IFERROR((E2610/L2610),"0")</f>
        <v>58.92763157894737</v>
      </c>
      <c r="Q2610" t="str">
        <f>LEFT(N2610,FIND("/",N2610)-1)</f>
        <v>technology</v>
      </c>
      <c r="R2610" t="str">
        <f>RIGHT(N2610,LEN(N2610)-SEARCH("/",N2610))</f>
        <v>space exploration</v>
      </c>
      <c r="S2610" s="14">
        <f>(((J2610/60)/60)/24) + DATE(1970,1,1)</f>
        <v>42767.801712962959</v>
      </c>
      <c r="T2610" s="14">
        <f>(((I2610/60)/60)/24) + DATE(1970,1,1)</f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8354</v>
      </c>
      <c r="O2611" s="10">
        <f>(E2611/D2611)*100</f>
        <v>303.80111428571428</v>
      </c>
      <c r="P2611" s="5">
        <f>IFERROR((E2611/L2611),"0")</f>
        <v>157.29347633136095</v>
      </c>
      <c r="Q2611" t="str">
        <f>LEFT(N2611,FIND("/",N2611)-1)</f>
        <v>technology</v>
      </c>
      <c r="R2611" t="str">
        <f>RIGHT(N2611,LEN(N2611)-SEARCH("/",N2611))</f>
        <v>space exploration</v>
      </c>
      <c r="S2611" s="14">
        <f>(((J2611/60)/60)/24) + DATE(1970,1,1)</f>
        <v>41075.237858796296</v>
      </c>
      <c r="T2611" s="14">
        <f>(((I2611/60)/60)/24) + DATE(1970,1,1)</f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8354</v>
      </c>
      <c r="O2612" s="10">
        <f>(E2612/D2612)*100</f>
        <v>141.3251043268175</v>
      </c>
      <c r="P2612" s="5">
        <f>IFERROR((E2612/L2612),"0")</f>
        <v>55.758509532062391</v>
      </c>
      <c r="Q2612" t="str">
        <f>LEFT(N2612,FIND("/",N2612)-1)</f>
        <v>technology</v>
      </c>
      <c r="R2612" t="str">
        <f>RIGHT(N2612,LEN(N2612)-SEARCH("/",N2612))</f>
        <v>space exploration</v>
      </c>
      <c r="S2612" s="14">
        <f>(((J2612/60)/60)/24) + DATE(1970,1,1)</f>
        <v>42564.881076388891</v>
      </c>
      <c r="T2612" s="14">
        <f>(((I2612/60)/60)/24) + DATE(1970,1,1)</f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8354</v>
      </c>
      <c r="O2613" s="10">
        <f>(E2613/D2613)*100</f>
        <v>2790.6363636363635</v>
      </c>
      <c r="P2613" s="5">
        <f>IFERROR((E2613/L2613),"0")</f>
        <v>83.802893802893806</v>
      </c>
      <c r="Q2613" t="str">
        <f>LEFT(N2613,FIND("/",N2613)-1)</f>
        <v>technology</v>
      </c>
      <c r="R2613" t="str">
        <f>RIGHT(N2613,LEN(N2613)-SEARCH("/",N2613))</f>
        <v>space exploration</v>
      </c>
      <c r="S2613" s="14">
        <f>(((J2613/60)/60)/24) + DATE(1970,1,1)</f>
        <v>42704.335810185185</v>
      </c>
      <c r="T2613" s="14">
        <f>(((I2613/60)/60)/24) + 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8354</v>
      </c>
      <c r="O2614" s="10">
        <f>(E2614/D2614)*100</f>
        <v>171.76130000000001</v>
      </c>
      <c r="P2614" s="5">
        <f>IFERROR((E2614/L2614),"0")</f>
        <v>58.422210884353746</v>
      </c>
      <c r="Q2614" t="str">
        <f>LEFT(N2614,FIND("/",N2614)-1)</f>
        <v>technology</v>
      </c>
      <c r="R2614" t="str">
        <f>RIGHT(N2614,LEN(N2614)-SEARCH("/",N2614))</f>
        <v>space exploration</v>
      </c>
      <c r="S2614" s="14">
        <f>(((J2614/60)/60)/24) + DATE(1970,1,1)</f>
        <v>41982.143171296295</v>
      </c>
      <c r="T2614" s="14">
        <f>(((I2614/60)/60)/24) + DATE(1970,1,1)</f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8354</v>
      </c>
      <c r="O2615" s="10">
        <f>(E2615/D2615)*100</f>
        <v>101.01333333333334</v>
      </c>
      <c r="P2615" s="5">
        <f>IFERROR((E2615/L2615),"0")</f>
        <v>270.57142857142856</v>
      </c>
      <c r="Q2615" t="str">
        <f>LEFT(N2615,FIND("/",N2615)-1)</f>
        <v>technology</v>
      </c>
      <c r="R2615" t="str">
        <f>RIGHT(N2615,LEN(N2615)-SEARCH("/",N2615))</f>
        <v>space exploration</v>
      </c>
      <c r="S2615" s="14">
        <f>(((J2615/60)/60)/24) + DATE(1970,1,1)</f>
        <v>41143.81821759259</v>
      </c>
      <c r="T2615" s="14">
        <f>(((I2615/60)/60)/24) + DATE(1970,1,1)</f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8354</v>
      </c>
      <c r="O2616" s="10">
        <f>(E2616/D2616)*100</f>
        <v>102</v>
      </c>
      <c r="P2616" s="5">
        <f>IFERROR((E2616/L2616),"0")</f>
        <v>107.1</v>
      </c>
      <c r="Q2616" t="str">
        <f>LEFT(N2616,FIND("/",N2616)-1)</f>
        <v>technology</v>
      </c>
      <c r="R2616" t="str">
        <f>RIGHT(N2616,LEN(N2616)-SEARCH("/",N2616))</f>
        <v>space exploration</v>
      </c>
      <c r="S2616" s="14">
        <f>(((J2616/60)/60)/24) + DATE(1970,1,1)</f>
        <v>41730.708472222221</v>
      </c>
      <c r="T2616" s="14">
        <f>(((I2616/60)/60)/24) + DATE(1970,1,1)</f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8354</v>
      </c>
      <c r="O2617" s="10">
        <f>(E2617/D2617)*100</f>
        <v>169.76511744127936</v>
      </c>
      <c r="P2617" s="5">
        <f>IFERROR((E2617/L2617),"0")</f>
        <v>47.180555555555557</v>
      </c>
      <c r="Q2617" t="str">
        <f>LEFT(N2617,FIND("/",N2617)-1)</f>
        <v>technology</v>
      </c>
      <c r="R2617" t="str">
        <f>RIGHT(N2617,LEN(N2617)-SEARCH("/",N2617))</f>
        <v>space exploration</v>
      </c>
      <c r="S2617" s="14">
        <f>(((J2617/60)/60)/24) + DATE(1970,1,1)</f>
        <v>42453.49726851852</v>
      </c>
      <c r="T2617" s="14">
        <f>(((I2617/60)/60)/24) + 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8354</v>
      </c>
      <c r="O2618" s="10">
        <f>(E2618/D2618)*100</f>
        <v>114.53400000000001</v>
      </c>
      <c r="P2618" s="5">
        <f>IFERROR((E2618/L2618),"0")</f>
        <v>120.30882352941177</v>
      </c>
      <c r="Q2618" t="str">
        <f>LEFT(N2618,FIND("/",N2618)-1)</f>
        <v>technology</v>
      </c>
      <c r="R2618" t="str">
        <f>RIGHT(N2618,LEN(N2618)-SEARCH("/",N2618))</f>
        <v>space exploration</v>
      </c>
      <c r="S2618" s="14">
        <f>(((J2618/60)/60)/24) + DATE(1970,1,1)</f>
        <v>42211.99454861111</v>
      </c>
      <c r="T2618" s="14">
        <f>(((I2618/60)/60)/24) + DATE(1970,1,1)</f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8354</v>
      </c>
      <c r="O2619" s="10">
        <f>(E2619/D2619)*100</f>
        <v>877.6</v>
      </c>
      <c r="P2619" s="5">
        <f>IFERROR((E2619/L2619),"0")</f>
        <v>27.59748427672956</v>
      </c>
      <c r="Q2619" t="str">
        <f>LEFT(N2619,FIND("/",N2619)-1)</f>
        <v>technology</v>
      </c>
      <c r="R2619" t="str">
        <f>RIGHT(N2619,LEN(N2619)-SEARCH("/",N2619))</f>
        <v>space exploration</v>
      </c>
      <c r="S2619" s="14">
        <f>(((J2619/60)/60)/24) + DATE(1970,1,1)</f>
        <v>41902.874432870369</v>
      </c>
      <c r="T2619" s="14">
        <f>(((I2619/60)/60)/24) + 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8354</v>
      </c>
      <c r="O2620" s="10">
        <f>(E2620/D2620)*100</f>
        <v>105.38666666666667</v>
      </c>
      <c r="P2620" s="5">
        <f>IFERROR((E2620/L2620),"0")</f>
        <v>205.2987012987013</v>
      </c>
      <c r="Q2620" t="str">
        <f>LEFT(N2620,FIND("/",N2620)-1)</f>
        <v>technology</v>
      </c>
      <c r="R2620" t="str">
        <f>RIGHT(N2620,LEN(N2620)-SEARCH("/",N2620))</f>
        <v>space exploration</v>
      </c>
      <c r="S2620" s="14">
        <f>(((J2620/60)/60)/24) + DATE(1970,1,1)</f>
        <v>42279.792372685188</v>
      </c>
      <c r="T2620" s="14">
        <f>(((I2620/60)/60)/24) + DATE(1970,1,1)</f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8354</v>
      </c>
      <c r="O2621" s="10">
        <f>(E2621/D2621)*100</f>
        <v>188.39999999999998</v>
      </c>
      <c r="P2621" s="5">
        <f>IFERROR((E2621/L2621),"0")</f>
        <v>35.547169811320757</v>
      </c>
      <c r="Q2621" t="str">
        <f>LEFT(N2621,FIND("/",N2621)-1)</f>
        <v>technology</v>
      </c>
      <c r="R2621" t="str">
        <f>RIGHT(N2621,LEN(N2621)-SEARCH("/",N2621))</f>
        <v>space exploration</v>
      </c>
      <c r="S2621" s="14">
        <f>(((J2621/60)/60)/24) + DATE(1970,1,1)</f>
        <v>42273.884305555555</v>
      </c>
      <c r="T2621" s="14">
        <f>(((I2621/60)/60)/24) + DATE(1970,1,1)</f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8354</v>
      </c>
      <c r="O2622" s="10">
        <f>(E2622/D2622)*100</f>
        <v>143.65230769230772</v>
      </c>
      <c r="P2622" s="5">
        <f>IFERROR((E2622/L2622),"0")</f>
        <v>74.639488409272587</v>
      </c>
      <c r="Q2622" t="str">
        <f>LEFT(N2622,FIND("/",N2622)-1)</f>
        <v>technology</v>
      </c>
      <c r="R2622" t="str">
        <f>RIGHT(N2622,LEN(N2622)-SEARCH("/",N2622))</f>
        <v>space exploration</v>
      </c>
      <c r="S2622" s="14">
        <f>(((J2622/60)/60)/24) + DATE(1970,1,1)</f>
        <v>42251.16715277778</v>
      </c>
      <c r="T2622" s="14">
        <f>(((I2622/60)/60)/24) + DATE(1970,1,1)</f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8354</v>
      </c>
      <c r="O2623" s="10">
        <f>(E2623/D2623)*100</f>
        <v>145.88</v>
      </c>
      <c r="P2623" s="5">
        <f>IFERROR((E2623/L2623),"0")</f>
        <v>47.058064516129029</v>
      </c>
      <c r="Q2623" t="str">
        <f>LEFT(N2623,FIND("/",N2623)-1)</f>
        <v>technology</v>
      </c>
      <c r="R2623" t="str">
        <f>RIGHT(N2623,LEN(N2623)-SEARCH("/",N2623))</f>
        <v>space exploration</v>
      </c>
      <c r="S2623" s="14">
        <f>(((J2623/60)/60)/24) + DATE(1970,1,1)</f>
        <v>42115.74754629629</v>
      </c>
      <c r="T2623" s="14">
        <f>(((I2623/60)/60)/24) + DATE(1970,1,1)</f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8354</v>
      </c>
      <c r="O2624" s="10">
        <f>(E2624/D2624)*100</f>
        <v>131.184</v>
      </c>
      <c r="P2624" s="5">
        <f>IFERROR((E2624/L2624),"0")</f>
        <v>26.591351351351353</v>
      </c>
      <c r="Q2624" t="str">
        <f>LEFT(N2624,FIND("/",N2624)-1)</f>
        <v>technology</v>
      </c>
      <c r="R2624" t="str">
        <f>RIGHT(N2624,LEN(N2624)-SEARCH("/",N2624))</f>
        <v>space exploration</v>
      </c>
      <c r="S2624" s="14">
        <f>(((J2624/60)/60)/24) + DATE(1970,1,1)</f>
        <v>42689.74324074074</v>
      </c>
      <c r="T2624" s="14">
        <f>(((I2624/60)/60)/24) + DATE(1970,1,1)</f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8354</v>
      </c>
      <c r="O2625" s="10">
        <f>(E2625/D2625)*100</f>
        <v>113.99999999999999</v>
      </c>
      <c r="P2625" s="5">
        <f>IFERROR((E2625/L2625),"0")</f>
        <v>36.774193548387096</v>
      </c>
      <c r="Q2625" t="str">
        <f>LEFT(N2625,FIND("/",N2625)-1)</f>
        <v>technology</v>
      </c>
      <c r="R2625" t="str">
        <f>RIGHT(N2625,LEN(N2625)-SEARCH("/",N2625))</f>
        <v>space exploration</v>
      </c>
      <c r="S2625" s="14">
        <f>(((J2625/60)/60)/24) + DATE(1970,1,1)</f>
        <v>42692.256550925929</v>
      </c>
      <c r="T2625" s="14">
        <f>(((I2625/60)/60)/24) + DATE(1970,1,1)</f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8354</v>
      </c>
      <c r="O2626" s="10">
        <f>(E2626/D2626)*100</f>
        <v>1379.4206249999997</v>
      </c>
      <c r="P2626" s="5">
        <f>IFERROR((E2626/L2626),"0")</f>
        <v>31.820544982698959</v>
      </c>
      <c r="Q2626" t="str">
        <f>LEFT(N2626,FIND("/",N2626)-1)</f>
        <v>technology</v>
      </c>
      <c r="R2626" t="str">
        <f>RIGHT(N2626,LEN(N2626)-SEARCH("/",N2626))</f>
        <v>space exploration</v>
      </c>
      <c r="S2626" s="14">
        <f>(((J2626/60)/60)/24) + DATE(1970,1,1)</f>
        <v>41144.42155092593</v>
      </c>
      <c r="T2626" s="14">
        <f>(((I2626/60)/60)/24) + DATE(1970,1,1)</f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8354</v>
      </c>
      <c r="O2627" s="10">
        <f>(E2627/D2627)*100</f>
        <v>956</v>
      </c>
      <c r="P2627" s="5">
        <f>IFERROR((E2627/L2627),"0")</f>
        <v>27.576923076923077</v>
      </c>
      <c r="Q2627" t="str">
        <f>LEFT(N2627,FIND("/",N2627)-1)</f>
        <v>technology</v>
      </c>
      <c r="R2627" t="str">
        <f>RIGHT(N2627,LEN(N2627)-SEARCH("/",N2627))</f>
        <v>space exploration</v>
      </c>
      <c r="S2627" s="14">
        <f>(((J2627/60)/60)/24) + DATE(1970,1,1)</f>
        <v>42658.810277777782</v>
      </c>
      <c r="T2627" s="14">
        <f>(((I2627/60)/60)/24) + 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8354</v>
      </c>
      <c r="O2628" s="10">
        <f>(E2628/D2628)*100</f>
        <v>112.00000000000001</v>
      </c>
      <c r="P2628" s="5">
        <f>IFERROR((E2628/L2628),"0")</f>
        <v>56</v>
      </c>
      <c r="Q2628" t="str">
        <f>LEFT(N2628,FIND("/",N2628)-1)</f>
        <v>technology</v>
      </c>
      <c r="R2628" t="str">
        <f>RIGHT(N2628,LEN(N2628)-SEARCH("/",N2628))</f>
        <v>space exploration</v>
      </c>
      <c r="S2628" s="14">
        <f>(((J2628/60)/60)/24) + DATE(1970,1,1)</f>
        <v>42128.628113425926</v>
      </c>
      <c r="T2628" s="14">
        <f>(((I2628/60)/60)/24) + DATE(1970,1,1)</f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8354</v>
      </c>
      <c r="O2629" s="10">
        <f>(E2629/D2629)*100</f>
        <v>646.66666666666663</v>
      </c>
      <c r="P2629" s="5">
        <f>IFERROR((E2629/L2629),"0")</f>
        <v>21.555555555555557</v>
      </c>
      <c r="Q2629" t="str">
        <f>LEFT(N2629,FIND("/",N2629)-1)</f>
        <v>technology</v>
      </c>
      <c r="R2629" t="str">
        <f>RIGHT(N2629,LEN(N2629)-SEARCH("/",N2629))</f>
        <v>space exploration</v>
      </c>
      <c r="S2629" s="14">
        <f>(((J2629/60)/60)/24) + DATE(1970,1,1)</f>
        <v>42304.829409722224</v>
      </c>
      <c r="T2629" s="14">
        <f>(((I2629/60)/60)/24) + DATE(1970,1,1)</f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8354</v>
      </c>
      <c r="O2630" s="10">
        <f>(E2630/D2630)*100</f>
        <v>110.36948748510132</v>
      </c>
      <c r="P2630" s="5">
        <f>IFERROR((E2630/L2630),"0")</f>
        <v>44.095238095238095</v>
      </c>
      <c r="Q2630" t="str">
        <f>LEFT(N2630,FIND("/",N2630)-1)</f>
        <v>technology</v>
      </c>
      <c r="R2630" t="str">
        <f>RIGHT(N2630,LEN(N2630)-SEARCH("/",N2630))</f>
        <v>space exploration</v>
      </c>
      <c r="S2630" s="14">
        <f>(((J2630/60)/60)/24) + DATE(1970,1,1)</f>
        <v>41953.966053240743</v>
      </c>
      <c r="T2630" s="14">
        <f>(((I2630/60)/60)/24) + DATE(1970,1,1)</f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8354</v>
      </c>
      <c r="O2631" s="10">
        <f>(E2631/D2631)*100</f>
        <v>127.74000000000001</v>
      </c>
      <c r="P2631" s="5">
        <f>IFERROR((E2631/L2631),"0")</f>
        <v>63.87</v>
      </c>
      <c r="Q2631" t="str">
        <f>LEFT(N2631,FIND("/",N2631)-1)</f>
        <v>technology</v>
      </c>
      <c r="R2631" t="str">
        <f>RIGHT(N2631,LEN(N2631)-SEARCH("/",N2631))</f>
        <v>space exploration</v>
      </c>
      <c r="S2631" s="14">
        <f>(((J2631/60)/60)/24) + DATE(1970,1,1)</f>
        <v>42108.538449074069</v>
      </c>
      <c r="T2631" s="14">
        <f>(((I2631/60)/60)/24) + DATE(1970,1,1)</f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8354</v>
      </c>
      <c r="O2632" s="10">
        <f>(E2632/D2632)*100</f>
        <v>157.9</v>
      </c>
      <c r="P2632" s="5">
        <f>IFERROR((E2632/L2632),"0")</f>
        <v>38.987654320987652</v>
      </c>
      <c r="Q2632" t="str">
        <f>LEFT(N2632,FIND("/",N2632)-1)</f>
        <v>technology</v>
      </c>
      <c r="R2632" t="str">
        <f>RIGHT(N2632,LEN(N2632)-SEARCH("/",N2632))</f>
        <v>space exploration</v>
      </c>
      <c r="S2632" s="14">
        <f>(((J2632/60)/60)/24) + DATE(1970,1,1)</f>
        <v>42524.105462962965</v>
      </c>
      <c r="T2632" s="14">
        <f>(((I2632/60)/60)/24) + 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8354</v>
      </c>
      <c r="O2633" s="10">
        <f>(E2633/D2633)*100</f>
        <v>114.66525000000001</v>
      </c>
      <c r="P2633" s="5">
        <f>IFERROR((E2633/L2633),"0")</f>
        <v>80.185489510489504</v>
      </c>
      <c r="Q2633" t="str">
        <f>LEFT(N2633,FIND("/",N2633)-1)</f>
        <v>technology</v>
      </c>
      <c r="R2633" t="str">
        <f>RIGHT(N2633,LEN(N2633)-SEARCH("/",N2633))</f>
        <v>space exploration</v>
      </c>
      <c r="S2633" s="14">
        <f>(((J2633/60)/60)/24) + DATE(1970,1,1)</f>
        <v>42218.169293981482</v>
      </c>
      <c r="T2633" s="14">
        <f>(((I2633/60)/60)/24) + 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8354</v>
      </c>
      <c r="O2634" s="10">
        <f>(E2634/D2634)*100</f>
        <v>137.00934579439252</v>
      </c>
      <c r="P2634" s="5">
        <f>IFERROR((E2634/L2634),"0")</f>
        <v>34.904761904761905</v>
      </c>
      <c r="Q2634" t="str">
        <f>LEFT(N2634,FIND("/",N2634)-1)</f>
        <v>technology</v>
      </c>
      <c r="R2634" t="str">
        <f>RIGHT(N2634,LEN(N2634)-SEARCH("/",N2634))</f>
        <v>space exploration</v>
      </c>
      <c r="S2634" s="14">
        <f>(((J2634/60)/60)/24) + DATE(1970,1,1)</f>
        <v>42494.061793981484</v>
      </c>
      <c r="T2634" s="14">
        <f>(((I2634/60)/60)/24) + DATE(1970,1,1)</f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8354</v>
      </c>
      <c r="O2635" s="10">
        <f>(E2635/D2635)*100</f>
        <v>354.62</v>
      </c>
      <c r="P2635" s="5">
        <f>IFERROR((E2635/L2635),"0")</f>
        <v>89.100502512562812</v>
      </c>
      <c r="Q2635" t="str">
        <f>LEFT(N2635,FIND("/",N2635)-1)</f>
        <v>technology</v>
      </c>
      <c r="R2635" t="str">
        <f>RIGHT(N2635,LEN(N2635)-SEARCH("/",N2635))</f>
        <v>space exploration</v>
      </c>
      <c r="S2635" s="14">
        <f>(((J2635/60)/60)/24) + DATE(1970,1,1)</f>
        <v>41667.823287037041</v>
      </c>
      <c r="T2635" s="14">
        <f>(((I2635/60)/60)/24) + 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8354</v>
      </c>
      <c r="O2636" s="10">
        <f>(E2636/D2636)*100</f>
        <v>106.02150537634409</v>
      </c>
      <c r="P2636" s="5">
        <f>IFERROR((E2636/L2636),"0")</f>
        <v>39.44</v>
      </c>
      <c r="Q2636" t="str">
        <f>LEFT(N2636,FIND("/",N2636)-1)</f>
        <v>technology</v>
      </c>
      <c r="R2636" t="str">
        <f>RIGHT(N2636,LEN(N2636)-SEARCH("/",N2636))</f>
        <v>space exploration</v>
      </c>
      <c r="S2636" s="14">
        <f>(((J2636/60)/60)/24) + DATE(1970,1,1)</f>
        <v>42612.656493055561</v>
      </c>
      <c r="T2636" s="14">
        <f>(((I2636/60)/60)/24) + DATE(1970,1,1)</f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8354</v>
      </c>
      <c r="O2637" s="10">
        <f>(E2637/D2637)*100</f>
        <v>100</v>
      </c>
      <c r="P2637" s="5">
        <f>IFERROR((E2637/L2637),"0")</f>
        <v>136.9047619047619</v>
      </c>
      <c r="Q2637" t="str">
        <f>LEFT(N2637,FIND("/",N2637)-1)</f>
        <v>technology</v>
      </c>
      <c r="R2637" t="str">
        <f>RIGHT(N2637,LEN(N2637)-SEARCH("/",N2637))</f>
        <v>space exploration</v>
      </c>
      <c r="S2637" s="14">
        <f>(((J2637/60)/60)/24) + DATE(1970,1,1)</f>
        <v>42037.950937500005</v>
      </c>
      <c r="T2637" s="14">
        <f>(((I2637/60)/60)/24) + DATE(1970,1,1)</f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8354</v>
      </c>
      <c r="O2638" s="10">
        <f>(E2638/D2638)*100</f>
        <v>187.3</v>
      </c>
      <c r="P2638" s="5">
        <f>IFERROR((E2638/L2638),"0")</f>
        <v>37.46</v>
      </c>
      <c r="Q2638" t="str">
        <f>LEFT(N2638,FIND("/",N2638)-1)</f>
        <v>technology</v>
      </c>
      <c r="R2638" t="str">
        <f>RIGHT(N2638,LEN(N2638)-SEARCH("/",N2638))</f>
        <v>space exploration</v>
      </c>
      <c r="S2638" s="14">
        <f>(((J2638/60)/60)/24) + DATE(1970,1,1)</f>
        <v>42636.614745370374</v>
      </c>
      <c r="T2638" s="14">
        <f>(((I2638/60)/60)/24) + DATE(1970,1,1)</f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8354</v>
      </c>
      <c r="O2639" s="10">
        <f>(E2639/D2639)*100</f>
        <v>166.2</v>
      </c>
      <c r="P2639" s="5">
        <f>IFERROR((E2639/L2639),"0")</f>
        <v>31.96153846153846</v>
      </c>
      <c r="Q2639" t="str">
        <f>LEFT(N2639,FIND("/",N2639)-1)</f>
        <v>technology</v>
      </c>
      <c r="R2639" t="str">
        <f>RIGHT(N2639,LEN(N2639)-SEARCH("/",N2639))</f>
        <v>space exploration</v>
      </c>
      <c r="S2639" s="14">
        <f>(((J2639/60)/60)/24) + DATE(1970,1,1)</f>
        <v>42639.549479166672</v>
      </c>
      <c r="T2639" s="14">
        <f>(((I2639/60)/60)/24) + 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8354</v>
      </c>
      <c r="O2640" s="10">
        <f>(E2640/D2640)*100</f>
        <v>101.72910662824208</v>
      </c>
      <c r="P2640" s="5">
        <f>IFERROR((E2640/L2640),"0")</f>
        <v>25.214285714285715</v>
      </c>
      <c r="Q2640" t="str">
        <f>LEFT(N2640,FIND("/",N2640)-1)</f>
        <v>technology</v>
      </c>
      <c r="R2640" t="str">
        <f>RIGHT(N2640,LEN(N2640)-SEARCH("/",N2640))</f>
        <v>space exploration</v>
      </c>
      <c r="S2640" s="14">
        <f>(((J2640/60)/60)/24) + DATE(1970,1,1)</f>
        <v>41989.913136574076</v>
      </c>
      <c r="T2640" s="14">
        <f>(((I2640/60)/60)/24) + DATE(1970,1,1)</f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8354</v>
      </c>
      <c r="O2641" s="10">
        <f>(E2641/D2641)*100</f>
        <v>164</v>
      </c>
      <c r="P2641" s="5">
        <f>IFERROR((E2641/L2641),"0")</f>
        <v>10.040816326530612</v>
      </c>
      <c r="Q2641" t="str">
        <f>LEFT(N2641,FIND("/",N2641)-1)</f>
        <v>technology</v>
      </c>
      <c r="R2641" t="str">
        <f>RIGHT(N2641,LEN(N2641)-SEARCH("/",N2641))</f>
        <v>space exploration</v>
      </c>
      <c r="S2641" s="14">
        <f>(((J2641/60)/60)/24) + DATE(1970,1,1)</f>
        <v>42024.86513888889</v>
      </c>
      <c r="T2641" s="14">
        <f>(((I2641/60)/60)/24) + DATE(1970,1,1)</f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8354</v>
      </c>
      <c r="O2642" s="10">
        <f>(E2642/D2642)*100</f>
        <v>105.66666666666666</v>
      </c>
      <c r="P2642" s="5">
        <f>IFERROR((E2642/L2642),"0")</f>
        <v>45.94202898550725</v>
      </c>
      <c r="Q2642" t="str">
        <f>LEFT(N2642,FIND("/",N2642)-1)</f>
        <v>technology</v>
      </c>
      <c r="R2642" t="str">
        <f>RIGHT(N2642,LEN(N2642)-SEARCH("/",N2642))</f>
        <v>space exploration</v>
      </c>
      <c r="S2642" s="14">
        <f>(((J2642/60)/60)/24) + DATE(1970,1,1)</f>
        <v>42103.160578703704</v>
      </c>
      <c r="T2642" s="14">
        <f>(((I2642/60)/60)/24) + 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8354</v>
      </c>
      <c r="O2643" s="10">
        <f>(E2643/D2643)*100</f>
        <v>1</v>
      </c>
      <c r="P2643" s="5">
        <f>IFERROR((E2643/L2643),"0")</f>
        <v>15</v>
      </c>
      <c r="Q2643" t="str">
        <f>LEFT(N2643,FIND("/",N2643)-1)</f>
        <v>technology</v>
      </c>
      <c r="R2643" t="str">
        <f>RIGHT(N2643,LEN(N2643)-SEARCH("/",N2643))</f>
        <v>space exploration</v>
      </c>
      <c r="S2643" s="14">
        <f>(((J2643/60)/60)/24) + DATE(1970,1,1)</f>
        <v>41880.827118055553</v>
      </c>
      <c r="T2643" s="14">
        <f>(((I2643/60)/60)/24) + 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8354</v>
      </c>
      <c r="O2644" s="10">
        <f>(E2644/D2644)*100</f>
        <v>0</v>
      </c>
      <c r="P2644" s="5" t="str">
        <f>IFERROR((E2644/L2644),"0")</f>
        <v>0</v>
      </c>
      <c r="Q2644" t="str">
        <f>LEFT(N2644,FIND("/",N2644)-1)</f>
        <v>technology</v>
      </c>
      <c r="R2644" t="str">
        <f>RIGHT(N2644,LEN(N2644)-SEARCH("/",N2644))</f>
        <v>space exploration</v>
      </c>
      <c r="S2644" s="14">
        <f>(((J2644/60)/60)/24) + DATE(1970,1,1)</f>
        <v>42536.246620370366</v>
      </c>
      <c r="T2644" s="14">
        <f>(((I2644/60)/60)/24) + DATE(1970,1,1)</f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8354</v>
      </c>
      <c r="O2645" s="10">
        <f>(E2645/D2645)*100</f>
        <v>33.559730999999999</v>
      </c>
      <c r="P2645" s="5">
        <f>IFERROR((E2645/L2645),"0")</f>
        <v>223.58248500999335</v>
      </c>
      <c r="Q2645" t="str">
        <f>LEFT(N2645,FIND("/",N2645)-1)</f>
        <v>technology</v>
      </c>
      <c r="R2645" t="str">
        <f>RIGHT(N2645,LEN(N2645)-SEARCH("/",N2645))</f>
        <v>space exploration</v>
      </c>
      <c r="S2645" s="14">
        <f>(((J2645/60)/60)/24) + DATE(1970,1,1)</f>
        <v>42689.582349537035</v>
      </c>
      <c r="T2645" s="14">
        <f>(((I2645/60)/60)/24) + 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8354</v>
      </c>
      <c r="O2646" s="10">
        <f>(E2646/D2646)*100</f>
        <v>2.0529999999999999</v>
      </c>
      <c r="P2646" s="5">
        <f>IFERROR((E2646/L2646),"0")</f>
        <v>39.480769230769234</v>
      </c>
      <c r="Q2646" t="str">
        <f>LEFT(N2646,FIND("/",N2646)-1)</f>
        <v>technology</v>
      </c>
      <c r="R2646" t="str">
        <f>RIGHT(N2646,LEN(N2646)-SEARCH("/",N2646))</f>
        <v>space exploration</v>
      </c>
      <c r="S2646" s="14">
        <f>(((J2646/60)/60)/24) + DATE(1970,1,1)</f>
        <v>42774.792071759264</v>
      </c>
      <c r="T2646" s="14">
        <f>(((I2646/60)/60)/24) + DATE(1970,1,1)</f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8354</v>
      </c>
      <c r="O2647" s="10">
        <f>(E2647/D2647)*100</f>
        <v>10.5</v>
      </c>
      <c r="P2647" s="5">
        <f>IFERROR((E2647/L2647),"0")</f>
        <v>91.304347826086953</v>
      </c>
      <c r="Q2647" t="str">
        <f>LEFT(N2647,FIND("/",N2647)-1)</f>
        <v>technology</v>
      </c>
      <c r="R2647" t="str">
        <f>RIGHT(N2647,LEN(N2647)-SEARCH("/",N2647))</f>
        <v>space exploration</v>
      </c>
      <c r="S2647" s="14">
        <f>(((J2647/60)/60)/24) + DATE(1970,1,1)</f>
        <v>41921.842627314814</v>
      </c>
      <c r="T2647" s="14">
        <f>(((I2647/60)/60)/24) + 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8354</v>
      </c>
      <c r="O2648" s="10">
        <f>(E2648/D2648)*100</f>
        <v>8.4172840000000004</v>
      </c>
      <c r="P2648" s="5">
        <f>IFERROR((E2648/L2648),"0")</f>
        <v>78.666205607476627</v>
      </c>
      <c r="Q2648" t="str">
        <f>LEFT(N2648,FIND("/",N2648)-1)</f>
        <v>technology</v>
      </c>
      <c r="R2648" t="str">
        <f>RIGHT(N2648,LEN(N2648)-SEARCH("/",N2648))</f>
        <v>space exploration</v>
      </c>
      <c r="S2648" s="14">
        <f>(((J2648/60)/60)/24) + DATE(1970,1,1)</f>
        <v>42226.313298611116</v>
      </c>
      <c r="T2648" s="14">
        <f>(((I2648/60)/60)/24) + DATE(1970,1,1)</f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8354</v>
      </c>
      <c r="O2649" s="10">
        <f>(E2649/D2649)*100</f>
        <v>1.44</v>
      </c>
      <c r="P2649" s="5">
        <f>IFERROR((E2649/L2649),"0")</f>
        <v>12</v>
      </c>
      <c r="Q2649" t="str">
        <f>LEFT(N2649,FIND("/",N2649)-1)</f>
        <v>technology</v>
      </c>
      <c r="R2649" t="str">
        <f>RIGHT(N2649,LEN(N2649)-SEARCH("/",N2649))</f>
        <v>space exploration</v>
      </c>
      <c r="S2649" s="14">
        <f>(((J2649/60)/60)/24) + DATE(1970,1,1)</f>
        <v>42200.261793981481</v>
      </c>
      <c r="T2649" s="14">
        <f>(((I2649/60)/60)/24) + DATE(1970,1,1)</f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8354</v>
      </c>
      <c r="O2650" s="10">
        <f>(E2650/D2650)*100</f>
        <v>0.88333333333333341</v>
      </c>
      <c r="P2650" s="5">
        <f>IFERROR((E2650/L2650),"0")</f>
        <v>17.666666666666668</v>
      </c>
      <c r="Q2650" t="str">
        <f>LEFT(N2650,FIND("/",N2650)-1)</f>
        <v>technology</v>
      </c>
      <c r="R2650" t="str">
        <f>RIGHT(N2650,LEN(N2650)-SEARCH("/",N2650))</f>
        <v>space exploration</v>
      </c>
      <c r="S2650" s="14">
        <f>(((J2650/60)/60)/24) + DATE(1970,1,1)</f>
        <v>42408.714814814812</v>
      </c>
      <c r="T2650" s="14">
        <f>(((I2650/60)/60)/24) + 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8354</v>
      </c>
      <c r="O2651" s="10">
        <f>(E2651/D2651)*100</f>
        <v>9.920000000000001E-2</v>
      </c>
      <c r="P2651" s="5">
        <f>IFERROR((E2651/L2651),"0")</f>
        <v>41.333333333333336</v>
      </c>
      <c r="Q2651" t="str">
        <f>LEFT(N2651,FIND("/",N2651)-1)</f>
        <v>technology</v>
      </c>
      <c r="R2651" t="str">
        <f>RIGHT(N2651,LEN(N2651)-SEARCH("/",N2651))</f>
        <v>space exploration</v>
      </c>
      <c r="S2651" s="14">
        <f>(((J2651/60)/60)/24) + DATE(1970,1,1)</f>
        <v>42341.99700231482</v>
      </c>
      <c r="T2651" s="14">
        <f>(((I2651/60)/60)/24) + DATE(1970,1,1)</f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8354</v>
      </c>
      <c r="O2652" s="10">
        <f>(E2652/D2652)*100</f>
        <v>0.59666666666666668</v>
      </c>
      <c r="P2652" s="5">
        <f>IFERROR((E2652/L2652),"0")</f>
        <v>71.599999999999994</v>
      </c>
      <c r="Q2652" t="str">
        <f>LEFT(N2652,FIND("/",N2652)-1)</f>
        <v>technology</v>
      </c>
      <c r="R2652" t="str">
        <f>RIGHT(N2652,LEN(N2652)-SEARCH("/",N2652))</f>
        <v>space exploration</v>
      </c>
      <c r="S2652" s="14">
        <f>(((J2652/60)/60)/24) + DATE(1970,1,1)</f>
        <v>42695.624340277776</v>
      </c>
      <c r="T2652" s="14">
        <f>(((I2652/60)/60)/24) + DATE(1970,1,1)</f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8354</v>
      </c>
      <c r="O2653" s="10">
        <f>(E2653/D2653)*100</f>
        <v>1.8689285714285715</v>
      </c>
      <c r="P2653" s="5">
        <f>IFERROR((E2653/L2653),"0")</f>
        <v>307.8235294117647</v>
      </c>
      <c r="Q2653" t="str">
        <f>LEFT(N2653,FIND("/",N2653)-1)</f>
        <v>technology</v>
      </c>
      <c r="R2653" t="str">
        <f>RIGHT(N2653,LEN(N2653)-SEARCH("/",N2653))</f>
        <v>space exploration</v>
      </c>
      <c r="S2653" s="14">
        <f>(((J2653/60)/60)/24) + DATE(1970,1,1)</f>
        <v>42327.805659722217</v>
      </c>
      <c r="T2653" s="14">
        <f>(((I2653/60)/60)/24) + DATE(1970,1,1)</f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8354</v>
      </c>
      <c r="O2654" s="10">
        <f>(E2654/D2654)*100</f>
        <v>0.88500000000000001</v>
      </c>
      <c r="P2654" s="5">
        <f>IFERROR((E2654/L2654),"0")</f>
        <v>80.454545454545453</v>
      </c>
      <c r="Q2654" t="str">
        <f>LEFT(N2654,FIND("/",N2654)-1)</f>
        <v>technology</v>
      </c>
      <c r="R2654" t="str">
        <f>RIGHT(N2654,LEN(N2654)-SEARCH("/",N2654))</f>
        <v>space exploration</v>
      </c>
      <c r="S2654" s="14">
        <f>(((J2654/60)/60)/24) + DATE(1970,1,1)</f>
        <v>41953.158854166672</v>
      </c>
      <c r="T2654" s="14">
        <f>(((I2654/60)/60)/24) + 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8354</v>
      </c>
      <c r="O2655" s="10">
        <f>(E2655/D2655)*100</f>
        <v>11.52156862745098</v>
      </c>
      <c r="P2655" s="5">
        <f>IFERROR((E2655/L2655),"0")</f>
        <v>83.942857142857136</v>
      </c>
      <c r="Q2655" t="str">
        <f>LEFT(N2655,FIND("/",N2655)-1)</f>
        <v>technology</v>
      </c>
      <c r="R2655" t="str">
        <f>RIGHT(N2655,LEN(N2655)-SEARCH("/",N2655))</f>
        <v>space exploration</v>
      </c>
      <c r="S2655" s="14">
        <f>(((J2655/60)/60)/24) + DATE(1970,1,1)</f>
        <v>41771.651932870373</v>
      </c>
      <c r="T2655" s="14">
        <f>(((I2655/60)/60)/24) + DATE(1970,1,1)</f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8354</v>
      </c>
      <c r="O2656" s="10">
        <f>(E2656/D2656)*100</f>
        <v>5.1000000000000004E-2</v>
      </c>
      <c r="P2656" s="5">
        <f>IFERROR((E2656/L2656),"0")</f>
        <v>8.5</v>
      </c>
      <c r="Q2656" t="str">
        <f>LEFT(N2656,FIND("/",N2656)-1)</f>
        <v>technology</v>
      </c>
      <c r="R2656" t="str">
        <f>RIGHT(N2656,LEN(N2656)-SEARCH("/",N2656))</f>
        <v>space exploration</v>
      </c>
      <c r="S2656" s="14">
        <f>(((J2656/60)/60)/24) + DATE(1970,1,1)</f>
        <v>42055.600995370376</v>
      </c>
      <c r="T2656" s="14">
        <f>(((I2656/60)/60)/24) + 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8354</v>
      </c>
      <c r="O2657" s="10">
        <f>(E2657/D2657)*100</f>
        <v>21.033333333333335</v>
      </c>
      <c r="P2657" s="5">
        <f>IFERROR((E2657/L2657),"0")</f>
        <v>73.372093023255815</v>
      </c>
      <c r="Q2657" t="str">
        <f>LEFT(N2657,FIND("/",N2657)-1)</f>
        <v>technology</v>
      </c>
      <c r="R2657" t="str">
        <f>RIGHT(N2657,LEN(N2657)-SEARCH("/",N2657))</f>
        <v>space exploration</v>
      </c>
      <c r="S2657" s="14">
        <f>(((J2657/60)/60)/24) + DATE(1970,1,1)</f>
        <v>42381.866284722222</v>
      </c>
      <c r="T2657" s="14">
        <f>(((I2657/60)/60)/24) + 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8354</v>
      </c>
      <c r="O2658" s="10">
        <f>(E2658/D2658)*100</f>
        <v>11.436666666666667</v>
      </c>
      <c r="P2658" s="5">
        <f>IFERROR((E2658/L2658),"0")</f>
        <v>112.86184210526316</v>
      </c>
      <c r="Q2658" t="str">
        <f>LEFT(N2658,FIND("/",N2658)-1)</f>
        <v>technology</v>
      </c>
      <c r="R2658" t="str">
        <f>RIGHT(N2658,LEN(N2658)-SEARCH("/",N2658))</f>
        <v>space exploration</v>
      </c>
      <c r="S2658" s="14">
        <f>(((J2658/60)/60)/24) + DATE(1970,1,1)</f>
        <v>42767.688518518517</v>
      </c>
      <c r="T2658" s="14">
        <f>(((I2658/60)/60)/24) + DATE(1970,1,1)</f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8354</v>
      </c>
      <c r="O2659" s="10">
        <f>(E2659/D2659)*100</f>
        <v>18.737933333333334</v>
      </c>
      <c r="P2659" s="5">
        <f>IFERROR((E2659/L2659),"0")</f>
        <v>95.277627118644077</v>
      </c>
      <c r="Q2659" t="str">
        <f>LEFT(N2659,FIND("/",N2659)-1)</f>
        <v>technology</v>
      </c>
      <c r="R2659" t="str">
        <f>RIGHT(N2659,LEN(N2659)-SEARCH("/",N2659))</f>
        <v>space exploration</v>
      </c>
      <c r="S2659" s="14">
        <f>(((J2659/60)/60)/24) + DATE(1970,1,1)</f>
        <v>42551.928854166668</v>
      </c>
      <c r="T2659" s="14">
        <f>(((I2659/60)/60)/24) + 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8354</v>
      </c>
      <c r="O2660" s="10">
        <f>(E2660/D2660)*100</f>
        <v>9.285714285714286E-2</v>
      </c>
      <c r="P2660" s="5">
        <f>IFERROR((E2660/L2660),"0")</f>
        <v>22.75</v>
      </c>
      <c r="Q2660" t="str">
        <f>LEFT(N2660,FIND("/",N2660)-1)</f>
        <v>technology</v>
      </c>
      <c r="R2660" t="str">
        <f>RIGHT(N2660,LEN(N2660)-SEARCH("/",N2660))</f>
        <v>space exploration</v>
      </c>
      <c r="S2660" s="14">
        <f>(((J2660/60)/60)/24) + DATE(1970,1,1)</f>
        <v>42551.884189814817</v>
      </c>
      <c r="T2660" s="14">
        <f>(((I2660/60)/60)/24) + 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8354</v>
      </c>
      <c r="O2661" s="10">
        <f>(E2661/D2661)*100</f>
        <v>2.7204081632653061</v>
      </c>
      <c r="P2661" s="5">
        <f>IFERROR((E2661/L2661),"0")</f>
        <v>133.30000000000001</v>
      </c>
      <c r="Q2661" t="str">
        <f>LEFT(N2661,FIND("/",N2661)-1)</f>
        <v>technology</v>
      </c>
      <c r="R2661" t="str">
        <f>RIGHT(N2661,LEN(N2661)-SEARCH("/",N2661))</f>
        <v>space exploration</v>
      </c>
      <c r="S2661" s="14">
        <f>(((J2661/60)/60)/24) + DATE(1970,1,1)</f>
        <v>42082.069560185191</v>
      </c>
      <c r="T2661" s="14">
        <f>(((I2661/60)/60)/24) + DATE(1970,1,1)</f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8354</v>
      </c>
      <c r="O2662" s="10">
        <f>(E2662/D2662)*100</f>
        <v>9.5000000000000001E-2</v>
      </c>
      <c r="P2662" s="5">
        <f>IFERROR((E2662/L2662),"0")</f>
        <v>3.8</v>
      </c>
      <c r="Q2662" t="str">
        <f>LEFT(N2662,FIND("/",N2662)-1)</f>
        <v>technology</v>
      </c>
      <c r="R2662" t="str">
        <f>RIGHT(N2662,LEN(N2662)-SEARCH("/",N2662))</f>
        <v>space exploration</v>
      </c>
      <c r="S2662" s="14">
        <f>(((J2662/60)/60)/24) + DATE(1970,1,1)</f>
        <v>42272.713171296295</v>
      </c>
      <c r="T2662" s="14">
        <f>(((I2662/60)/60)/24) + 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8355</v>
      </c>
      <c r="O2663" s="10">
        <f>(E2663/D2663)*100</f>
        <v>102.89999999999999</v>
      </c>
      <c r="P2663" s="5">
        <f>IFERROR((E2663/L2663),"0")</f>
        <v>85.75</v>
      </c>
      <c r="Q2663" t="str">
        <f>LEFT(N2663,FIND("/",N2663)-1)</f>
        <v>technology</v>
      </c>
      <c r="R2663" t="str">
        <f>RIGHT(N2663,LEN(N2663)-SEARCH("/",N2663))</f>
        <v>makerspaces</v>
      </c>
      <c r="S2663" s="14">
        <f>(((J2663/60)/60)/24) + DATE(1970,1,1)</f>
        <v>41542.958449074074</v>
      </c>
      <c r="T2663" s="14">
        <f>(((I2663/60)/60)/24) + 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8355</v>
      </c>
      <c r="O2664" s="10">
        <f>(E2664/D2664)*100</f>
        <v>106.80000000000001</v>
      </c>
      <c r="P2664" s="5">
        <f>IFERROR((E2664/L2664),"0")</f>
        <v>267</v>
      </c>
      <c r="Q2664" t="str">
        <f>LEFT(N2664,FIND("/",N2664)-1)</f>
        <v>technology</v>
      </c>
      <c r="R2664" t="str">
        <f>RIGHT(N2664,LEN(N2664)-SEARCH("/",N2664))</f>
        <v>makerspaces</v>
      </c>
      <c r="S2664" s="14">
        <f>(((J2664/60)/60)/24) + DATE(1970,1,1)</f>
        <v>42207.746678240743</v>
      </c>
      <c r="T2664" s="14">
        <f>(((I2664/60)/60)/24) + DATE(1970,1,1)</f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8355</v>
      </c>
      <c r="O2665" s="10">
        <f>(E2665/D2665)*100</f>
        <v>104.59625</v>
      </c>
      <c r="P2665" s="5">
        <f>IFERROR((E2665/L2665),"0")</f>
        <v>373.55803571428572</v>
      </c>
      <c r="Q2665" t="str">
        <f>LEFT(N2665,FIND("/",N2665)-1)</f>
        <v>technology</v>
      </c>
      <c r="R2665" t="str">
        <f>RIGHT(N2665,LEN(N2665)-SEARCH("/",N2665))</f>
        <v>makerspaces</v>
      </c>
      <c r="S2665" s="14">
        <f>(((J2665/60)/60)/24) + DATE(1970,1,1)</f>
        <v>42222.622766203705</v>
      </c>
      <c r="T2665" s="14">
        <f>(((I2665/60)/60)/24) + DATE(1970,1,1)</f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8355</v>
      </c>
      <c r="O2666" s="10">
        <f>(E2666/D2666)*100</f>
        <v>103.42857142857143</v>
      </c>
      <c r="P2666" s="5">
        <f>IFERROR((E2666/L2666),"0")</f>
        <v>174.03846153846155</v>
      </c>
      <c r="Q2666" t="str">
        <f>LEFT(N2666,FIND("/",N2666)-1)</f>
        <v>technology</v>
      </c>
      <c r="R2666" t="str">
        <f>RIGHT(N2666,LEN(N2666)-SEARCH("/",N2666))</f>
        <v>makerspaces</v>
      </c>
      <c r="S2666" s="14">
        <f>(((J2666/60)/60)/24) + DATE(1970,1,1)</f>
        <v>42313.02542824074</v>
      </c>
      <c r="T2666" s="14">
        <f>(((I2666/60)/60)/24) + DATE(1970,1,1)</f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8355</v>
      </c>
      <c r="O2667" s="10">
        <f>(E2667/D2667)*100</f>
        <v>123.14285714285715</v>
      </c>
      <c r="P2667" s="5">
        <f>IFERROR((E2667/L2667),"0")</f>
        <v>93.695652173913047</v>
      </c>
      <c r="Q2667" t="str">
        <f>LEFT(N2667,FIND("/",N2667)-1)</f>
        <v>technology</v>
      </c>
      <c r="R2667" t="str">
        <f>RIGHT(N2667,LEN(N2667)-SEARCH("/",N2667))</f>
        <v>makerspaces</v>
      </c>
      <c r="S2667" s="14">
        <f>(((J2667/60)/60)/24) + DATE(1970,1,1)</f>
        <v>42083.895532407405</v>
      </c>
      <c r="T2667" s="14">
        <f>(((I2667/60)/60)/24) + DATE(1970,1,1)</f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8355</v>
      </c>
      <c r="O2668" s="10">
        <f>(E2668/D2668)*100</f>
        <v>159.29509999999999</v>
      </c>
      <c r="P2668" s="5">
        <f>IFERROR((E2668/L2668),"0")</f>
        <v>77.327718446601949</v>
      </c>
      <c r="Q2668" t="str">
        <f>LEFT(N2668,FIND("/",N2668)-1)</f>
        <v>technology</v>
      </c>
      <c r="R2668" t="str">
        <f>RIGHT(N2668,LEN(N2668)-SEARCH("/",N2668))</f>
        <v>makerspaces</v>
      </c>
      <c r="S2668" s="14">
        <f>(((J2668/60)/60)/24) + DATE(1970,1,1)</f>
        <v>42235.764340277776</v>
      </c>
      <c r="T2668" s="14">
        <f>(((I2668/60)/60)/24) + DATE(1970,1,1)</f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8355</v>
      </c>
      <c r="O2669" s="10">
        <f>(E2669/D2669)*100</f>
        <v>110.66666666666667</v>
      </c>
      <c r="P2669" s="5">
        <f>IFERROR((E2669/L2669),"0")</f>
        <v>92.222222222222229</v>
      </c>
      <c r="Q2669" t="str">
        <f>LEFT(N2669,FIND("/",N2669)-1)</f>
        <v>technology</v>
      </c>
      <c r="R2669" t="str">
        <f>RIGHT(N2669,LEN(N2669)-SEARCH("/",N2669))</f>
        <v>makerspaces</v>
      </c>
      <c r="S2669" s="14">
        <f>(((J2669/60)/60)/24) + DATE(1970,1,1)</f>
        <v>42380.926111111112</v>
      </c>
      <c r="T2669" s="14">
        <f>(((I2669/60)/60)/24) + 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8355</v>
      </c>
      <c r="O2670" s="10">
        <f>(E2670/D2670)*100</f>
        <v>170.70000000000002</v>
      </c>
      <c r="P2670" s="5">
        <f>IFERROR((E2670/L2670),"0")</f>
        <v>60.964285714285715</v>
      </c>
      <c r="Q2670" t="str">
        <f>LEFT(N2670,FIND("/",N2670)-1)</f>
        <v>technology</v>
      </c>
      <c r="R2670" t="str">
        <f>RIGHT(N2670,LEN(N2670)-SEARCH("/",N2670))</f>
        <v>makerspaces</v>
      </c>
      <c r="S2670" s="14">
        <f>(((J2670/60)/60)/24) + DATE(1970,1,1)</f>
        <v>42275.588715277772</v>
      </c>
      <c r="T2670" s="14">
        <f>(((I2670/60)/60)/24) + DATE(1970,1,1)</f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8355</v>
      </c>
      <c r="O2671" s="10">
        <f>(E2671/D2671)*100</f>
        <v>125.125</v>
      </c>
      <c r="P2671" s="5">
        <f>IFERROR((E2671/L2671),"0")</f>
        <v>91</v>
      </c>
      <c r="Q2671" t="str">
        <f>LEFT(N2671,FIND("/",N2671)-1)</f>
        <v>technology</v>
      </c>
      <c r="R2671" t="str">
        <f>RIGHT(N2671,LEN(N2671)-SEARCH("/",N2671))</f>
        <v>makerspaces</v>
      </c>
      <c r="S2671" s="14">
        <f>(((J2671/60)/60)/24) + DATE(1970,1,1)</f>
        <v>42319.035833333335</v>
      </c>
      <c r="T2671" s="14">
        <f>(((I2671/60)/60)/24) + DATE(1970,1,1)</f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8355</v>
      </c>
      <c r="O2672" s="10">
        <f>(E2672/D2672)*100</f>
        <v>6.4158609339642041</v>
      </c>
      <c r="P2672" s="5">
        <f>IFERROR((E2672/L2672),"0")</f>
        <v>41.583333333333336</v>
      </c>
      <c r="Q2672" t="str">
        <f>LEFT(N2672,FIND("/",N2672)-1)</f>
        <v>technology</v>
      </c>
      <c r="R2672" t="str">
        <f>RIGHT(N2672,LEN(N2672)-SEARCH("/",N2672))</f>
        <v>makerspaces</v>
      </c>
      <c r="S2672" s="14">
        <f>(((J2672/60)/60)/24) + DATE(1970,1,1)</f>
        <v>41821.020601851851</v>
      </c>
      <c r="T2672" s="14">
        <f>(((I2672/60)/60)/24) + 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8355</v>
      </c>
      <c r="O2673" s="10">
        <f>(E2673/D2673)*100</f>
        <v>11.343999999999999</v>
      </c>
      <c r="P2673" s="5">
        <f>IFERROR((E2673/L2673),"0")</f>
        <v>33.761904761904759</v>
      </c>
      <c r="Q2673" t="str">
        <f>LEFT(N2673,FIND("/",N2673)-1)</f>
        <v>technology</v>
      </c>
      <c r="R2673" t="str">
        <f>RIGHT(N2673,LEN(N2673)-SEARCH("/",N2673))</f>
        <v>makerspaces</v>
      </c>
      <c r="S2673" s="14">
        <f>(((J2673/60)/60)/24) + DATE(1970,1,1)</f>
        <v>41962.749027777783</v>
      </c>
      <c r="T2673" s="14">
        <f>(((I2673/60)/60)/24) + DATE(1970,1,1)</f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8355</v>
      </c>
      <c r="O2674" s="10">
        <f>(E2674/D2674)*100</f>
        <v>33.19</v>
      </c>
      <c r="P2674" s="5">
        <f>IFERROR((E2674/L2674),"0")</f>
        <v>70.61702127659575</v>
      </c>
      <c r="Q2674" t="str">
        <f>LEFT(N2674,FIND("/",N2674)-1)</f>
        <v>technology</v>
      </c>
      <c r="R2674" t="str">
        <f>RIGHT(N2674,LEN(N2674)-SEARCH("/",N2674))</f>
        <v>makerspaces</v>
      </c>
      <c r="S2674" s="14">
        <f>(((J2674/60)/60)/24) + DATE(1970,1,1)</f>
        <v>42344.884143518517</v>
      </c>
      <c r="T2674" s="14">
        <f>(((I2674/60)/60)/24) + DATE(1970,1,1)</f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8355</v>
      </c>
      <c r="O2675" s="10">
        <f>(E2675/D2675)*100</f>
        <v>27.58</v>
      </c>
      <c r="P2675" s="5">
        <f>IFERROR((E2675/L2675),"0")</f>
        <v>167.15151515151516</v>
      </c>
      <c r="Q2675" t="str">
        <f>LEFT(N2675,FIND("/",N2675)-1)</f>
        <v>technology</v>
      </c>
      <c r="R2675" t="str">
        <f>RIGHT(N2675,LEN(N2675)-SEARCH("/",N2675))</f>
        <v>makerspaces</v>
      </c>
      <c r="S2675" s="14">
        <f>(((J2675/60)/60)/24) + DATE(1970,1,1)</f>
        <v>41912.541655092595</v>
      </c>
      <c r="T2675" s="14">
        <f>(((I2675/60)/60)/24) + 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8355</v>
      </c>
      <c r="O2676" s="10">
        <f>(E2676/D2676)*100</f>
        <v>62.839999999999996</v>
      </c>
      <c r="P2676" s="5">
        <f>IFERROR((E2676/L2676),"0")</f>
        <v>128.61988304093566</v>
      </c>
      <c r="Q2676" t="str">
        <f>LEFT(N2676,FIND("/",N2676)-1)</f>
        <v>technology</v>
      </c>
      <c r="R2676" t="str">
        <f>RIGHT(N2676,LEN(N2676)-SEARCH("/",N2676))</f>
        <v>makerspaces</v>
      </c>
      <c r="S2676" s="14">
        <f>(((J2676/60)/60)/24) + DATE(1970,1,1)</f>
        <v>42529.632754629631</v>
      </c>
      <c r="T2676" s="14">
        <f>(((I2676/60)/60)/24) + DATE(1970,1,1)</f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8355</v>
      </c>
      <c r="O2677" s="10">
        <f>(E2677/D2677)*100</f>
        <v>7.5880000000000001</v>
      </c>
      <c r="P2677" s="5">
        <f>IFERROR((E2677/L2677),"0")</f>
        <v>65.41379310344827</v>
      </c>
      <c r="Q2677" t="str">
        <f>LEFT(N2677,FIND("/",N2677)-1)</f>
        <v>technology</v>
      </c>
      <c r="R2677" t="str">
        <f>RIGHT(N2677,LEN(N2677)-SEARCH("/",N2677))</f>
        <v>makerspaces</v>
      </c>
      <c r="S2677" s="14">
        <f>(((J2677/60)/60)/24) + DATE(1970,1,1)</f>
        <v>41923.857511574075</v>
      </c>
      <c r="T2677" s="14">
        <f>(((I2677/60)/60)/24) + DATE(1970,1,1)</f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8355</v>
      </c>
      <c r="O2678" s="10">
        <f>(E2678/D2678)*100</f>
        <v>50.38095238095238</v>
      </c>
      <c r="P2678" s="5">
        <f>IFERROR((E2678/L2678),"0")</f>
        <v>117.55555555555556</v>
      </c>
      <c r="Q2678" t="str">
        <f>LEFT(N2678,FIND("/",N2678)-1)</f>
        <v>technology</v>
      </c>
      <c r="R2678" t="str">
        <f>RIGHT(N2678,LEN(N2678)-SEARCH("/",N2678))</f>
        <v>makerspaces</v>
      </c>
      <c r="S2678" s="14">
        <f>(((J2678/60)/60)/24) + DATE(1970,1,1)</f>
        <v>42482.624699074076</v>
      </c>
      <c r="T2678" s="14">
        <f>(((I2678/60)/60)/24) + 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8355</v>
      </c>
      <c r="O2679" s="10">
        <f>(E2679/D2679)*100</f>
        <v>17.512820512820511</v>
      </c>
      <c r="P2679" s="5">
        <f>IFERROR((E2679/L2679),"0")</f>
        <v>126.48148148148148</v>
      </c>
      <c r="Q2679" t="str">
        <f>LEFT(N2679,FIND("/",N2679)-1)</f>
        <v>technology</v>
      </c>
      <c r="R2679" t="str">
        <f>RIGHT(N2679,LEN(N2679)-SEARCH("/",N2679))</f>
        <v>makerspaces</v>
      </c>
      <c r="S2679" s="14">
        <f>(((J2679/60)/60)/24) + DATE(1970,1,1)</f>
        <v>41793.029432870368</v>
      </c>
      <c r="T2679" s="14">
        <f>(((I2679/60)/60)/24) + DATE(1970,1,1)</f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8355</v>
      </c>
      <c r="O2680" s="10">
        <f>(E2680/D2680)*100</f>
        <v>1.375E-2</v>
      </c>
      <c r="P2680" s="5">
        <f>IFERROR((E2680/L2680),"0")</f>
        <v>550</v>
      </c>
      <c r="Q2680" t="str">
        <f>LEFT(N2680,FIND("/",N2680)-1)</f>
        <v>technology</v>
      </c>
      <c r="R2680" t="str">
        <f>RIGHT(N2680,LEN(N2680)-SEARCH("/",N2680))</f>
        <v>makerspaces</v>
      </c>
      <c r="S2680" s="14">
        <f>(((J2680/60)/60)/24) + DATE(1970,1,1)</f>
        <v>42241.798206018517</v>
      </c>
      <c r="T2680" s="14">
        <f>(((I2680/60)/60)/24) + DATE(1970,1,1)</f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8355</v>
      </c>
      <c r="O2681" s="10">
        <f>(E2681/D2681)*100</f>
        <v>0.33</v>
      </c>
      <c r="P2681" s="5">
        <f>IFERROR((E2681/L2681),"0")</f>
        <v>44</v>
      </c>
      <c r="Q2681" t="str">
        <f>LEFT(N2681,FIND("/",N2681)-1)</f>
        <v>technology</v>
      </c>
      <c r="R2681" t="str">
        <f>RIGHT(N2681,LEN(N2681)-SEARCH("/",N2681))</f>
        <v>makerspaces</v>
      </c>
      <c r="S2681" s="14">
        <f>(((J2681/60)/60)/24) + DATE(1970,1,1)</f>
        <v>42033.001087962963</v>
      </c>
      <c r="T2681" s="14">
        <f>(((I2681/60)/60)/24) + 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8355</v>
      </c>
      <c r="O2682" s="10">
        <f>(E2682/D2682)*100</f>
        <v>0.86250000000000004</v>
      </c>
      <c r="P2682" s="5">
        <f>IFERROR((E2682/L2682),"0")</f>
        <v>69</v>
      </c>
      <c r="Q2682" t="str">
        <f>LEFT(N2682,FIND("/",N2682)-1)</f>
        <v>technology</v>
      </c>
      <c r="R2682" t="str">
        <f>RIGHT(N2682,LEN(N2682)-SEARCH("/",N2682))</f>
        <v>makerspaces</v>
      </c>
      <c r="S2682" s="14">
        <f>(((J2682/60)/60)/24) + DATE(1970,1,1)</f>
        <v>42436.211701388893</v>
      </c>
      <c r="T2682" s="14">
        <f>(((I2682/60)/60)/24) + 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8337</v>
      </c>
      <c r="O2683" s="10">
        <f>(E2683/D2683)*100</f>
        <v>0.6875</v>
      </c>
      <c r="P2683" s="5">
        <f>IFERROR((E2683/L2683),"0")</f>
        <v>27.5</v>
      </c>
      <c r="Q2683" t="str">
        <f>LEFT(N2683,FIND("/",N2683)-1)</f>
        <v>food</v>
      </c>
      <c r="R2683" t="str">
        <f>RIGHT(N2683,LEN(N2683)-SEARCH("/",N2683))</f>
        <v>food trucks</v>
      </c>
      <c r="S2683" s="14">
        <f>(((J2683/60)/60)/24) + DATE(1970,1,1)</f>
        <v>41805.895254629628</v>
      </c>
      <c r="T2683" s="14">
        <f>(((I2683/60)/60)/24) + 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8337</v>
      </c>
      <c r="O2684" s="10">
        <f>(E2684/D2684)*100</f>
        <v>28.299999999999997</v>
      </c>
      <c r="P2684" s="5">
        <f>IFERROR((E2684/L2684),"0")</f>
        <v>84.9</v>
      </c>
      <c r="Q2684" t="str">
        <f>LEFT(N2684,FIND("/",N2684)-1)</f>
        <v>food</v>
      </c>
      <c r="R2684" t="str">
        <f>RIGHT(N2684,LEN(N2684)-SEARCH("/",N2684))</f>
        <v>food trucks</v>
      </c>
      <c r="S2684" s="14">
        <f>(((J2684/60)/60)/24) + DATE(1970,1,1)</f>
        <v>41932.871990740743</v>
      </c>
      <c r="T2684" s="14">
        <f>(((I2684/60)/60)/24) + DATE(1970,1,1)</f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8337</v>
      </c>
      <c r="O2685" s="10">
        <f>(E2685/D2685)*100</f>
        <v>0.24</v>
      </c>
      <c r="P2685" s="5">
        <f>IFERROR((E2685/L2685),"0")</f>
        <v>12</v>
      </c>
      <c r="Q2685" t="str">
        <f>LEFT(N2685,FIND("/",N2685)-1)</f>
        <v>food</v>
      </c>
      <c r="R2685" t="str">
        <f>RIGHT(N2685,LEN(N2685)-SEARCH("/",N2685))</f>
        <v>food trucks</v>
      </c>
      <c r="S2685" s="14">
        <f>(((J2685/60)/60)/24) + DATE(1970,1,1)</f>
        <v>42034.75509259259</v>
      </c>
      <c r="T2685" s="14">
        <f>(((I2685/60)/60)/24) + DATE(1970,1,1)</f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8337</v>
      </c>
      <c r="O2686" s="10">
        <f>(E2686/D2686)*100</f>
        <v>1.1428571428571428</v>
      </c>
      <c r="P2686" s="5">
        <f>IFERROR((E2686/L2686),"0")</f>
        <v>200</v>
      </c>
      <c r="Q2686" t="str">
        <f>LEFT(N2686,FIND("/",N2686)-1)</f>
        <v>food</v>
      </c>
      <c r="R2686" t="str">
        <f>RIGHT(N2686,LEN(N2686)-SEARCH("/",N2686))</f>
        <v>food trucks</v>
      </c>
      <c r="S2686" s="14">
        <f>(((J2686/60)/60)/24) + DATE(1970,1,1)</f>
        <v>41820.914641203701</v>
      </c>
      <c r="T2686" s="14">
        <f>(((I2686/60)/60)/24) + DATE(1970,1,1)</f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8337</v>
      </c>
      <c r="O2687" s="10">
        <f>(E2687/D2687)*100</f>
        <v>0.02</v>
      </c>
      <c r="P2687" s="5">
        <f>IFERROR((E2687/L2687),"0")</f>
        <v>10</v>
      </c>
      <c r="Q2687" t="str">
        <f>LEFT(N2687,FIND("/",N2687)-1)</f>
        <v>food</v>
      </c>
      <c r="R2687" t="str">
        <f>RIGHT(N2687,LEN(N2687)-SEARCH("/",N2687))</f>
        <v>food trucks</v>
      </c>
      <c r="S2687" s="14">
        <f>(((J2687/60)/60)/24) + DATE(1970,1,1)</f>
        <v>42061.69594907407</v>
      </c>
      <c r="T2687" s="14">
        <f>(((I2687/60)/60)/24) + DATE(1970,1,1)</f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8337</v>
      </c>
      <c r="O2688" s="10">
        <f>(E2688/D2688)*100</f>
        <v>0</v>
      </c>
      <c r="P2688" s="5" t="str">
        <f>IFERROR((E2688/L2688),"0")</f>
        <v>0</v>
      </c>
      <c r="Q2688" t="str">
        <f>LEFT(N2688,FIND("/",N2688)-1)</f>
        <v>food</v>
      </c>
      <c r="R2688" t="str">
        <f>RIGHT(N2688,LEN(N2688)-SEARCH("/",N2688))</f>
        <v>food trucks</v>
      </c>
      <c r="S2688" s="14">
        <f>(((J2688/60)/60)/24) + DATE(1970,1,1)</f>
        <v>41892.974803240737</v>
      </c>
      <c r="T2688" s="14">
        <f>(((I2688/60)/60)/24) + 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8337</v>
      </c>
      <c r="O2689" s="10">
        <f>(E2689/D2689)*100</f>
        <v>0</v>
      </c>
      <c r="P2689" s="5" t="str">
        <f>IFERROR((E2689/L2689),"0")</f>
        <v>0</v>
      </c>
      <c r="Q2689" t="str">
        <f>LEFT(N2689,FIND("/",N2689)-1)</f>
        <v>food</v>
      </c>
      <c r="R2689" t="str">
        <f>RIGHT(N2689,LEN(N2689)-SEARCH("/",N2689))</f>
        <v>food trucks</v>
      </c>
      <c r="S2689" s="14">
        <f>(((J2689/60)/60)/24) + DATE(1970,1,1)</f>
        <v>42154.64025462963</v>
      </c>
      <c r="T2689" s="14">
        <f>(((I2689/60)/60)/24) + 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8337</v>
      </c>
      <c r="O2690" s="10">
        <f>(E2690/D2690)*100</f>
        <v>0.14799999999999999</v>
      </c>
      <c r="P2690" s="5">
        <f>IFERROR((E2690/L2690),"0")</f>
        <v>5.2857142857142856</v>
      </c>
      <c r="Q2690" t="str">
        <f>LEFT(N2690,FIND("/",N2690)-1)</f>
        <v>food</v>
      </c>
      <c r="R2690" t="str">
        <f>RIGHT(N2690,LEN(N2690)-SEARCH("/",N2690))</f>
        <v>food trucks</v>
      </c>
      <c r="S2690" s="14">
        <f>(((J2690/60)/60)/24) + DATE(1970,1,1)</f>
        <v>42028.118865740747</v>
      </c>
      <c r="T2690" s="14">
        <f>(((I2690/60)/60)/24) + DATE(1970,1,1)</f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8337</v>
      </c>
      <c r="O2691" s="10">
        <f>(E2691/D2691)*100</f>
        <v>2.8571428571428571E-3</v>
      </c>
      <c r="P2691" s="5">
        <f>IFERROR((E2691/L2691),"0")</f>
        <v>1</v>
      </c>
      <c r="Q2691" t="str">
        <f>LEFT(N2691,FIND("/",N2691)-1)</f>
        <v>food</v>
      </c>
      <c r="R2691" t="str">
        <f>RIGHT(N2691,LEN(N2691)-SEARCH("/",N2691))</f>
        <v>food trucks</v>
      </c>
      <c r="S2691" s="14">
        <f>(((J2691/60)/60)/24) + DATE(1970,1,1)</f>
        <v>42551.961689814809</v>
      </c>
      <c r="T2691" s="14">
        <f>(((I2691/60)/60)/24) + 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8337</v>
      </c>
      <c r="O2692" s="10">
        <f>(E2692/D2692)*100</f>
        <v>10.7325</v>
      </c>
      <c r="P2692" s="5">
        <f>IFERROR((E2692/L2692),"0")</f>
        <v>72.762711864406782</v>
      </c>
      <c r="Q2692" t="str">
        <f>LEFT(N2692,FIND("/",N2692)-1)</f>
        <v>food</v>
      </c>
      <c r="R2692" t="str">
        <f>RIGHT(N2692,LEN(N2692)-SEARCH("/",N2692))</f>
        <v>food trucks</v>
      </c>
      <c r="S2692" s="14">
        <f>(((J2692/60)/60)/24) + DATE(1970,1,1)</f>
        <v>42113.105046296296</v>
      </c>
      <c r="T2692" s="14">
        <f>(((I2692/60)/60)/24) + 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8337</v>
      </c>
      <c r="O2693" s="10">
        <f>(E2693/D2693)*100</f>
        <v>5.3846153846153842E-2</v>
      </c>
      <c r="P2693" s="5">
        <f>IFERROR((E2693/L2693),"0")</f>
        <v>17.5</v>
      </c>
      <c r="Q2693" t="str">
        <f>LEFT(N2693,FIND("/",N2693)-1)</f>
        <v>food</v>
      </c>
      <c r="R2693" t="str">
        <f>RIGHT(N2693,LEN(N2693)-SEARCH("/",N2693))</f>
        <v>food trucks</v>
      </c>
      <c r="S2693" s="14">
        <f>(((J2693/60)/60)/24) + DATE(1970,1,1)</f>
        <v>42089.724039351851</v>
      </c>
      <c r="T2693" s="14">
        <f>(((I2693/60)/60)/24) + 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8337</v>
      </c>
      <c r="O2694" s="10">
        <f>(E2694/D2694)*100</f>
        <v>0.7142857142857143</v>
      </c>
      <c r="P2694" s="5">
        <f>IFERROR((E2694/L2694),"0")</f>
        <v>25</v>
      </c>
      <c r="Q2694" t="str">
        <f>LEFT(N2694,FIND("/",N2694)-1)</f>
        <v>food</v>
      </c>
      <c r="R2694" t="str">
        <f>RIGHT(N2694,LEN(N2694)-SEARCH("/",N2694))</f>
        <v>food trucks</v>
      </c>
      <c r="S2694" s="14">
        <f>(((J2694/60)/60)/24) + DATE(1970,1,1)</f>
        <v>42058.334027777775</v>
      </c>
      <c r="T2694" s="14">
        <f>(((I2694/60)/60)/24) + DATE(1970,1,1)</f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8337</v>
      </c>
      <c r="O2695" s="10">
        <f>(E2695/D2695)*100</f>
        <v>0.8</v>
      </c>
      <c r="P2695" s="5">
        <f>IFERROR((E2695/L2695),"0")</f>
        <v>13.333333333333334</v>
      </c>
      <c r="Q2695" t="str">
        <f>LEFT(N2695,FIND("/",N2695)-1)</f>
        <v>food</v>
      </c>
      <c r="R2695" t="str">
        <f>RIGHT(N2695,LEN(N2695)-SEARCH("/",N2695))</f>
        <v>food trucks</v>
      </c>
      <c r="S2695" s="14">
        <f>(((J2695/60)/60)/24) + DATE(1970,1,1)</f>
        <v>41834.138495370367</v>
      </c>
      <c r="T2695" s="14">
        <f>(((I2695/60)/60)/24) + DATE(1970,1,1)</f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8337</v>
      </c>
      <c r="O2696" s="10">
        <f>(E2696/D2696)*100</f>
        <v>3.3333333333333335E-3</v>
      </c>
      <c r="P2696" s="5">
        <f>IFERROR((E2696/L2696),"0")</f>
        <v>1</v>
      </c>
      <c r="Q2696" t="str">
        <f>LEFT(N2696,FIND("/",N2696)-1)</f>
        <v>food</v>
      </c>
      <c r="R2696" t="str">
        <f>RIGHT(N2696,LEN(N2696)-SEARCH("/",N2696))</f>
        <v>food trucks</v>
      </c>
      <c r="S2696" s="14">
        <f>(((J2696/60)/60)/24) + DATE(1970,1,1)</f>
        <v>41878.140497685185</v>
      </c>
      <c r="T2696" s="14">
        <f>(((I2696/60)/60)/24) + DATE(1970,1,1)</f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8337</v>
      </c>
      <c r="O2697" s="10">
        <f>(E2697/D2697)*100</f>
        <v>0.47333333333333333</v>
      </c>
      <c r="P2697" s="5">
        <f>IFERROR((E2697/L2697),"0")</f>
        <v>23.666666666666668</v>
      </c>
      <c r="Q2697" t="str">
        <f>LEFT(N2697,FIND("/",N2697)-1)</f>
        <v>food</v>
      </c>
      <c r="R2697" t="str">
        <f>RIGHT(N2697,LEN(N2697)-SEARCH("/",N2697))</f>
        <v>food trucks</v>
      </c>
      <c r="S2697" s="14">
        <f>(((J2697/60)/60)/24) + DATE(1970,1,1)</f>
        <v>42048.181921296295</v>
      </c>
      <c r="T2697" s="14">
        <f>(((I2697/60)/60)/24) + DATE(1970,1,1)</f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8337</v>
      </c>
      <c r="O2698" s="10">
        <f>(E2698/D2698)*100</f>
        <v>5.65</v>
      </c>
      <c r="P2698" s="5">
        <f>IFERROR((E2698/L2698),"0")</f>
        <v>89.21052631578948</v>
      </c>
      <c r="Q2698" t="str">
        <f>LEFT(N2698,FIND("/",N2698)-1)</f>
        <v>food</v>
      </c>
      <c r="R2698" t="str">
        <f>RIGHT(N2698,LEN(N2698)-SEARCH("/",N2698))</f>
        <v>food trucks</v>
      </c>
      <c r="S2698" s="14">
        <f>(((J2698/60)/60)/24) + DATE(1970,1,1)</f>
        <v>41964.844444444447</v>
      </c>
      <c r="T2698" s="14">
        <f>(((I2698/60)/60)/24) + 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8337</v>
      </c>
      <c r="O2699" s="10">
        <f>(E2699/D2699)*100</f>
        <v>26.35217391304348</v>
      </c>
      <c r="P2699" s="5">
        <f>IFERROR((E2699/L2699),"0")</f>
        <v>116.55769230769231</v>
      </c>
      <c r="Q2699" t="str">
        <f>LEFT(N2699,FIND("/",N2699)-1)</f>
        <v>food</v>
      </c>
      <c r="R2699" t="str">
        <f>RIGHT(N2699,LEN(N2699)-SEARCH("/",N2699))</f>
        <v>food trucks</v>
      </c>
      <c r="S2699" s="14">
        <f>(((J2699/60)/60)/24) + DATE(1970,1,1)</f>
        <v>42187.940081018518</v>
      </c>
      <c r="T2699" s="14">
        <f>(((I2699/60)/60)/24) + 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8337</v>
      </c>
      <c r="O2700" s="10">
        <f>(E2700/D2700)*100</f>
        <v>0.325125</v>
      </c>
      <c r="P2700" s="5">
        <f>IFERROR((E2700/L2700),"0")</f>
        <v>13.005000000000001</v>
      </c>
      <c r="Q2700" t="str">
        <f>LEFT(N2700,FIND("/",N2700)-1)</f>
        <v>food</v>
      </c>
      <c r="R2700" t="str">
        <f>RIGHT(N2700,LEN(N2700)-SEARCH("/",N2700))</f>
        <v>food trucks</v>
      </c>
      <c r="S2700" s="14">
        <f>(((J2700/60)/60)/24) + DATE(1970,1,1)</f>
        <v>41787.898240740738</v>
      </c>
      <c r="T2700" s="14">
        <f>(((I2700/60)/60)/24) + 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8337</v>
      </c>
      <c r="O2701" s="10">
        <f>(E2701/D2701)*100</f>
        <v>0</v>
      </c>
      <c r="P2701" s="5" t="str">
        <f>IFERROR((E2701/L2701),"0")</f>
        <v>0</v>
      </c>
      <c r="Q2701" t="str">
        <f>LEFT(N2701,FIND("/",N2701)-1)</f>
        <v>food</v>
      </c>
      <c r="R2701" t="str">
        <f>RIGHT(N2701,LEN(N2701)-SEARCH("/",N2701))</f>
        <v>food trucks</v>
      </c>
      <c r="S2701" s="14">
        <f>(((J2701/60)/60)/24) + DATE(1970,1,1)</f>
        <v>41829.896562499998</v>
      </c>
      <c r="T2701" s="14">
        <f>(((I2701/60)/60)/24) + 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8337</v>
      </c>
      <c r="O2702" s="10">
        <f>(E2702/D2702)*100</f>
        <v>0.7000700070007001</v>
      </c>
      <c r="P2702" s="5">
        <f>IFERROR((E2702/L2702),"0")</f>
        <v>17.5</v>
      </c>
      <c r="Q2702" t="str">
        <f>LEFT(N2702,FIND("/",N2702)-1)</f>
        <v>food</v>
      </c>
      <c r="R2702" t="str">
        <f>RIGHT(N2702,LEN(N2702)-SEARCH("/",N2702))</f>
        <v>food trucks</v>
      </c>
      <c r="S2702" s="14">
        <f>(((J2702/60)/60)/24) + DATE(1970,1,1)</f>
        <v>41870.87467592593</v>
      </c>
      <c r="T2702" s="14">
        <f>(((I2702/60)/60)/24) + DATE(1970,1,1)</f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8356</v>
      </c>
      <c r="O2703" s="10">
        <f>(E2703/D2703)*100</f>
        <v>46.176470588235297</v>
      </c>
      <c r="P2703" s="5">
        <f>IFERROR((E2703/L2703),"0")</f>
        <v>34.130434782608695</v>
      </c>
      <c r="Q2703" t="str">
        <f>LEFT(N2703,FIND("/",N2703)-1)</f>
        <v>theater</v>
      </c>
      <c r="R2703" t="str">
        <f>RIGHT(N2703,LEN(N2703)-SEARCH("/",N2703))</f>
        <v>spaces</v>
      </c>
      <c r="S2703" s="14">
        <f>(((J2703/60)/60)/24) + DATE(1970,1,1)</f>
        <v>42801.774699074071</v>
      </c>
      <c r="T2703" s="14">
        <f>(((I2703/60)/60)/24) + DATE(1970,1,1)</f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8356</v>
      </c>
      <c r="O2704" s="10">
        <f>(E2704/D2704)*100</f>
        <v>34.410000000000004</v>
      </c>
      <c r="P2704" s="5">
        <f>IFERROR((E2704/L2704),"0")</f>
        <v>132.34615384615384</v>
      </c>
      <c r="Q2704" t="str">
        <f>LEFT(N2704,FIND("/",N2704)-1)</f>
        <v>theater</v>
      </c>
      <c r="R2704" t="str">
        <f>RIGHT(N2704,LEN(N2704)-SEARCH("/",N2704))</f>
        <v>spaces</v>
      </c>
      <c r="S2704" s="14">
        <f>(((J2704/60)/60)/24) + DATE(1970,1,1)</f>
        <v>42800.801817129628</v>
      </c>
      <c r="T2704" s="14">
        <f>(((I2704/60)/60)/24) + DATE(1970,1,1)</f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8356</v>
      </c>
      <c r="O2705" s="10">
        <f>(E2705/D2705)*100</f>
        <v>103.75000000000001</v>
      </c>
      <c r="P2705" s="5">
        <f>IFERROR((E2705/L2705),"0")</f>
        <v>922.22222222222217</v>
      </c>
      <c r="Q2705" t="str">
        <f>LEFT(N2705,FIND("/",N2705)-1)</f>
        <v>theater</v>
      </c>
      <c r="R2705" t="str">
        <f>RIGHT(N2705,LEN(N2705)-SEARCH("/",N2705))</f>
        <v>spaces</v>
      </c>
      <c r="S2705" s="14">
        <f>(((J2705/60)/60)/24) + DATE(1970,1,1)</f>
        <v>42756.690162037034</v>
      </c>
      <c r="T2705" s="14">
        <f>(((I2705/60)/60)/24) + DATE(1970,1,1)</f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8356</v>
      </c>
      <c r="O2706" s="10">
        <f>(E2706/D2706)*100</f>
        <v>6.0263157894736841</v>
      </c>
      <c r="P2706" s="5">
        <f>IFERROR((E2706/L2706),"0")</f>
        <v>163.57142857142858</v>
      </c>
      <c r="Q2706" t="str">
        <f>LEFT(N2706,FIND("/",N2706)-1)</f>
        <v>theater</v>
      </c>
      <c r="R2706" t="str">
        <f>RIGHT(N2706,LEN(N2706)-SEARCH("/",N2706))</f>
        <v>spaces</v>
      </c>
      <c r="S2706" s="14">
        <f>(((J2706/60)/60)/24) + DATE(1970,1,1)</f>
        <v>42787.862430555557</v>
      </c>
      <c r="T2706" s="14">
        <f>(((I2706/60)/60)/24) + 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8356</v>
      </c>
      <c r="O2707" s="10">
        <f>(E2707/D2707)*100</f>
        <v>10.539393939393939</v>
      </c>
      <c r="P2707" s="5">
        <f>IFERROR((E2707/L2707),"0")</f>
        <v>217.375</v>
      </c>
      <c r="Q2707" t="str">
        <f>LEFT(N2707,FIND("/",N2707)-1)</f>
        <v>theater</v>
      </c>
      <c r="R2707" t="str">
        <f>RIGHT(N2707,LEN(N2707)-SEARCH("/",N2707))</f>
        <v>spaces</v>
      </c>
      <c r="S2707" s="14">
        <f>(((J2707/60)/60)/24) + DATE(1970,1,1)</f>
        <v>42773.916180555556</v>
      </c>
      <c r="T2707" s="14">
        <f>(((I2707/60)/60)/24) + 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8356</v>
      </c>
      <c r="O2708" s="10">
        <f>(E2708/D2708)*100</f>
        <v>112.29714285714284</v>
      </c>
      <c r="P2708" s="5">
        <f>IFERROR((E2708/L2708),"0")</f>
        <v>149.44486692015209</v>
      </c>
      <c r="Q2708" t="str">
        <f>LEFT(N2708,FIND("/",N2708)-1)</f>
        <v>theater</v>
      </c>
      <c r="R2708" t="str">
        <f>RIGHT(N2708,LEN(N2708)-SEARCH("/",N2708))</f>
        <v>spaces</v>
      </c>
      <c r="S2708" s="14">
        <f>(((J2708/60)/60)/24) + DATE(1970,1,1)</f>
        <v>41899.294942129629</v>
      </c>
      <c r="T2708" s="14">
        <f>(((I2708/60)/60)/24) + 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8356</v>
      </c>
      <c r="O2709" s="10">
        <f>(E2709/D2709)*100</f>
        <v>350.84462500000001</v>
      </c>
      <c r="P2709" s="5">
        <f>IFERROR((E2709/L2709),"0")</f>
        <v>71.237487309644663</v>
      </c>
      <c r="Q2709" t="str">
        <f>LEFT(N2709,FIND("/",N2709)-1)</f>
        <v>theater</v>
      </c>
      <c r="R2709" t="str">
        <f>RIGHT(N2709,LEN(N2709)-SEARCH("/",N2709))</f>
        <v>spaces</v>
      </c>
      <c r="S2709" s="14">
        <f>(((J2709/60)/60)/24) + DATE(1970,1,1)</f>
        <v>41391.782905092594</v>
      </c>
      <c r="T2709" s="14">
        <f>(((I2709/60)/60)/24) + 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8356</v>
      </c>
      <c r="O2710" s="10">
        <f>(E2710/D2710)*100</f>
        <v>233.21535</v>
      </c>
      <c r="P2710" s="5">
        <f>IFERROR((E2710/L2710),"0")</f>
        <v>44.464318398474738</v>
      </c>
      <c r="Q2710" t="str">
        <f>LEFT(N2710,FIND("/",N2710)-1)</f>
        <v>theater</v>
      </c>
      <c r="R2710" t="str">
        <f>RIGHT(N2710,LEN(N2710)-SEARCH("/",N2710))</f>
        <v>spaces</v>
      </c>
      <c r="S2710" s="14">
        <f>(((J2710/60)/60)/24) + DATE(1970,1,1)</f>
        <v>42512.698217592595</v>
      </c>
      <c r="T2710" s="14">
        <f>(((I2710/60)/60)/24) + 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8356</v>
      </c>
      <c r="O2711" s="10">
        <f>(E2711/D2711)*100</f>
        <v>101.60599999999999</v>
      </c>
      <c r="P2711" s="5">
        <f>IFERROR((E2711/L2711),"0")</f>
        <v>164.94480519480518</v>
      </c>
      <c r="Q2711" t="str">
        <f>LEFT(N2711,FIND("/",N2711)-1)</f>
        <v>theater</v>
      </c>
      <c r="R2711" t="str">
        <f>RIGHT(N2711,LEN(N2711)-SEARCH("/",N2711))</f>
        <v>spaces</v>
      </c>
      <c r="S2711" s="14">
        <f>(((J2711/60)/60)/24) + DATE(1970,1,1)</f>
        <v>42612.149780092594</v>
      </c>
      <c r="T2711" s="14">
        <f>(((I2711/60)/60)/24) + 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8356</v>
      </c>
      <c r="O2712" s="10">
        <f>(E2712/D2712)*100</f>
        <v>153.90035000000003</v>
      </c>
      <c r="P2712" s="5">
        <f>IFERROR((E2712/L2712),"0")</f>
        <v>84.871516544117654</v>
      </c>
      <c r="Q2712" t="str">
        <f>LEFT(N2712,FIND("/",N2712)-1)</f>
        <v>theater</v>
      </c>
      <c r="R2712" t="str">
        <f>RIGHT(N2712,LEN(N2712)-SEARCH("/",N2712))</f>
        <v>spaces</v>
      </c>
      <c r="S2712" s="14">
        <f>(((J2712/60)/60)/24) + DATE(1970,1,1)</f>
        <v>41828.229490740741</v>
      </c>
      <c r="T2712" s="14">
        <f>(((I2712/60)/60)/24) + DATE(1970,1,1)</f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8356</v>
      </c>
      <c r="O2713" s="10">
        <f>(E2713/D2713)*100</f>
        <v>100.7161125319693</v>
      </c>
      <c r="P2713" s="5">
        <f>IFERROR((E2713/L2713),"0")</f>
        <v>53.945205479452056</v>
      </c>
      <c r="Q2713" t="str">
        <f>LEFT(N2713,FIND("/",N2713)-1)</f>
        <v>theater</v>
      </c>
      <c r="R2713" t="str">
        <f>RIGHT(N2713,LEN(N2713)-SEARCH("/",N2713))</f>
        <v>spaces</v>
      </c>
      <c r="S2713" s="14">
        <f>(((J2713/60)/60)/24) + DATE(1970,1,1)</f>
        <v>41780.745254629634</v>
      </c>
      <c r="T2713" s="14">
        <f>(((I2713/60)/60)/24) + DATE(1970,1,1)</f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8356</v>
      </c>
      <c r="O2714" s="10">
        <f>(E2714/D2714)*100</f>
        <v>131.38181818181818</v>
      </c>
      <c r="P2714" s="5">
        <f>IFERROR((E2714/L2714),"0")</f>
        <v>50.531468531468533</v>
      </c>
      <c r="Q2714" t="str">
        <f>LEFT(N2714,FIND("/",N2714)-1)</f>
        <v>theater</v>
      </c>
      <c r="R2714" t="str">
        <f>RIGHT(N2714,LEN(N2714)-SEARCH("/",N2714))</f>
        <v>spaces</v>
      </c>
      <c r="S2714" s="14">
        <f>(((J2714/60)/60)/24) + DATE(1970,1,1)</f>
        <v>41432.062037037038</v>
      </c>
      <c r="T2714" s="14">
        <f>(((I2714/60)/60)/24) + DATE(1970,1,1)</f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8356</v>
      </c>
      <c r="O2715" s="10">
        <f>(E2715/D2715)*100</f>
        <v>102.24133333333334</v>
      </c>
      <c r="P2715" s="5">
        <f>IFERROR((E2715/L2715),"0")</f>
        <v>108.00140845070422</v>
      </c>
      <c r="Q2715" t="str">
        <f>LEFT(N2715,FIND("/",N2715)-1)</f>
        <v>theater</v>
      </c>
      <c r="R2715" t="str">
        <f>RIGHT(N2715,LEN(N2715)-SEARCH("/",N2715))</f>
        <v>spaces</v>
      </c>
      <c r="S2715" s="14">
        <f>(((J2715/60)/60)/24) + DATE(1970,1,1)</f>
        <v>42322.653749999998</v>
      </c>
      <c r="T2715" s="14">
        <f>(((I2715/60)/60)/24) + DATE(1970,1,1)</f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8356</v>
      </c>
      <c r="O2716" s="10">
        <f>(E2716/D2716)*100</f>
        <v>116.35599999999999</v>
      </c>
      <c r="P2716" s="5">
        <f>IFERROR((E2716/L2716),"0")</f>
        <v>95.373770491803285</v>
      </c>
      <c r="Q2716" t="str">
        <f>LEFT(N2716,FIND("/",N2716)-1)</f>
        <v>theater</v>
      </c>
      <c r="R2716" t="str">
        <f>RIGHT(N2716,LEN(N2716)-SEARCH("/",N2716))</f>
        <v>spaces</v>
      </c>
      <c r="S2716" s="14">
        <f>(((J2716/60)/60)/24) + DATE(1970,1,1)</f>
        <v>42629.655046296291</v>
      </c>
      <c r="T2716" s="14">
        <f>(((I2716/60)/60)/24) + DATE(1970,1,1)</f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8356</v>
      </c>
      <c r="O2717" s="10">
        <f>(E2717/D2717)*100</f>
        <v>264.62241666666665</v>
      </c>
      <c r="P2717" s="5">
        <f>IFERROR((E2717/L2717),"0")</f>
        <v>57.631016333938291</v>
      </c>
      <c r="Q2717" t="str">
        <f>LEFT(N2717,FIND("/",N2717)-1)</f>
        <v>theater</v>
      </c>
      <c r="R2717" t="str">
        <f>RIGHT(N2717,LEN(N2717)-SEARCH("/",N2717))</f>
        <v>spaces</v>
      </c>
      <c r="S2717" s="14">
        <f>(((J2717/60)/60)/24) + DATE(1970,1,1)</f>
        <v>42387.398472222223</v>
      </c>
      <c r="T2717" s="14">
        <f>(((I2717/60)/60)/24) + DATE(1970,1,1)</f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8356</v>
      </c>
      <c r="O2718" s="10">
        <f>(E2718/D2718)*100</f>
        <v>119.98010000000001</v>
      </c>
      <c r="P2718" s="5">
        <f>IFERROR((E2718/L2718),"0")</f>
        <v>64.160481283422456</v>
      </c>
      <c r="Q2718" t="str">
        <f>LEFT(N2718,FIND("/",N2718)-1)</f>
        <v>theater</v>
      </c>
      <c r="R2718" t="str">
        <f>RIGHT(N2718,LEN(N2718)-SEARCH("/",N2718))</f>
        <v>spaces</v>
      </c>
      <c r="S2718" s="14">
        <f>(((J2718/60)/60)/24) + DATE(1970,1,1)</f>
        <v>42255.333252314813</v>
      </c>
      <c r="T2718" s="14">
        <f>(((I2718/60)/60)/24) + 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8356</v>
      </c>
      <c r="O2719" s="10">
        <f>(E2719/D2719)*100</f>
        <v>120.10400000000001</v>
      </c>
      <c r="P2719" s="5">
        <f>IFERROR((E2719/L2719),"0")</f>
        <v>92.387692307692305</v>
      </c>
      <c r="Q2719" t="str">
        <f>LEFT(N2719,FIND("/",N2719)-1)</f>
        <v>theater</v>
      </c>
      <c r="R2719" t="str">
        <f>RIGHT(N2719,LEN(N2719)-SEARCH("/",N2719))</f>
        <v>spaces</v>
      </c>
      <c r="S2719" s="14">
        <f>(((J2719/60)/60)/24) + DATE(1970,1,1)</f>
        <v>41934.914918981485</v>
      </c>
      <c r="T2719" s="14">
        <f>(((I2719/60)/60)/24) + DATE(1970,1,1)</f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8356</v>
      </c>
      <c r="O2720" s="10">
        <f>(E2720/D2720)*100</f>
        <v>103.58333333333334</v>
      </c>
      <c r="P2720" s="5">
        <f>IFERROR((E2720/L2720),"0")</f>
        <v>125.97972972972973</v>
      </c>
      <c r="Q2720" t="str">
        <f>LEFT(N2720,FIND("/",N2720)-1)</f>
        <v>theater</v>
      </c>
      <c r="R2720" t="str">
        <f>RIGHT(N2720,LEN(N2720)-SEARCH("/",N2720))</f>
        <v>spaces</v>
      </c>
      <c r="S2720" s="14">
        <f>(((J2720/60)/60)/24) + DATE(1970,1,1)</f>
        <v>42465.596585648149</v>
      </c>
      <c r="T2720" s="14">
        <f>(((I2720/60)/60)/24) + DATE(1970,1,1)</f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8356</v>
      </c>
      <c r="O2721" s="10">
        <f>(E2721/D2721)*100</f>
        <v>108.83333333333334</v>
      </c>
      <c r="P2721" s="5">
        <f>IFERROR((E2721/L2721),"0")</f>
        <v>94.637681159420296</v>
      </c>
      <c r="Q2721" t="str">
        <f>LEFT(N2721,FIND("/",N2721)-1)</f>
        <v>theater</v>
      </c>
      <c r="R2721" t="str">
        <f>RIGHT(N2721,LEN(N2721)-SEARCH("/",N2721))</f>
        <v>spaces</v>
      </c>
      <c r="S2721" s="14">
        <f>(((J2721/60)/60)/24) + DATE(1970,1,1)</f>
        <v>42418.031180555554</v>
      </c>
      <c r="T2721" s="14">
        <f>(((I2721/60)/60)/24) + 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8356</v>
      </c>
      <c r="O2722" s="10">
        <f>(E2722/D2722)*100</f>
        <v>118.12400000000001</v>
      </c>
      <c r="P2722" s="5">
        <f>IFERROR((E2722/L2722),"0")</f>
        <v>170.69942196531792</v>
      </c>
      <c r="Q2722" t="str">
        <f>LEFT(N2722,FIND("/",N2722)-1)</f>
        <v>theater</v>
      </c>
      <c r="R2722" t="str">
        <f>RIGHT(N2722,LEN(N2722)-SEARCH("/",N2722))</f>
        <v>spaces</v>
      </c>
      <c r="S2722" s="14">
        <f>(((J2722/60)/60)/24) + DATE(1970,1,1)</f>
        <v>42655.465891203698</v>
      </c>
      <c r="T2722" s="14">
        <f>(((I2722/60)/60)/24) + DATE(1970,1,1)</f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8348</v>
      </c>
      <c r="O2723" s="10">
        <f>(E2723/D2723)*100</f>
        <v>1462</v>
      </c>
      <c r="P2723" s="5">
        <f>IFERROR((E2723/L2723),"0")</f>
        <v>40.762081784386616</v>
      </c>
      <c r="Q2723" t="str">
        <f>LEFT(N2723,FIND("/",N2723)-1)</f>
        <v>technology</v>
      </c>
      <c r="R2723" t="str">
        <f>RIGHT(N2723,LEN(N2723)-SEARCH("/",N2723))</f>
        <v>hardware</v>
      </c>
      <c r="S2723" s="14">
        <f>(((J2723/60)/60)/24) + DATE(1970,1,1)</f>
        <v>41493.543958333335</v>
      </c>
      <c r="T2723" s="14">
        <f>(((I2723/60)/60)/24) + DATE(1970,1,1)</f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8348</v>
      </c>
      <c r="O2724" s="10">
        <f>(E2724/D2724)*100</f>
        <v>252.54</v>
      </c>
      <c r="P2724" s="5">
        <f>IFERROR((E2724/L2724),"0")</f>
        <v>68.254054054054052</v>
      </c>
      <c r="Q2724" t="str">
        <f>LEFT(N2724,FIND("/",N2724)-1)</f>
        <v>technology</v>
      </c>
      <c r="R2724" t="str">
        <f>RIGHT(N2724,LEN(N2724)-SEARCH("/",N2724))</f>
        <v>hardware</v>
      </c>
      <c r="S2724" s="14">
        <f>(((J2724/60)/60)/24) + DATE(1970,1,1)</f>
        <v>42704.857094907406</v>
      </c>
      <c r="T2724" s="14">
        <f>(((I2724/60)/60)/24) + DATE(1970,1,1)</f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8348</v>
      </c>
      <c r="O2725" s="10">
        <f>(E2725/D2725)*100</f>
        <v>140.05000000000001</v>
      </c>
      <c r="P2725" s="5">
        <f>IFERROR((E2725/L2725),"0")</f>
        <v>95.48863636363636</v>
      </c>
      <c r="Q2725" t="str">
        <f>LEFT(N2725,FIND("/",N2725)-1)</f>
        <v>technology</v>
      </c>
      <c r="R2725" t="str">
        <f>RIGHT(N2725,LEN(N2725)-SEARCH("/",N2725))</f>
        <v>hardware</v>
      </c>
      <c r="S2725" s="14">
        <f>(((J2725/60)/60)/24) + DATE(1970,1,1)</f>
        <v>41944.83898148148</v>
      </c>
      <c r="T2725" s="14">
        <f>(((I2725/60)/60)/24) + DATE(1970,1,1)</f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8348</v>
      </c>
      <c r="O2726" s="10">
        <f>(E2726/D2726)*100</f>
        <v>296.87520259319291</v>
      </c>
      <c r="P2726" s="5">
        <f>IFERROR((E2726/L2726),"0")</f>
        <v>7.1902649656526005</v>
      </c>
      <c r="Q2726" t="str">
        <f>LEFT(N2726,FIND("/",N2726)-1)</f>
        <v>technology</v>
      </c>
      <c r="R2726" t="str">
        <f>RIGHT(N2726,LEN(N2726)-SEARCH("/",N2726))</f>
        <v>hardware</v>
      </c>
      <c r="S2726" s="14">
        <f>(((J2726/60)/60)/24) + DATE(1970,1,1)</f>
        <v>42199.32707175926</v>
      </c>
      <c r="T2726" s="14">
        <f>(((I2726/60)/60)/24) + DATE(1970,1,1)</f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8348</v>
      </c>
      <c r="O2727" s="10">
        <f>(E2727/D2727)*100</f>
        <v>144.54249999999999</v>
      </c>
      <c r="P2727" s="5">
        <f>IFERROR((E2727/L2727),"0")</f>
        <v>511.65486725663715</v>
      </c>
      <c r="Q2727" t="str">
        <f>LEFT(N2727,FIND("/",N2727)-1)</f>
        <v>technology</v>
      </c>
      <c r="R2727" t="str">
        <f>RIGHT(N2727,LEN(N2727)-SEARCH("/",N2727))</f>
        <v>hardware</v>
      </c>
      <c r="S2727" s="14">
        <f>(((J2727/60)/60)/24) + DATE(1970,1,1)</f>
        <v>42745.744618055556</v>
      </c>
      <c r="T2727" s="14">
        <f>(((I2727/60)/60)/24) + 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8348</v>
      </c>
      <c r="O2728" s="10">
        <f>(E2728/D2728)*100</f>
        <v>105.745</v>
      </c>
      <c r="P2728" s="5">
        <f>IFERROR((E2728/L2728),"0")</f>
        <v>261.74504950495049</v>
      </c>
      <c r="Q2728" t="str">
        <f>LEFT(N2728,FIND("/",N2728)-1)</f>
        <v>technology</v>
      </c>
      <c r="R2728" t="str">
        <f>RIGHT(N2728,LEN(N2728)-SEARCH("/",N2728))</f>
        <v>hardware</v>
      </c>
      <c r="S2728" s="14">
        <f>(((J2728/60)/60)/24) + DATE(1970,1,1)</f>
        <v>42452.579988425925</v>
      </c>
      <c r="T2728" s="14">
        <f>(((I2728/60)/60)/24) + 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8348</v>
      </c>
      <c r="O2729" s="10">
        <f>(E2729/D2729)*100</f>
        <v>493.21000000000004</v>
      </c>
      <c r="P2729" s="5">
        <f>IFERROR((E2729/L2729),"0")</f>
        <v>69.760961810466767</v>
      </c>
      <c r="Q2729" t="str">
        <f>LEFT(N2729,FIND("/",N2729)-1)</f>
        <v>technology</v>
      </c>
      <c r="R2729" t="str">
        <f>RIGHT(N2729,LEN(N2729)-SEARCH("/",N2729))</f>
        <v>hardware</v>
      </c>
      <c r="S2729" s="14">
        <f>(((J2729/60)/60)/24) + DATE(1970,1,1)</f>
        <v>42198.676655092597</v>
      </c>
      <c r="T2729" s="14">
        <f>(((I2729/60)/60)/24) + 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8348</v>
      </c>
      <c r="O2730" s="10">
        <f>(E2730/D2730)*100</f>
        <v>201.82666666666668</v>
      </c>
      <c r="P2730" s="5">
        <f>IFERROR((E2730/L2730),"0")</f>
        <v>77.229591836734699</v>
      </c>
      <c r="Q2730" t="str">
        <f>LEFT(N2730,FIND("/",N2730)-1)</f>
        <v>technology</v>
      </c>
      <c r="R2730" t="str">
        <f>RIGHT(N2730,LEN(N2730)-SEARCH("/",N2730))</f>
        <v>hardware</v>
      </c>
      <c r="S2730" s="14">
        <f>(((J2730/60)/60)/24) + DATE(1970,1,1)</f>
        <v>42333.59993055556</v>
      </c>
      <c r="T2730" s="14">
        <f>(((I2730/60)/60)/24) + 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8348</v>
      </c>
      <c r="O2731" s="10">
        <f>(E2731/D2731)*100</f>
        <v>104.44</v>
      </c>
      <c r="P2731" s="5">
        <f>IFERROR((E2731/L2731),"0")</f>
        <v>340.56521739130437</v>
      </c>
      <c r="Q2731" t="str">
        <f>LEFT(N2731,FIND("/",N2731)-1)</f>
        <v>technology</v>
      </c>
      <c r="R2731" t="str">
        <f>RIGHT(N2731,LEN(N2731)-SEARCH("/",N2731))</f>
        <v>hardware</v>
      </c>
      <c r="S2731" s="14">
        <f>(((J2731/60)/60)/24) + DATE(1970,1,1)</f>
        <v>42095.240706018521</v>
      </c>
      <c r="T2731" s="14">
        <f>(((I2731/60)/60)/24) + DATE(1970,1,1)</f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8348</v>
      </c>
      <c r="O2732" s="10">
        <f>(E2732/D2732)*100</f>
        <v>170.29262962962963</v>
      </c>
      <c r="P2732" s="5">
        <f>IFERROR((E2732/L2732),"0")</f>
        <v>67.417903225806455</v>
      </c>
      <c r="Q2732" t="str">
        <f>LEFT(N2732,FIND("/",N2732)-1)</f>
        <v>technology</v>
      </c>
      <c r="R2732" t="str">
        <f>RIGHT(N2732,LEN(N2732)-SEARCH("/",N2732))</f>
        <v>hardware</v>
      </c>
      <c r="S2732" s="14">
        <f>(((J2732/60)/60)/24) + DATE(1970,1,1)</f>
        <v>41351.541377314818</v>
      </c>
      <c r="T2732" s="14">
        <f>(((I2732/60)/60)/24) + DATE(1970,1,1)</f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8348</v>
      </c>
      <c r="O2733" s="10">
        <f>(E2733/D2733)*100</f>
        <v>104.30333333333333</v>
      </c>
      <c r="P2733" s="5">
        <f>IFERROR((E2733/L2733),"0")</f>
        <v>845.70270270270271</v>
      </c>
      <c r="Q2733" t="str">
        <f>LEFT(N2733,FIND("/",N2733)-1)</f>
        <v>technology</v>
      </c>
      <c r="R2733" t="str">
        <f>RIGHT(N2733,LEN(N2733)-SEARCH("/",N2733))</f>
        <v>hardware</v>
      </c>
      <c r="S2733" s="14">
        <f>(((J2733/60)/60)/24) + DATE(1970,1,1)</f>
        <v>41872.525717592594</v>
      </c>
      <c r="T2733" s="14">
        <f>(((I2733/60)/60)/24) + DATE(1970,1,1)</f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8348</v>
      </c>
      <c r="O2734" s="10">
        <f>(E2734/D2734)*100</f>
        <v>118.25000000000001</v>
      </c>
      <c r="P2734" s="5">
        <f>IFERROR((E2734/L2734),"0")</f>
        <v>97.191780821917803</v>
      </c>
      <c r="Q2734" t="str">
        <f>LEFT(N2734,FIND("/",N2734)-1)</f>
        <v>technology</v>
      </c>
      <c r="R2734" t="str">
        <f>RIGHT(N2734,LEN(N2734)-SEARCH("/",N2734))</f>
        <v>hardware</v>
      </c>
      <c r="S2734" s="14">
        <f>(((J2734/60)/60)/24) + DATE(1970,1,1)</f>
        <v>41389.808194444442</v>
      </c>
      <c r="T2734" s="14">
        <f>(((I2734/60)/60)/24) + DATE(1970,1,1)</f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8348</v>
      </c>
      <c r="O2735" s="10">
        <f>(E2735/D2735)*100</f>
        <v>107.538</v>
      </c>
      <c r="P2735" s="5">
        <f>IFERROR((E2735/L2735),"0")</f>
        <v>451.84033613445376</v>
      </c>
      <c r="Q2735" t="str">
        <f>LEFT(N2735,FIND("/",N2735)-1)</f>
        <v>technology</v>
      </c>
      <c r="R2735" t="str">
        <f>RIGHT(N2735,LEN(N2735)-SEARCH("/",N2735))</f>
        <v>hardware</v>
      </c>
      <c r="S2735" s="14">
        <f>(((J2735/60)/60)/24) + DATE(1970,1,1)</f>
        <v>42044.272847222222</v>
      </c>
      <c r="T2735" s="14">
        <f>(((I2735/60)/60)/24) + DATE(1970,1,1)</f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8348</v>
      </c>
      <c r="O2736" s="10">
        <f>(E2736/D2736)*100</f>
        <v>2260300</v>
      </c>
      <c r="P2736" s="5">
        <f>IFERROR((E2736/L2736),"0")</f>
        <v>138.66871165644173</v>
      </c>
      <c r="Q2736" t="str">
        <f>LEFT(N2736,FIND("/",N2736)-1)</f>
        <v>technology</v>
      </c>
      <c r="R2736" t="str">
        <f>RIGHT(N2736,LEN(N2736)-SEARCH("/",N2736))</f>
        <v>hardware</v>
      </c>
      <c r="S2736" s="14">
        <f>(((J2736/60)/60)/24) + DATE(1970,1,1)</f>
        <v>42626.668888888889</v>
      </c>
      <c r="T2736" s="14">
        <f>(((I2736/60)/60)/24) + DATE(1970,1,1)</f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8348</v>
      </c>
      <c r="O2737" s="10">
        <f>(E2737/D2737)*100</f>
        <v>978.13466666666682</v>
      </c>
      <c r="P2737" s="5">
        <f>IFERROR((E2737/L2737),"0")</f>
        <v>21.640147492625371</v>
      </c>
      <c r="Q2737" t="str">
        <f>LEFT(N2737,FIND("/",N2737)-1)</f>
        <v>technology</v>
      </c>
      <c r="R2737" t="str">
        <f>RIGHT(N2737,LEN(N2737)-SEARCH("/",N2737))</f>
        <v>hardware</v>
      </c>
      <c r="S2737" s="14">
        <f>(((J2737/60)/60)/24) + DATE(1970,1,1)</f>
        <v>41316.120949074073</v>
      </c>
      <c r="T2737" s="14">
        <f>(((I2737/60)/60)/24) + DATE(1970,1,1)</f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8348</v>
      </c>
      <c r="O2738" s="10">
        <f>(E2738/D2738)*100</f>
        <v>122.9</v>
      </c>
      <c r="P2738" s="5">
        <f>IFERROR((E2738/L2738),"0")</f>
        <v>169.51724137931035</v>
      </c>
      <c r="Q2738" t="str">
        <f>LEFT(N2738,FIND("/",N2738)-1)</f>
        <v>technology</v>
      </c>
      <c r="R2738" t="str">
        <f>RIGHT(N2738,LEN(N2738)-SEARCH("/",N2738))</f>
        <v>hardware</v>
      </c>
      <c r="S2738" s="14">
        <f>(((J2738/60)/60)/24) + DATE(1970,1,1)</f>
        <v>41722.666354166664</v>
      </c>
      <c r="T2738" s="14">
        <f>(((I2738/60)/60)/24) + DATE(1970,1,1)</f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8348</v>
      </c>
      <c r="O2739" s="10">
        <f>(E2739/D2739)*100</f>
        <v>246.0608</v>
      </c>
      <c r="P2739" s="5">
        <f>IFERROR((E2739/L2739),"0")</f>
        <v>161.88210526315791</v>
      </c>
      <c r="Q2739" t="str">
        <f>LEFT(N2739,FIND("/",N2739)-1)</f>
        <v>technology</v>
      </c>
      <c r="R2739" t="str">
        <f>RIGHT(N2739,LEN(N2739)-SEARCH("/",N2739))</f>
        <v>hardware</v>
      </c>
      <c r="S2739" s="14">
        <f>(((J2739/60)/60)/24) + DATE(1970,1,1)</f>
        <v>41611.917673611111</v>
      </c>
      <c r="T2739" s="14">
        <f>(((I2739/60)/60)/24) + 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8348</v>
      </c>
      <c r="O2740" s="10">
        <f>(E2740/D2740)*100</f>
        <v>147.94</v>
      </c>
      <c r="P2740" s="5">
        <f>IFERROR((E2740/L2740),"0")</f>
        <v>493.13333333333333</v>
      </c>
      <c r="Q2740" t="str">
        <f>LEFT(N2740,FIND("/",N2740)-1)</f>
        <v>technology</v>
      </c>
      <c r="R2740" t="str">
        <f>RIGHT(N2740,LEN(N2740)-SEARCH("/",N2740))</f>
        <v>hardware</v>
      </c>
      <c r="S2740" s="14">
        <f>(((J2740/60)/60)/24) + DATE(1970,1,1)</f>
        <v>42620.143564814818</v>
      </c>
      <c r="T2740" s="14">
        <f>(((I2740/60)/60)/24) + DATE(1970,1,1)</f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8348</v>
      </c>
      <c r="O2741" s="10">
        <f>(E2741/D2741)*100</f>
        <v>384.09090909090907</v>
      </c>
      <c r="P2741" s="5">
        <f>IFERROR((E2741/L2741),"0")</f>
        <v>22.120418848167539</v>
      </c>
      <c r="Q2741" t="str">
        <f>LEFT(N2741,FIND("/",N2741)-1)</f>
        <v>technology</v>
      </c>
      <c r="R2741" t="str">
        <f>RIGHT(N2741,LEN(N2741)-SEARCH("/",N2741))</f>
        <v>hardware</v>
      </c>
      <c r="S2741" s="14">
        <f>(((J2741/60)/60)/24) + DATE(1970,1,1)</f>
        <v>41719.887928240743</v>
      </c>
      <c r="T2741" s="14">
        <f>(((I2741/60)/60)/24) + DATE(1970,1,1)</f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8348</v>
      </c>
      <c r="O2742" s="10">
        <f>(E2742/D2742)*100</f>
        <v>103.33333333333334</v>
      </c>
      <c r="P2742" s="5">
        <f>IFERROR((E2742/L2742),"0")</f>
        <v>18.235294117647058</v>
      </c>
      <c r="Q2742" t="str">
        <f>LEFT(N2742,FIND("/",N2742)-1)</f>
        <v>technology</v>
      </c>
      <c r="R2742" t="str">
        <f>RIGHT(N2742,LEN(N2742)-SEARCH("/",N2742))</f>
        <v>hardware</v>
      </c>
      <c r="S2742" s="14">
        <f>(((J2742/60)/60)/24) + DATE(1970,1,1)</f>
        <v>42045.031851851847</v>
      </c>
      <c r="T2742" s="14">
        <f>(((I2742/60)/60)/24) + 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8357</v>
      </c>
      <c r="O2743" s="10">
        <f>(E2743/D2743)*100</f>
        <v>0.43750000000000006</v>
      </c>
      <c r="P2743" s="5">
        <f>IFERROR((E2743/L2743),"0")</f>
        <v>8.75</v>
      </c>
      <c r="Q2743" t="str">
        <f>LEFT(N2743,FIND("/",N2743)-1)</f>
        <v>publishing</v>
      </c>
      <c r="R2743" t="str">
        <f>RIGHT(N2743,LEN(N2743)-SEARCH("/",N2743))</f>
        <v>children's books</v>
      </c>
      <c r="S2743" s="14">
        <f>(((J2743/60)/60)/24) + DATE(1970,1,1)</f>
        <v>41911.657430555555</v>
      </c>
      <c r="T2743" s="14">
        <f>(((I2743/60)/60)/24) + 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8357</v>
      </c>
      <c r="O2744" s="10">
        <f>(E2744/D2744)*100</f>
        <v>29.24</v>
      </c>
      <c r="P2744" s="5">
        <f>IFERROR((E2744/L2744),"0")</f>
        <v>40.611111111111114</v>
      </c>
      <c r="Q2744" t="str">
        <f>LEFT(N2744,FIND("/",N2744)-1)</f>
        <v>publishing</v>
      </c>
      <c r="R2744" t="str">
        <f>RIGHT(N2744,LEN(N2744)-SEARCH("/",N2744))</f>
        <v>children's books</v>
      </c>
      <c r="S2744" s="14">
        <f>(((J2744/60)/60)/24) + DATE(1970,1,1)</f>
        <v>41030.719756944447</v>
      </c>
      <c r="T2744" s="14">
        <f>(((I2744/60)/60)/24) + 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8357</v>
      </c>
      <c r="O2745" s="10">
        <f>(E2745/D2745)*100</f>
        <v>0</v>
      </c>
      <c r="P2745" s="5" t="str">
        <f>IFERROR((E2745/L2745),"0")</f>
        <v>0</v>
      </c>
      <c r="Q2745" t="str">
        <f>LEFT(N2745,FIND("/",N2745)-1)</f>
        <v>publishing</v>
      </c>
      <c r="R2745" t="str">
        <f>RIGHT(N2745,LEN(N2745)-SEARCH("/",N2745))</f>
        <v>children's books</v>
      </c>
      <c r="S2745" s="14">
        <f>(((J2745/60)/60)/24) + DATE(1970,1,1)</f>
        <v>42632.328784722224</v>
      </c>
      <c r="T2745" s="14">
        <f>(((I2745/60)/60)/24) + DATE(1970,1,1)</f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8357</v>
      </c>
      <c r="O2746" s="10">
        <f>(E2746/D2746)*100</f>
        <v>5.21875</v>
      </c>
      <c r="P2746" s="5">
        <f>IFERROR((E2746/L2746),"0")</f>
        <v>37.954545454545453</v>
      </c>
      <c r="Q2746" t="str">
        <f>LEFT(N2746,FIND("/",N2746)-1)</f>
        <v>publishing</v>
      </c>
      <c r="R2746" t="str">
        <f>RIGHT(N2746,LEN(N2746)-SEARCH("/",N2746))</f>
        <v>children's books</v>
      </c>
      <c r="S2746" s="14">
        <f>(((J2746/60)/60)/24) + DATE(1970,1,1)</f>
        <v>40938.062476851854</v>
      </c>
      <c r="T2746" s="14">
        <f>(((I2746/60)/60)/24) + DATE(1970,1,1)</f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8357</v>
      </c>
      <c r="O2747" s="10">
        <f>(E2747/D2747)*100</f>
        <v>21.887499999999999</v>
      </c>
      <c r="P2747" s="5">
        <f>IFERROR((E2747/L2747),"0")</f>
        <v>35.734693877551024</v>
      </c>
      <c r="Q2747" t="str">
        <f>LEFT(N2747,FIND("/",N2747)-1)</f>
        <v>publishing</v>
      </c>
      <c r="R2747" t="str">
        <f>RIGHT(N2747,LEN(N2747)-SEARCH("/",N2747))</f>
        <v>children's books</v>
      </c>
      <c r="S2747" s="14">
        <f>(((J2747/60)/60)/24) + DATE(1970,1,1)</f>
        <v>41044.988055555557</v>
      </c>
      <c r="T2747" s="14">
        <f>(((I2747/60)/60)/24) + DATE(1970,1,1)</f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8357</v>
      </c>
      <c r="O2748" s="10">
        <f>(E2748/D2748)*100</f>
        <v>26.700000000000003</v>
      </c>
      <c r="P2748" s="5">
        <f>IFERROR((E2748/L2748),"0")</f>
        <v>42.157894736842103</v>
      </c>
      <c r="Q2748" t="str">
        <f>LEFT(N2748,FIND("/",N2748)-1)</f>
        <v>publishing</v>
      </c>
      <c r="R2748" t="str">
        <f>RIGHT(N2748,LEN(N2748)-SEARCH("/",N2748))</f>
        <v>children's books</v>
      </c>
      <c r="S2748" s="14">
        <f>(((J2748/60)/60)/24) + DATE(1970,1,1)</f>
        <v>41850.781377314815</v>
      </c>
      <c r="T2748" s="14">
        <f>(((I2748/60)/60)/24) + 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8357</v>
      </c>
      <c r="O2749" s="10">
        <f>(E2749/D2749)*100</f>
        <v>28.000000000000004</v>
      </c>
      <c r="P2749" s="5">
        <f>IFERROR((E2749/L2749),"0")</f>
        <v>35</v>
      </c>
      <c r="Q2749" t="str">
        <f>LEFT(N2749,FIND("/",N2749)-1)</f>
        <v>publishing</v>
      </c>
      <c r="R2749" t="str">
        <f>RIGHT(N2749,LEN(N2749)-SEARCH("/",N2749))</f>
        <v>children's books</v>
      </c>
      <c r="S2749" s="14">
        <f>(((J2749/60)/60)/24) + DATE(1970,1,1)</f>
        <v>41044.64811342593</v>
      </c>
      <c r="T2749" s="14">
        <f>(((I2749/60)/60)/24) + DATE(1970,1,1)</f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8357</v>
      </c>
      <c r="O2750" s="10">
        <f>(E2750/D2750)*100</f>
        <v>1.06</v>
      </c>
      <c r="P2750" s="5">
        <f>IFERROR((E2750/L2750),"0")</f>
        <v>13.25</v>
      </c>
      <c r="Q2750" t="str">
        <f>LEFT(N2750,FIND("/",N2750)-1)</f>
        <v>publishing</v>
      </c>
      <c r="R2750" t="str">
        <f>RIGHT(N2750,LEN(N2750)-SEARCH("/",N2750))</f>
        <v>children's books</v>
      </c>
      <c r="S2750" s="14">
        <f>(((J2750/60)/60)/24) + DATE(1970,1,1)</f>
        <v>42585.7106712963</v>
      </c>
      <c r="T2750" s="14">
        <f>(((I2750/60)/60)/24) + 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8357</v>
      </c>
      <c r="O2751" s="10">
        <f>(E2751/D2751)*100</f>
        <v>1.0999999999999999</v>
      </c>
      <c r="P2751" s="5">
        <f>IFERROR((E2751/L2751),"0")</f>
        <v>55</v>
      </c>
      <c r="Q2751" t="str">
        <f>LEFT(N2751,FIND("/",N2751)-1)</f>
        <v>publishing</v>
      </c>
      <c r="R2751" t="str">
        <f>RIGHT(N2751,LEN(N2751)-SEARCH("/",N2751))</f>
        <v>children's books</v>
      </c>
      <c r="S2751" s="14">
        <f>(((J2751/60)/60)/24) + DATE(1970,1,1)</f>
        <v>42068.799039351856</v>
      </c>
      <c r="T2751" s="14">
        <f>(((I2751/60)/60)/24) + 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8357</v>
      </c>
      <c r="O2752" s="10">
        <f>(E2752/D2752)*100</f>
        <v>0</v>
      </c>
      <c r="P2752" s="5" t="str">
        <f>IFERROR((E2752/L2752),"0")</f>
        <v>0</v>
      </c>
      <c r="Q2752" t="str">
        <f>LEFT(N2752,FIND("/",N2752)-1)</f>
        <v>publishing</v>
      </c>
      <c r="R2752" t="str">
        <f>RIGHT(N2752,LEN(N2752)-SEARCH("/",N2752))</f>
        <v>children's books</v>
      </c>
      <c r="S2752" s="14">
        <f>(((J2752/60)/60)/24) + DATE(1970,1,1)</f>
        <v>41078.899826388886</v>
      </c>
      <c r="T2752" s="14">
        <f>(((I2752/60)/60)/24) + DATE(1970,1,1)</f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8357</v>
      </c>
      <c r="O2753" s="10">
        <f>(E2753/D2753)*100</f>
        <v>0</v>
      </c>
      <c r="P2753" s="5" t="str">
        <f>IFERROR((E2753/L2753),"0")</f>
        <v>0</v>
      </c>
      <c r="Q2753" t="str">
        <f>LEFT(N2753,FIND("/",N2753)-1)</f>
        <v>publishing</v>
      </c>
      <c r="R2753" t="str">
        <f>RIGHT(N2753,LEN(N2753)-SEARCH("/",N2753))</f>
        <v>children's books</v>
      </c>
      <c r="S2753" s="14">
        <f>(((J2753/60)/60)/24) + DATE(1970,1,1)</f>
        <v>41747.887060185189</v>
      </c>
      <c r="T2753" s="14">
        <f>(((I2753/60)/60)/24) + DATE(1970,1,1)</f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8357</v>
      </c>
      <c r="O2754" s="10">
        <f>(E2754/D2754)*100</f>
        <v>11.458333333333332</v>
      </c>
      <c r="P2754" s="5">
        <f>IFERROR((E2754/L2754),"0")</f>
        <v>39.285714285714285</v>
      </c>
      <c r="Q2754" t="str">
        <f>LEFT(N2754,FIND("/",N2754)-1)</f>
        <v>publishing</v>
      </c>
      <c r="R2754" t="str">
        <f>RIGHT(N2754,LEN(N2754)-SEARCH("/",N2754))</f>
        <v>children's books</v>
      </c>
      <c r="S2754" s="14">
        <f>(((J2754/60)/60)/24) + DATE(1970,1,1)</f>
        <v>40855.765092592592</v>
      </c>
      <c r="T2754" s="14">
        <f>(((I2754/60)/60)/24) + 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8357</v>
      </c>
      <c r="O2755" s="10">
        <f>(E2755/D2755)*100</f>
        <v>19</v>
      </c>
      <c r="P2755" s="5">
        <f>IFERROR((E2755/L2755),"0")</f>
        <v>47.5</v>
      </c>
      <c r="Q2755" t="str">
        <f>LEFT(N2755,FIND("/",N2755)-1)</f>
        <v>publishing</v>
      </c>
      <c r="R2755" t="str">
        <f>RIGHT(N2755,LEN(N2755)-SEARCH("/",N2755))</f>
        <v>children's books</v>
      </c>
      <c r="S2755" s="14">
        <f>(((J2755/60)/60)/24) + DATE(1970,1,1)</f>
        <v>41117.900729166664</v>
      </c>
      <c r="T2755" s="14">
        <f>(((I2755/60)/60)/24) + 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8357</v>
      </c>
      <c r="O2756" s="10">
        <f>(E2756/D2756)*100</f>
        <v>0</v>
      </c>
      <c r="P2756" s="5" t="str">
        <f>IFERROR((E2756/L2756),"0")</f>
        <v>0</v>
      </c>
      <c r="Q2756" t="str">
        <f>LEFT(N2756,FIND("/",N2756)-1)</f>
        <v>publishing</v>
      </c>
      <c r="R2756" t="str">
        <f>RIGHT(N2756,LEN(N2756)-SEARCH("/",N2756))</f>
        <v>children's books</v>
      </c>
      <c r="S2756" s="14">
        <f>(((J2756/60)/60)/24) + DATE(1970,1,1)</f>
        <v>41863.636006944449</v>
      </c>
      <c r="T2756" s="14">
        <f>(((I2756/60)/60)/24) + 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8357</v>
      </c>
      <c r="O2757" s="10">
        <f>(E2757/D2757)*100</f>
        <v>52</v>
      </c>
      <c r="P2757" s="5">
        <f>IFERROR((E2757/L2757),"0")</f>
        <v>17.333333333333332</v>
      </c>
      <c r="Q2757" t="str">
        <f>LEFT(N2757,FIND("/",N2757)-1)</f>
        <v>publishing</v>
      </c>
      <c r="R2757" t="str">
        <f>RIGHT(N2757,LEN(N2757)-SEARCH("/",N2757))</f>
        <v>children's books</v>
      </c>
      <c r="S2757" s="14">
        <f>(((J2757/60)/60)/24) + DATE(1970,1,1)</f>
        <v>42072.790821759263</v>
      </c>
      <c r="T2757" s="14">
        <f>(((I2757/60)/60)/24) + 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8357</v>
      </c>
      <c r="O2758" s="10">
        <f>(E2758/D2758)*100</f>
        <v>10.48</v>
      </c>
      <c r="P2758" s="5">
        <f>IFERROR((E2758/L2758),"0")</f>
        <v>31.757575757575758</v>
      </c>
      <c r="Q2758" t="str">
        <f>LEFT(N2758,FIND("/",N2758)-1)</f>
        <v>publishing</v>
      </c>
      <c r="R2758" t="str">
        <f>RIGHT(N2758,LEN(N2758)-SEARCH("/",N2758))</f>
        <v>children's books</v>
      </c>
      <c r="S2758" s="14">
        <f>(((J2758/60)/60)/24) + DATE(1970,1,1)</f>
        <v>41620.90047453704</v>
      </c>
      <c r="T2758" s="14">
        <f>(((I2758/60)/60)/24) + 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8357</v>
      </c>
      <c r="O2759" s="10">
        <f>(E2759/D2759)*100</f>
        <v>0.66666666666666674</v>
      </c>
      <c r="P2759" s="5">
        <f>IFERROR((E2759/L2759),"0")</f>
        <v>5</v>
      </c>
      <c r="Q2759" t="str">
        <f>LEFT(N2759,FIND("/",N2759)-1)</f>
        <v>publishing</v>
      </c>
      <c r="R2759" t="str">
        <f>RIGHT(N2759,LEN(N2759)-SEARCH("/",N2759))</f>
        <v>children's books</v>
      </c>
      <c r="S2759" s="14">
        <f>(((J2759/60)/60)/24) + DATE(1970,1,1)</f>
        <v>42573.65662037037</v>
      </c>
      <c r="T2759" s="14">
        <f>(((I2759/60)/60)/24) + DATE(1970,1,1)</f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8357</v>
      </c>
      <c r="O2760" s="10">
        <f>(E2760/D2760)*100</f>
        <v>11.700000000000001</v>
      </c>
      <c r="P2760" s="5">
        <f>IFERROR((E2760/L2760),"0")</f>
        <v>39</v>
      </c>
      <c r="Q2760" t="str">
        <f>LEFT(N2760,FIND("/",N2760)-1)</f>
        <v>publishing</v>
      </c>
      <c r="R2760" t="str">
        <f>RIGHT(N2760,LEN(N2760)-SEARCH("/",N2760))</f>
        <v>children's books</v>
      </c>
      <c r="S2760" s="14">
        <f>(((J2760/60)/60)/24) + DATE(1970,1,1)</f>
        <v>42639.441932870366</v>
      </c>
      <c r="T2760" s="14">
        <f>(((I2760/60)/60)/24) + DATE(1970,1,1)</f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8357</v>
      </c>
      <c r="O2761" s="10">
        <f>(E2761/D2761)*100</f>
        <v>10.5</v>
      </c>
      <c r="P2761" s="5">
        <f>IFERROR((E2761/L2761),"0")</f>
        <v>52.5</v>
      </c>
      <c r="Q2761" t="str">
        <f>LEFT(N2761,FIND("/",N2761)-1)</f>
        <v>publishing</v>
      </c>
      <c r="R2761" t="str">
        <f>RIGHT(N2761,LEN(N2761)-SEARCH("/",N2761))</f>
        <v>children's books</v>
      </c>
      <c r="S2761" s="14">
        <f>(((J2761/60)/60)/24) + DATE(1970,1,1)</f>
        <v>42524.36650462963</v>
      </c>
      <c r="T2761" s="14">
        <f>(((I2761/60)/60)/24) + DATE(1970,1,1)</f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8357</v>
      </c>
      <c r="O2762" s="10">
        <f>(E2762/D2762)*100</f>
        <v>0</v>
      </c>
      <c r="P2762" s="5" t="str">
        <f>IFERROR((E2762/L2762),"0")</f>
        <v>0</v>
      </c>
      <c r="Q2762" t="str">
        <f>LEFT(N2762,FIND("/",N2762)-1)</f>
        <v>publishing</v>
      </c>
      <c r="R2762" t="str">
        <f>RIGHT(N2762,LEN(N2762)-SEARCH("/",N2762))</f>
        <v>children's books</v>
      </c>
      <c r="S2762" s="14">
        <f>(((J2762/60)/60)/24) + DATE(1970,1,1)</f>
        <v>41415.461319444446</v>
      </c>
      <c r="T2762" s="14">
        <f>(((I2762/60)/60)/24) + 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8357</v>
      </c>
      <c r="O2763" s="10">
        <f>(E2763/D2763)*100</f>
        <v>0.72</v>
      </c>
      <c r="P2763" s="5">
        <f>IFERROR((E2763/L2763),"0")</f>
        <v>9</v>
      </c>
      <c r="Q2763" t="str">
        <f>LEFT(N2763,FIND("/",N2763)-1)</f>
        <v>publishing</v>
      </c>
      <c r="R2763" t="str">
        <f>RIGHT(N2763,LEN(N2763)-SEARCH("/",N2763))</f>
        <v>children's books</v>
      </c>
      <c r="S2763" s="14">
        <f>(((J2763/60)/60)/24) + DATE(1970,1,1)</f>
        <v>41247.063576388886</v>
      </c>
      <c r="T2763" s="14">
        <f>(((I2763/60)/60)/24) + 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8357</v>
      </c>
      <c r="O2764" s="10">
        <f>(E2764/D2764)*100</f>
        <v>0.76923076923076927</v>
      </c>
      <c r="P2764" s="5">
        <f>IFERROR((E2764/L2764),"0")</f>
        <v>25</v>
      </c>
      <c r="Q2764" t="str">
        <f>LEFT(N2764,FIND("/",N2764)-1)</f>
        <v>publishing</v>
      </c>
      <c r="R2764" t="str">
        <f>RIGHT(N2764,LEN(N2764)-SEARCH("/",N2764))</f>
        <v>children's books</v>
      </c>
      <c r="S2764" s="14">
        <f>(((J2764/60)/60)/24) + DATE(1970,1,1)</f>
        <v>40927.036979166667</v>
      </c>
      <c r="T2764" s="14">
        <f>(((I2764/60)/60)/24) + 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8357</v>
      </c>
      <c r="O2765" s="10">
        <f>(E2765/D2765)*100</f>
        <v>0.22842639593908631</v>
      </c>
      <c r="P2765" s="5">
        <f>IFERROR((E2765/L2765),"0")</f>
        <v>30</v>
      </c>
      <c r="Q2765" t="str">
        <f>LEFT(N2765,FIND("/",N2765)-1)</f>
        <v>publishing</v>
      </c>
      <c r="R2765" t="str">
        <f>RIGHT(N2765,LEN(N2765)-SEARCH("/",N2765))</f>
        <v>children's books</v>
      </c>
      <c r="S2765" s="14">
        <f>(((J2765/60)/60)/24) + DATE(1970,1,1)</f>
        <v>41373.579675925925</v>
      </c>
      <c r="T2765" s="14">
        <f>(((I2765/60)/60)/24) + DATE(1970,1,1)</f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8357</v>
      </c>
      <c r="O2766" s="10">
        <f>(E2766/D2766)*100</f>
        <v>1.125</v>
      </c>
      <c r="P2766" s="5">
        <f>IFERROR((E2766/L2766),"0")</f>
        <v>11.25</v>
      </c>
      <c r="Q2766" t="str">
        <f>LEFT(N2766,FIND("/",N2766)-1)</f>
        <v>publishing</v>
      </c>
      <c r="R2766" t="str">
        <f>RIGHT(N2766,LEN(N2766)-SEARCH("/",N2766))</f>
        <v>children's books</v>
      </c>
      <c r="S2766" s="14">
        <f>(((J2766/60)/60)/24) + DATE(1970,1,1)</f>
        <v>41030.292025462964</v>
      </c>
      <c r="T2766" s="14">
        <f>(((I2766/60)/60)/24) + 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8357</v>
      </c>
      <c r="O2767" s="10">
        <f>(E2767/D2767)*100</f>
        <v>0</v>
      </c>
      <c r="P2767" s="5" t="str">
        <f>IFERROR((E2767/L2767),"0")</f>
        <v>0</v>
      </c>
      <c r="Q2767" t="str">
        <f>LEFT(N2767,FIND("/",N2767)-1)</f>
        <v>publishing</v>
      </c>
      <c r="R2767" t="str">
        <f>RIGHT(N2767,LEN(N2767)-SEARCH("/",N2767))</f>
        <v>children's books</v>
      </c>
      <c r="S2767" s="14">
        <f>(((J2767/60)/60)/24) + DATE(1970,1,1)</f>
        <v>41194.579027777778</v>
      </c>
      <c r="T2767" s="14">
        <f>(((I2767/60)/60)/24) + DATE(1970,1,1)</f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8357</v>
      </c>
      <c r="O2768" s="10">
        <f>(E2768/D2768)*100</f>
        <v>2</v>
      </c>
      <c r="P2768" s="5">
        <f>IFERROR((E2768/L2768),"0")</f>
        <v>25</v>
      </c>
      <c r="Q2768" t="str">
        <f>LEFT(N2768,FIND("/",N2768)-1)</f>
        <v>publishing</v>
      </c>
      <c r="R2768" t="str">
        <f>RIGHT(N2768,LEN(N2768)-SEARCH("/",N2768))</f>
        <v>children's books</v>
      </c>
      <c r="S2768" s="14">
        <f>(((J2768/60)/60)/24) + DATE(1970,1,1)</f>
        <v>40736.668032407404</v>
      </c>
      <c r="T2768" s="14">
        <f>(((I2768/60)/60)/24) + 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8357</v>
      </c>
      <c r="O2769" s="10">
        <f>(E2769/D2769)*100</f>
        <v>0.85000000000000009</v>
      </c>
      <c r="P2769" s="5">
        <f>IFERROR((E2769/L2769),"0")</f>
        <v>11.333333333333334</v>
      </c>
      <c r="Q2769" t="str">
        <f>LEFT(N2769,FIND("/",N2769)-1)</f>
        <v>publishing</v>
      </c>
      <c r="R2769" t="str">
        <f>RIGHT(N2769,LEN(N2769)-SEARCH("/",N2769))</f>
        <v>children's books</v>
      </c>
      <c r="S2769" s="14">
        <f>(((J2769/60)/60)/24) + DATE(1970,1,1)</f>
        <v>42172.958912037036</v>
      </c>
      <c r="T2769" s="14">
        <f>(((I2769/60)/60)/24) + 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8357</v>
      </c>
      <c r="O2770" s="10">
        <f>(E2770/D2770)*100</f>
        <v>14.314285714285715</v>
      </c>
      <c r="P2770" s="5">
        <f>IFERROR((E2770/L2770),"0")</f>
        <v>29.470588235294116</v>
      </c>
      <c r="Q2770" t="str">
        <f>LEFT(N2770,FIND("/",N2770)-1)</f>
        <v>publishing</v>
      </c>
      <c r="R2770" t="str">
        <f>RIGHT(N2770,LEN(N2770)-SEARCH("/",N2770))</f>
        <v>children's books</v>
      </c>
      <c r="S2770" s="14">
        <f>(((J2770/60)/60)/24) + DATE(1970,1,1)</f>
        <v>40967.614849537036</v>
      </c>
      <c r="T2770" s="14">
        <f>(((I2770/60)/60)/24) + 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8357</v>
      </c>
      <c r="O2771" s="10">
        <f>(E2771/D2771)*100</f>
        <v>0.25</v>
      </c>
      <c r="P2771" s="5">
        <f>IFERROR((E2771/L2771),"0")</f>
        <v>1</v>
      </c>
      <c r="Q2771" t="str">
        <f>LEFT(N2771,FIND("/",N2771)-1)</f>
        <v>publishing</v>
      </c>
      <c r="R2771" t="str">
        <f>RIGHT(N2771,LEN(N2771)-SEARCH("/",N2771))</f>
        <v>children's books</v>
      </c>
      <c r="S2771" s="14">
        <f>(((J2771/60)/60)/24) + DATE(1970,1,1)</f>
        <v>41745.826273148145</v>
      </c>
      <c r="T2771" s="14">
        <f>(((I2771/60)/60)/24) + DATE(1970,1,1)</f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8357</v>
      </c>
      <c r="O2772" s="10">
        <f>(E2772/D2772)*100</f>
        <v>10.411249999999999</v>
      </c>
      <c r="P2772" s="5">
        <f>IFERROR((E2772/L2772),"0")</f>
        <v>63.098484848484851</v>
      </c>
      <c r="Q2772" t="str">
        <f>LEFT(N2772,FIND("/",N2772)-1)</f>
        <v>publishing</v>
      </c>
      <c r="R2772" t="str">
        <f>RIGHT(N2772,LEN(N2772)-SEARCH("/",N2772))</f>
        <v>children's books</v>
      </c>
      <c r="S2772" s="14">
        <f>(((J2772/60)/60)/24) + DATE(1970,1,1)</f>
        <v>41686.705208333333</v>
      </c>
      <c r="T2772" s="14">
        <f>(((I2772/60)/60)/24) + DATE(1970,1,1)</f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8357</v>
      </c>
      <c r="O2773" s="10">
        <f>(E2773/D2773)*100</f>
        <v>0</v>
      </c>
      <c r="P2773" s="5" t="str">
        <f>IFERROR((E2773/L2773),"0")</f>
        <v>0</v>
      </c>
      <c r="Q2773" t="str">
        <f>LEFT(N2773,FIND("/",N2773)-1)</f>
        <v>publishing</v>
      </c>
      <c r="R2773" t="str">
        <f>RIGHT(N2773,LEN(N2773)-SEARCH("/",N2773))</f>
        <v>children's books</v>
      </c>
      <c r="S2773" s="14">
        <f>(((J2773/60)/60)/24) + DATE(1970,1,1)</f>
        <v>41257.531712962962</v>
      </c>
      <c r="T2773" s="14">
        <f>(((I2773/60)/60)/24) + 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8357</v>
      </c>
      <c r="O2774" s="10">
        <f>(E2774/D2774)*100</f>
        <v>0</v>
      </c>
      <c r="P2774" s="5" t="str">
        <f>IFERROR((E2774/L2774),"0")</f>
        <v>0</v>
      </c>
      <c r="Q2774" t="str">
        <f>LEFT(N2774,FIND("/",N2774)-1)</f>
        <v>publishing</v>
      </c>
      <c r="R2774" t="str">
        <f>RIGHT(N2774,LEN(N2774)-SEARCH("/",N2774))</f>
        <v>children's books</v>
      </c>
      <c r="S2774" s="14">
        <f>(((J2774/60)/60)/24) + DATE(1970,1,1)</f>
        <v>41537.869143518517</v>
      </c>
      <c r="T2774" s="14">
        <f>(((I2774/60)/60)/24) + 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8357</v>
      </c>
      <c r="O2775" s="10">
        <f>(E2775/D2775)*100</f>
        <v>0.18867924528301888</v>
      </c>
      <c r="P2775" s="5">
        <f>IFERROR((E2775/L2775),"0")</f>
        <v>1</v>
      </c>
      <c r="Q2775" t="str">
        <f>LEFT(N2775,FIND("/",N2775)-1)</f>
        <v>publishing</v>
      </c>
      <c r="R2775" t="str">
        <f>RIGHT(N2775,LEN(N2775)-SEARCH("/",N2775))</f>
        <v>children's books</v>
      </c>
      <c r="S2775" s="14">
        <f>(((J2775/60)/60)/24) + DATE(1970,1,1)</f>
        <v>42474.86482638889</v>
      </c>
      <c r="T2775" s="14">
        <f>(((I2775/60)/60)/24) + DATE(1970,1,1)</f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8357</v>
      </c>
      <c r="O2776" s="10">
        <f>(E2776/D2776)*100</f>
        <v>14.249999999999998</v>
      </c>
      <c r="P2776" s="5">
        <f>IFERROR((E2776/L2776),"0")</f>
        <v>43.846153846153847</v>
      </c>
      <c r="Q2776" t="str">
        <f>LEFT(N2776,FIND("/",N2776)-1)</f>
        <v>publishing</v>
      </c>
      <c r="R2776" t="str">
        <f>RIGHT(N2776,LEN(N2776)-SEARCH("/",N2776))</f>
        <v>children's books</v>
      </c>
      <c r="S2776" s="14">
        <f>(((J2776/60)/60)/24) + DATE(1970,1,1)</f>
        <v>41311.126481481479</v>
      </c>
      <c r="T2776" s="14">
        <f>(((I2776/60)/60)/24) + 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8357</v>
      </c>
      <c r="O2777" s="10">
        <f>(E2777/D2777)*100</f>
        <v>3</v>
      </c>
      <c r="P2777" s="5">
        <f>IFERROR((E2777/L2777),"0")</f>
        <v>75</v>
      </c>
      <c r="Q2777" t="str">
        <f>LEFT(N2777,FIND("/",N2777)-1)</f>
        <v>publishing</v>
      </c>
      <c r="R2777" t="str">
        <f>RIGHT(N2777,LEN(N2777)-SEARCH("/",N2777))</f>
        <v>children's books</v>
      </c>
      <c r="S2777" s="14">
        <f>(((J2777/60)/60)/24) + DATE(1970,1,1)</f>
        <v>40863.013356481482</v>
      </c>
      <c r="T2777" s="14">
        <f>(((I2777/60)/60)/24) + DATE(1970,1,1)</f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8357</v>
      </c>
      <c r="O2778" s="10">
        <f>(E2778/D2778)*100</f>
        <v>7.8809523809523814</v>
      </c>
      <c r="P2778" s="5">
        <f>IFERROR((E2778/L2778),"0")</f>
        <v>45.972222222222221</v>
      </c>
      <c r="Q2778" t="str">
        <f>LEFT(N2778,FIND("/",N2778)-1)</f>
        <v>publishing</v>
      </c>
      <c r="R2778" t="str">
        <f>RIGHT(N2778,LEN(N2778)-SEARCH("/",N2778))</f>
        <v>children's books</v>
      </c>
      <c r="S2778" s="14">
        <f>(((J2778/60)/60)/24) + DATE(1970,1,1)</f>
        <v>42136.297175925924</v>
      </c>
      <c r="T2778" s="14">
        <f>(((I2778/60)/60)/24) + DATE(1970,1,1)</f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8357</v>
      </c>
      <c r="O2779" s="10">
        <f>(E2779/D2779)*100</f>
        <v>0.33333333333333337</v>
      </c>
      <c r="P2779" s="5">
        <f>IFERROR((E2779/L2779),"0")</f>
        <v>10</v>
      </c>
      <c r="Q2779" t="str">
        <f>LEFT(N2779,FIND("/",N2779)-1)</f>
        <v>publishing</v>
      </c>
      <c r="R2779" t="str">
        <f>RIGHT(N2779,LEN(N2779)-SEARCH("/",N2779))</f>
        <v>children's books</v>
      </c>
      <c r="S2779" s="14">
        <f>(((J2779/60)/60)/24) + DATE(1970,1,1)</f>
        <v>42172.669027777782</v>
      </c>
      <c r="T2779" s="14">
        <f>(((I2779/60)/60)/24) + 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8357</v>
      </c>
      <c r="O2780" s="10">
        <f>(E2780/D2780)*100</f>
        <v>25.545454545454543</v>
      </c>
      <c r="P2780" s="5">
        <f>IFERROR((E2780/L2780),"0")</f>
        <v>93.666666666666671</v>
      </c>
      <c r="Q2780" t="str">
        <f>LEFT(N2780,FIND("/",N2780)-1)</f>
        <v>publishing</v>
      </c>
      <c r="R2780" t="str">
        <f>RIGHT(N2780,LEN(N2780)-SEARCH("/",N2780))</f>
        <v>children's books</v>
      </c>
      <c r="S2780" s="14">
        <f>(((J2780/60)/60)/24) + DATE(1970,1,1)</f>
        <v>41846.978078703702</v>
      </c>
      <c r="T2780" s="14">
        <f>(((I2780/60)/60)/24) + 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8357</v>
      </c>
      <c r="O2781" s="10">
        <f>(E2781/D2781)*100</f>
        <v>2.12</v>
      </c>
      <c r="P2781" s="5">
        <f>IFERROR((E2781/L2781),"0")</f>
        <v>53</v>
      </c>
      <c r="Q2781" t="str">
        <f>LEFT(N2781,FIND("/",N2781)-1)</f>
        <v>publishing</v>
      </c>
      <c r="R2781" t="str">
        <f>RIGHT(N2781,LEN(N2781)-SEARCH("/",N2781))</f>
        <v>children's books</v>
      </c>
      <c r="S2781" s="14">
        <f>(((J2781/60)/60)/24) + DATE(1970,1,1)</f>
        <v>42300.585891203707</v>
      </c>
      <c r="T2781" s="14">
        <f>(((I2781/60)/60)/24) + DATE(1970,1,1)</f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8357</v>
      </c>
      <c r="O2782" s="10">
        <f>(E2782/D2782)*100</f>
        <v>0</v>
      </c>
      <c r="P2782" s="5" t="str">
        <f>IFERROR((E2782/L2782),"0")</f>
        <v>0</v>
      </c>
      <c r="Q2782" t="str">
        <f>LEFT(N2782,FIND("/",N2782)-1)</f>
        <v>publishing</v>
      </c>
      <c r="R2782" t="str">
        <f>RIGHT(N2782,LEN(N2782)-SEARCH("/",N2782))</f>
        <v>children's books</v>
      </c>
      <c r="S2782" s="14">
        <f>(((J2782/60)/60)/24) + DATE(1970,1,1)</f>
        <v>42774.447777777779</v>
      </c>
      <c r="T2782" s="14">
        <f>(((I2782/60)/60)/24) + DATE(1970,1,1)</f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8324</v>
      </c>
      <c r="O2783" s="10">
        <f>(E2783/D2783)*100</f>
        <v>105.28</v>
      </c>
      <c r="P2783" s="5">
        <f>IFERROR((E2783/L2783),"0")</f>
        <v>47</v>
      </c>
      <c r="Q2783" t="str">
        <f>LEFT(N2783,FIND("/",N2783)-1)</f>
        <v>theater</v>
      </c>
      <c r="R2783" t="str">
        <f>RIGHT(N2783,LEN(N2783)-SEARCH("/",N2783))</f>
        <v>plays</v>
      </c>
      <c r="S2783" s="14">
        <f>(((J2783/60)/60)/24) + DATE(1970,1,1)</f>
        <v>42018.94159722222</v>
      </c>
      <c r="T2783" s="14">
        <f>(((I2783/60)/60)/24) + DATE(1970,1,1)</f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8324</v>
      </c>
      <c r="O2784" s="10">
        <f>(E2784/D2784)*100</f>
        <v>120</v>
      </c>
      <c r="P2784" s="5">
        <f>IFERROR((E2784/L2784),"0")</f>
        <v>66.666666666666671</v>
      </c>
      <c r="Q2784" t="str">
        <f>LEFT(N2784,FIND("/",N2784)-1)</f>
        <v>theater</v>
      </c>
      <c r="R2784" t="str">
        <f>RIGHT(N2784,LEN(N2784)-SEARCH("/",N2784))</f>
        <v>plays</v>
      </c>
      <c r="S2784" s="14">
        <f>(((J2784/60)/60)/24) + DATE(1970,1,1)</f>
        <v>42026.924976851849</v>
      </c>
      <c r="T2784" s="14">
        <f>(((I2784/60)/60)/24) + DATE(1970,1,1)</f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8324</v>
      </c>
      <c r="O2785" s="10">
        <f>(E2785/D2785)*100</f>
        <v>114.5</v>
      </c>
      <c r="P2785" s="5">
        <f>IFERROR((E2785/L2785),"0")</f>
        <v>18.770491803278688</v>
      </c>
      <c r="Q2785" t="str">
        <f>LEFT(N2785,FIND("/",N2785)-1)</f>
        <v>theater</v>
      </c>
      <c r="R2785" t="str">
        <f>RIGHT(N2785,LEN(N2785)-SEARCH("/",N2785))</f>
        <v>plays</v>
      </c>
      <c r="S2785" s="14">
        <f>(((J2785/60)/60)/24) + DATE(1970,1,1)</f>
        <v>42103.535254629634</v>
      </c>
      <c r="T2785" s="14">
        <f>(((I2785/60)/60)/24) + 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8324</v>
      </c>
      <c r="O2786" s="10">
        <f>(E2786/D2786)*100</f>
        <v>119</v>
      </c>
      <c r="P2786" s="5">
        <f>IFERROR((E2786/L2786),"0")</f>
        <v>66.111111111111114</v>
      </c>
      <c r="Q2786" t="str">
        <f>LEFT(N2786,FIND("/",N2786)-1)</f>
        <v>theater</v>
      </c>
      <c r="R2786" t="str">
        <f>RIGHT(N2786,LEN(N2786)-SEARCH("/",N2786))</f>
        <v>plays</v>
      </c>
      <c r="S2786" s="14">
        <f>(((J2786/60)/60)/24) + DATE(1970,1,1)</f>
        <v>41920.787534722222</v>
      </c>
      <c r="T2786" s="14">
        <f>(((I2786/60)/60)/24) + 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8324</v>
      </c>
      <c r="O2787" s="10">
        <f>(E2787/D2787)*100</f>
        <v>104.67999999999999</v>
      </c>
      <c r="P2787" s="5">
        <f>IFERROR((E2787/L2787),"0")</f>
        <v>36.859154929577464</v>
      </c>
      <c r="Q2787" t="str">
        <f>LEFT(N2787,FIND("/",N2787)-1)</f>
        <v>theater</v>
      </c>
      <c r="R2787" t="str">
        <f>RIGHT(N2787,LEN(N2787)-SEARCH("/",N2787))</f>
        <v>plays</v>
      </c>
      <c r="S2787" s="14">
        <f>(((J2787/60)/60)/24) + DATE(1970,1,1)</f>
        <v>42558.189432870371</v>
      </c>
      <c r="T2787" s="14">
        <f>(((I2787/60)/60)/24) + 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8324</v>
      </c>
      <c r="O2788" s="10">
        <f>(E2788/D2788)*100</f>
        <v>117.83999999999999</v>
      </c>
      <c r="P2788" s="5">
        <f>IFERROR((E2788/L2788),"0")</f>
        <v>39.810810810810814</v>
      </c>
      <c r="Q2788" t="str">
        <f>LEFT(N2788,FIND("/",N2788)-1)</f>
        <v>theater</v>
      </c>
      <c r="R2788" t="str">
        <f>RIGHT(N2788,LEN(N2788)-SEARCH("/",N2788))</f>
        <v>plays</v>
      </c>
      <c r="S2788" s="14">
        <f>(((J2788/60)/60)/24) + DATE(1970,1,1)</f>
        <v>41815.569212962961</v>
      </c>
      <c r="T2788" s="14">
        <f>(((I2788/60)/60)/24) + DATE(1970,1,1)</f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8324</v>
      </c>
      <c r="O2789" s="10">
        <f>(E2789/D2789)*100</f>
        <v>119.7</v>
      </c>
      <c r="P2789" s="5">
        <f>IFERROR((E2789/L2789),"0")</f>
        <v>31.5</v>
      </c>
      <c r="Q2789" t="str">
        <f>LEFT(N2789,FIND("/",N2789)-1)</f>
        <v>theater</v>
      </c>
      <c r="R2789" t="str">
        <f>RIGHT(N2789,LEN(N2789)-SEARCH("/",N2789))</f>
        <v>plays</v>
      </c>
      <c r="S2789" s="14">
        <f>(((J2789/60)/60)/24) + DATE(1970,1,1)</f>
        <v>41808.198518518519</v>
      </c>
      <c r="T2789" s="14">
        <f>(((I2789/60)/60)/24) + DATE(1970,1,1)</f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8324</v>
      </c>
      <c r="O2790" s="10">
        <f>(E2790/D2790)*100</f>
        <v>102.49999999999999</v>
      </c>
      <c r="P2790" s="5">
        <f>IFERROR((E2790/L2790),"0")</f>
        <v>102.5</v>
      </c>
      <c r="Q2790" t="str">
        <f>LEFT(N2790,FIND("/",N2790)-1)</f>
        <v>theater</v>
      </c>
      <c r="R2790" t="str">
        <f>RIGHT(N2790,LEN(N2790)-SEARCH("/",N2790))</f>
        <v>plays</v>
      </c>
      <c r="S2790" s="14">
        <f>(((J2790/60)/60)/24) + DATE(1970,1,1)</f>
        <v>42550.701886574068</v>
      </c>
      <c r="T2790" s="14">
        <f>(((I2790/60)/60)/24) + 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8324</v>
      </c>
      <c r="O2791" s="10">
        <f>(E2791/D2791)*100</f>
        <v>101.16666666666667</v>
      </c>
      <c r="P2791" s="5">
        <f>IFERROR((E2791/L2791),"0")</f>
        <v>126.45833333333333</v>
      </c>
      <c r="Q2791" t="str">
        <f>LEFT(N2791,FIND("/",N2791)-1)</f>
        <v>theater</v>
      </c>
      <c r="R2791" t="str">
        <f>RIGHT(N2791,LEN(N2791)-SEARCH("/",N2791))</f>
        <v>plays</v>
      </c>
      <c r="S2791" s="14">
        <f>(((J2791/60)/60)/24) + DATE(1970,1,1)</f>
        <v>42056.013124999998</v>
      </c>
      <c r="T2791" s="14">
        <f>(((I2791/60)/60)/24) + DATE(1970,1,1)</f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8324</v>
      </c>
      <c r="O2792" s="10">
        <f>(E2792/D2792)*100</f>
        <v>105.33333333333333</v>
      </c>
      <c r="P2792" s="5">
        <f>IFERROR((E2792/L2792),"0")</f>
        <v>47.878787878787875</v>
      </c>
      <c r="Q2792" t="str">
        <f>LEFT(N2792,FIND("/",N2792)-1)</f>
        <v>theater</v>
      </c>
      <c r="R2792" t="str">
        <f>RIGHT(N2792,LEN(N2792)-SEARCH("/",N2792))</f>
        <v>plays</v>
      </c>
      <c r="S2792" s="14">
        <f>(((J2792/60)/60)/24) + DATE(1970,1,1)</f>
        <v>42016.938692129625</v>
      </c>
      <c r="T2792" s="14">
        <f>(((I2792/60)/60)/24) + DATE(1970,1,1)</f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8324</v>
      </c>
      <c r="O2793" s="10">
        <f>(E2793/D2793)*100</f>
        <v>102.49999999999999</v>
      </c>
      <c r="P2793" s="5">
        <f>IFERROR((E2793/L2793),"0")</f>
        <v>73.214285714285708</v>
      </c>
      <c r="Q2793" t="str">
        <f>LEFT(N2793,FIND("/",N2793)-1)</f>
        <v>theater</v>
      </c>
      <c r="R2793" t="str">
        <f>RIGHT(N2793,LEN(N2793)-SEARCH("/",N2793))</f>
        <v>plays</v>
      </c>
      <c r="S2793" s="14">
        <f>(((J2793/60)/60)/24) + DATE(1970,1,1)</f>
        <v>42591.899988425925</v>
      </c>
      <c r="T2793" s="14">
        <f>(((I2793/60)/60)/24) + 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8324</v>
      </c>
      <c r="O2794" s="10">
        <f>(E2794/D2794)*100</f>
        <v>107.60000000000001</v>
      </c>
      <c r="P2794" s="5">
        <f>IFERROR((E2794/L2794),"0")</f>
        <v>89.666666666666671</v>
      </c>
      <c r="Q2794" t="str">
        <f>LEFT(N2794,FIND("/",N2794)-1)</f>
        <v>theater</v>
      </c>
      <c r="R2794" t="str">
        <f>RIGHT(N2794,LEN(N2794)-SEARCH("/",N2794))</f>
        <v>plays</v>
      </c>
      <c r="S2794" s="14">
        <f>(((J2794/60)/60)/24) + DATE(1970,1,1)</f>
        <v>42183.231006944443</v>
      </c>
      <c r="T2794" s="14">
        <f>(((I2794/60)/60)/24) + 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8324</v>
      </c>
      <c r="O2795" s="10">
        <f>(E2795/D2795)*100</f>
        <v>110.5675</v>
      </c>
      <c r="P2795" s="5">
        <f>IFERROR((E2795/L2795),"0")</f>
        <v>151.4623287671233</v>
      </c>
      <c r="Q2795" t="str">
        <f>LEFT(N2795,FIND("/",N2795)-1)</f>
        <v>theater</v>
      </c>
      <c r="R2795" t="str">
        <f>RIGHT(N2795,LEN(N2795)-SEARCH("/",N2795))</f>
        <v>plays</v>
      </c>
      <c r="S2795" s="14">
        <f>(((J2795/60)/60)/24) + DATE(1970,1,1)</f>
        <v>42176.419039351851</v>
      </c>
      <c r="T2795" s="14">
        <f>(((I2795/60)/60)/24) + DATE(1970,1,1)</f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8324</v>
      </c>
      <c r="O2796" s="10">
        <f>(E2796/D2796)*100</f>
        <v>150</v>
      </c>
      <c r="P2796" s="5">
        <f>IFERROR((E2796/L2796),"0")</f>
        <v>25</v>
      </c>
      <c r="Q2796" t="str">
        <f>LEFT(N2796,FIND("/",N2796)-1)</f>
        <v>theater</v>
      </c>
      <c r="R2796" t="str">
        <f>RIGHT(N2796,LEN(N2796)-SEARCH("/",N2796))</f>
        <v>plays</v>
      </c>
      <c r="S2796" s="14">
        <f>(((J2796/60)/60)/24) + DATE(1970,1,1)</f>
        <v>42416.691655092596</v>
      </c>
      <c r="T2796" s="14">
        <f>(((I2796/60)/60)/24) + 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8324</v>
      </c>
      <c r="O2797" s="10">
        <f>(E2797/D2797)*100</f>
        <v>104.28571428571429</v>
      </c>
      <c r="P2797" s="5">
        <f>IFERROR((E2797/L2797),"0")</f>
        <v>36.5</v>
      </c>
      <c r="Q2797" t="str">
        <f>LEFT(N2797,FIND("/",N2797)-1)</f>
        <v>theater</v>
      </c>
      <c r="R2797" t="str">
        <f>RIGHT(N2797,LEN(N2797)-SEARCH("/",N2797))</f>
        <v>plays</v>
      </c>
      <c r="S2797" s="14">
        <f>(((J2797/60)/60)/24) + DATE(1970,1,1)</f>
        <v>41780.525937500002</v>
      </c>
      <c r="T2797" s="14">
        <f>(((I2797/60)/60)/24) + 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8324</v>
      </c>
      <c r="O2798" s="10">
        <f>(E2798/D2798)*100</f>
        <v>115.5</v>
      </c>
      <c r="P2798" s="5">
        <f>IFERROR((E2798/L2798),"0")</f>
        <v>44</v>
      </c>
      <c r="Q2798" t="str">
        <f>LEFT(N2798,FIND("/",N2798)-1)</f>
        <v>theater</v>
      </c>
      <c r="R2798" t="str">
        <f>RIGHT(N2798,LEN(N2798)-SEARCH("/",N2798))</f>
        <v>plays</v>
      </c>
      <c r="S2798" s="14">
        <f>(((J2798/60)/60)/24) + DATE(1970,1,1)</f>
        <v>41795.528101851851</v>
      </c>
      <c r="T2798" s="14">
        <f>(((I2798/60)/60)/24) + 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8324</v>
      </c>
      <c r="O2799" s="10">
        <f>(E2799/D2799)*100</f>
        <v>102.64512500000001</v>
      </c>
      <c r="P2799" s="5">
        <f>IFERROR((E2799/L2799),"0")</f>
        <v>87.357553191489373</v>
      </c>
      <c r="Q2799" t="str">
        <f>LEFT(N2799,FIND("/",N2799)-1)</f>
        <v>theater</v>
      </c>
      <c r="R2799" t="str">
        <f>RIGHT(N2799,LEN(N2799)-SEARCH("/",N2799))</f>
        <v>plays</v>
      </c>
      <c r="S2799" s="14">
        <f>(((J2799/60)/60)/24) + DATE(1970,1,1)</f>
        <v>41798.94027777778</v>
      </c>
      <c r="T2799" s="14">
        <f>(((I2799/60)/60)/24) + DATE(1970,1,1)</f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8324</v>
      </c>
      <c r="O2800" s="10">
        <f>(E2800/D2800)*100</f>
        <v>101.4</v>
      </c>
      <c r="P2800" s="5">
        <f>IFERROR((E2800/L2800),"0")</f>
        <v>36.474820143884891</v>
      </c>
      <c r="Q2800" t="str">
        <f>LEFT(N2800,FIND("/",N2800)-1)</f>
        <v>theater</v>
      </c>
      <c r="R2800" t="str">
        <f>RIGHT(N2800,LEN(N2800)-SEARCH("/",N2800))</f>
        <v>plays</v>
      </c>
      <c r="S2800" s="14">
        <f>(((J2800/60)/60)/24) + DATE(1970,1,1)</f>
        <v>42201.675011574072</v>
      </c>
      <c r="T2800" s="14">
        <f>(((I2800/60)/60)/24) + DATE(1970,1,1)</f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8324</v>
      </c>
      <c r="O2801" s="10">
        <f>(E2801/D2801)*100</f>
        <v>116.6348</v>
      </c>
      <c r="P2801" s="5">
        <f>IFERROR((E2801/L2801),"0")</f>
        <v>44.859538461538463</v>
      </c>
      <c r="Q2801" t="str">
        <f>LEFT(N2801,FIND("/",N2801)-1)</f>
        <v>theater</v>
      </c>
      <c r="R2801" t="str">
        <f>RIGHT(N2801,LEN(N2801)-SEARCH("/",N2801))</f>
        <v>plays</v>
      </c>
      <c r="S2801" s="14">
        <f>(((J2801/60)/60)/24) + DATE(1970,1,1)</f>
        <v>42507.264699074076</v>
      </c>
      <c r="T2801" s="14">
        <f>(((I2801/60)/60)/24) + 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8324</v>
      </c>
      <c r="O2802" s="10">
        <f>(E2802/D2802)*100</f>
        <v>133</v>
      </c>
      <c r="P2802" s="5">
        <f>IFERROR((E2802/L2802),"0")</f>
        <v>42.903225806451616</v>
      </c>
      <c r="Q2802" t="str">
        <f>LEFT(N2802,FIND("/",N2802)-1)</f>
        <v>theater</v>
      </c>
      <c r="R2802" t="str">
        <f>RIGHT(N2802,LEN(N2802)-SEARCH("/",N2802))</f>
        <v>plays</v>
      </c>
      <c r="S2802" s="14">
        <f>(((J2802/60)/60)/24) + DATE(1970,1,1)</f>
        <v>41948.552847222221</v>
      </c>
      <c r="T2802" s="14">
        <f>(((I2802/60)/60)/24) + 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8324</v>
      </c>
      <c r="O2803" s="10">
        <f>(E2803/D2803)*100</f>
        <v>133.20000000000002</v>
      </c>
      <c r="P2803" s="5">
        <f>IFERROR((E2803/L2803),"0")</f>
        <v>51.230769230769234</v>
      </c>
      <c r="Q2803" t="str">
        <f>LEFT(N2803,FIND("/",N2803)-1)</f>
        <v>theater</v>
      </c>
      <c r="R2803" t="str">
        <f>RIGHT(N2803,LEN(N2803)-SEARCH("/",N2803))</f>
        <v>plays</v>
      </c>
      <c r="S2803" s="14">
        <f>(((J2803/60)/60)/24) + DATE(1970,1,1)</f>
        <v>41900.243159722224</v>
      </c>
      <c r="T2803" s="14">
        <f>(((I2803/60)/60)/24) + DATE(1970,1,1)</f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8324</v>
      </c>
      <c r="O2804" s="10">
        <f>(E2804/D2804)*100</f>
        <v>101.83333333333333</v>
      </c>
      <c r="P2804" s="5">
        <f>IFERROR((E2804/L2804),"0")</f>
        <v>33.944444444444443</v>
      </c>
      <c r="Q2804" t="str">
        <f>LEFT(N2804,FIND("/",N2804)-1)</f>
        <v>theater</v>
      </c>
      <c r="R2804" t="str">
        <f>RIGHT(N2804,LEN(N2804)-SEARCH("/",N2804))</f>
        <v>plays</v>
      </c>
      <c r="S2804" s="14">
        <f>(((J2804/60)/60)/24) + DATE(1970,1,1)</f>
        <v>42192.64707175926</v>
      </c>
      <c r="T2804" s="14">
        <f>(((I2804/60)/60)/24) + DATE(1970,1,1)</f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8324</v>
      </c>
      <c r="O2805" s="10">
        <f>(E2805/D2805)*100</f>
        <v>127.95</v>
      </c>
      <c r="P2805" s="5">
        <f>IFERROR((E2805/L2805),"0")</f>
        <v>90.744680851063833</v>
      </c>
      <c r="Q2805" t="str">
        <f>LEFT(N2805,FIND("/",N2805)-1)</f>
        <v>theater</v>
      </c>
      <c r="R2805" t="str">
        <f>RIGHT(N2805,LEN(N2805)-SEARCH("/",N2805))</f>
        <v>plays</v>
      </c>
      <c r="S2805" s="14">
        <f>(((J2805/60)/60)/24) + DATE(1970,1,1)</f>
        <v>42158.065694444449</v>
      </c>
      <c r="T2805" s="14">
        <f>(((I2805/60)/60)/24) + DATE(1970,1,1)</f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8324</v>
      </c>
      <c r="O2806" s="10">
        <f>(E2806/D2806)*100</f>
        <v>114.99999999999999</v>
      </c>
      <c r="P2806" s="5">
        <f>IFERROR((E2806/L2806),"0")</f>
        <v>50</v>
      </c>
      <c r="Q2806" t="str">
        <f>LEFT(N2806,FIND("/",N2806)-1)</f>
        <v>theater</v>
      </c>
      <c r="R2806" t="str">
        <f>RIGHT(N2806,LEN(N2806)-SEARCH("/",N2806))</f>
        <v>plays</v>
      </c>
      <c r="S2806" s="14">
        <f>(((J2806/60)/60)/24) + DATE(1970,1,1)</f>
        <v>41881.453587962962</v>
      </c>
      <c r="T2806" s="14">
        <f>(((I2806/60)/60)/24) + 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8324</v>
      </c>
      <c r="O2807" s="10">
        <f>(E2807/D2807)*100</f>
        <v>110.00000000000001</v>
      </c>
      <c r="P2807" s="5">
        <f>IFERROR((E2807/L2807),"0")</f>
        <v>24.444444444444443</v>
      </c>
      <c r="Q2807" t="str">
        <f>LEFT(N2807,FIND("/",N2807)-1)</f>
        <v>theater</v>
      </c>
      <c r="R2807" t="str">
        <f>RIGHT(N2807,LEN(N2807)-SEARCH("/",N2807))</f>
        <v>plays</v>
      </c>
      <c r="S2807" s="14">
        <f>(((J2807/60)/60)/24) + DATE(1970,1,1)</f>
        <v>42213.505474537036</v>
      </c>
      <c r="T2807" s="14">
        <f>(((I2807/60)/60)/24) + 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8324</v>
      </c>
      <c r="O2808" s="10">
        <f>(E2808/D2808)*100</f>
        <v>112.1</v>
      </c>
      <c r="P2808" s="5">
        <f>IFERROR((E2808/L2808),"0")</f>
        <v>44.25</v>
      </c>
      <c r="Q2808" t="str">
        <f>LEFT(N2808,FIND("/",N2808)-1)</f>
        <v>theater</v>
      </c>
      <c r="R2808" t="str">
        <f>RIGHT(N2808,LEN(N2808)-SEARCH("/",N2808))</f>
        <v>plays</v>
      </c>
      <c r="S2808" s="14">
        <f>(((J2808/60)/60)/24) + DATE(1970,1,1)</f>
        <v>42185.267245370371</v>
      </c>
      <c r="T2808" s="14">
        <f>(((I2808/60)/60)/24) + DATE(1970,1,1)</f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8324</v>
      </c>
      <c r="O2809" s="10">
        <f>(E2809/D2809)*100</f>
        <v>126</v>
      </c>
      <c r="P2809" s="5">
        <f>IFERROR((E2809/L2809),"0")</f>
        <v>67.741935483870961</v>
      </c>
      <c r="Q2809" t="str">
        <f>LEFT(N2809,FIND("/",N2809)-1)</f>
        <v>theater</v>
      </c>
      <c r="R2809" t="str">
        <f>RIGHT(N2809,LEN(N2809)-SEARCH("/",N2809))</f>
        <v>plays</v>
      </c>
      <c r="S2809" s="14">
        <f>(((J2809/60)/60)/24) + DATE(1970,1,1)</f>
        <v>42154.873124999998</v>
      </c>
      <c r="T2809" s="14">
        <f>(((I2809/60)/60)/24) + DATE(1970,1,1)</f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8324</v>
      </c>
      <c r="O2810" s="10">
        <f>(E2810/D2810)*100</f>
        <v>100.24444444444444</v>
      </c>
      <c r="P2810" s="5">
        <f>IFERROR((E2810/L2810),"0")</f>
        <v>65.376811594202906</v>
      </c>
      <c r="Q2810" t="str">
        <f>LEFT(N2810,FIND("/",N2810)-1)</f>
        <v>theater</v>
      </c>
      <c r="R2810" t="str">
        <f>RIGHT(N2810,LEN(N2810)-SEARCH("/",N2810))</f>
        <v>plays</v>
      </c>
      <c r="S2810" s="14">
        <f>(((J2810/60)/60)/24) + DATE(1970,1,1)</f>
        <v>42208.84646990741</v>
      </c>
      <c r="T2810" s="14">
        <f>(((I2810/60)/60)/24) + DATE(1970,1,1)</f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8324</v>
      </c>
      <c r="O2811" s="10">
        <f>(E2811/D2811)*100</f>
        <v>102.4</v>
      </c>
      <c r="P2811" s="5">
        <f>IFERROR((E2811/L2811),"0")</f>
        <v>121.9047619047619</v>
      </c>
      <c r="Q2811" t="str">
        <f>LEFT(N2811,FIND("/",N2811)-1)</f>
        <v>theater</v>
      </c>
      <c r="R2811" t="str">
        <f>RIGHT(N2811,LEN(N2811)-SEARCH("/",N2811))</f>
        <v>plays</v>
      </c>
      <c r="S2811" s="14">
        <f>(((J2811/60)/60)/24) + DATE(1970,1,1)</f>
        <v>42451.496817129635</v>
      </c>
      <c r="T2811" s="14">
        <f>(((I2811/60)/60)/24) + 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8324</v>
      </c>
      <c r="O2812" s="10">
        <f>(E2812/D2812)*100</f>
        <v>108.2</v>
      </c>
      <c r="P2812" s="5">
        <f>IFERROR((E2812/L2812),"0")</f>
        <v>47.456140350877192</v>
      </c>
      <c r="Q2812" t="str">
        <f>LEFT(N2812,FIND("/",N2812)-1)</f>
        <v>theater</v>
      </c>
      <c r="R2812" t="str">
        <f>RIGHT(N2812,LEN(N2812)-SEARCH("/",N2812))</f>
        <v>plays</v>
      </c>
      <c r="S2812" s="14">
        <f>(((J2812/60)/60)/24) + DATE(1970,1,1)</f>
        <v>41759.13962962963</v>
      </c>
      <c r="T2812" s="14">
        <f>(((I2812/60)/60)/24) + 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8324</v>
      </c>
      <c r="O2813" s="10">
        <f>(E2813/D2813)*100</f>
        <v>100.27</v>
      </c>
      <c r="P2813" s="5">
        <f>IFERROR((E2813/L2813),"0")</f>
        <v>92.842592592592595</v>
      </c>
      <c r="Q2813" t="str">
        <f>LEFT(N2813,FIND("/",N2813)-1)</f>
        <v>theater</v>
      </c>
      <c r="R2813" t="str">
        <f>RIGHT(N2813,LEN(N2813)-SEARCH("/",N2813))</f>
        <v>plays</v>
      </c>
      <c r="S2813" s="14">
        <f>(((J2813/60)/60)/24) + DATE(1970,1,1)</f>
        <v>42028.496562500004</v>
      </c>
      <c r="T2813" s="14">
        <f>(((I2813/60)/60)/24) + 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8324</v>
      </c>
      <c r="O2814" s="10">
        <f>(E2814/D2814)*100</f>
        <v>113.3</v>
      </c>
      <c r="P2814" s="5">
        <f>IFERROR((E2814/L2814),"0")</f>
        <v>68.253012048192772</v>
      </c>
      <c r="Q2814" t="str">
        <f>LEFT(N2814,FIND("/",N2814)-1)</f>
        <v>theater</v>
      </c>
      <c r="R2814" t="str">
        <f>RIGHT(N2814,LEN(N2814)-SEARCH("/",N2814))</f>
        <v>plays</v>
      </c>
      <c r="S2814" s="14">
        <f>(((J2814/60)/60)/24) + DATE(1970,1,1)</f>
        <v>42054.74418981481</v>
      </c>
      <c r="T2814" s="14">
        <f>(((I2814/60)/60)/24) + 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8324</v>
      </c>
      <c r="O2815" s="10">
        <f>(E2815/D2815)*100</f>
        <v>127.57571428571428</v>
      </c>
      <c r="P2815" s="5">
        <f>IFERROR((E2815/L2815),"0")</f>
        <v>37.209583333333335</v>
      </c>
      <c r="Q2815" t="str">
        <f>LEFT(N2815,FIND("/",N2815)-1)</f>
        <v>theater</v>
      </c>
      <c r="R2815" t="str">
        <f>RIGHT(N2815,LEN(N2815)-SEARCH("/",N2815))</f>
        <v>plays</v>
      </c>
      <c r="S2815" s="14">
        <f>(((J2815/60)/60)/24) + DATE(1970,1,1)</f>
        <v>42693.742604166662</v>
      </c>
      <c r="T2815" s="14">
        <f>(((I2815/60)/60)/24) + 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8324</v>
      </c>
      <c r="O2816" s="10">
        <f>(E2816/D2816)*100</f>
        <v>107.73333333333332</v>
      </c>
      <c r="P2816" s="5">
        <f>IFERROR((E2816/L2816),"0")</f>
        <v>25.25</v>
      </c>
      <c r="Q2816" t="str">
        <f>LEFT(N2816,FIND("/",N2816)-1)</f>
        <v>theater</v>
      </c>
      <c r="R2816" t="str">
        <f>RIGHT(N2816,LEN(N2816)-SEARCH("/",N2816))</f>
        <v>plays</v>
      </c>
      <c r="S2816" s="14">
        <f>(((J2816/60)/60)/24) + DATE(1970,1,1)</f>
        <v>42103.399479166663</v>
      </c>
      <c r="T2816" s="14">
        <f>(((I2816/60)/60)/24) + 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8324</v>
      </c>
      <c r="O2817" s="10">
        <f>(E2817/D2817)*100</f>
        <v>242</v>
      </c>
      <c r="P2817" s="5">
        <f>IFERROR((E2817/L2817),"0")</f>
        <v>43.214285714285715</v>
      </c>
      <c r="Q2817" t="str">
        <f>LEFT(N2817,FIND("/",N2817)-1)</f>
        <v>theater</v>
      </c>
      <c r="R2817" t="str">
        <f>RIGHT(N2817,LEN(N2817)-SEARCH("/",N2817))</f>
        <v>plays</v>
      </c>
      <c r="S2817" s="14">
        <f>(((J2817/60)/60)/24) + DATE(1970,1,1)</f>
        <v>42559.776724537034</v>
      </c>
      <c r="T2817" s="14">
        <f>(((I2817/60)/60)/24) + 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8324</v>
      </c>
      <c r="O2818" s="10">
        <f>(E2818/D2818)*100</f>
        <v>141.56666666666666</v>
      </c>
      <c r="P2818" s="5">
        <f>IFERROR((E2818/L2818),"0")</f>
        <v>25.130177514792898</v>
      </c>
      <c r="Q2818" t="str">
        <f>LEFT(N2818,FIND("/",N2818)-1)</f>
        <v>theater</v>
      </c>
      <c r="R2818" t="str">
        <f>RIGHT(N2818,LEN(N2818)-SEARCH("/",N2818))</f>
        <v>plays</v>
      </c>
      <c r="S2818" s="14">
        <f>(((J2818/60)/60)/24) + DATE(1970,1,1)</f>
        <v>42188.467499999999</v>
      </c>
      <c r="T2818" s="14">
        <f>(((I2818/60)/60)/24) + DATE(1970,1,1)</f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8324</v>
      </c>
      <c r="O2819" s="10">
        <f>(E2819/D2819)*100</f>
        <v>130</v>
      </c>
      <c r="P2819" s="5">
        <f>IFERROR((E2819/L2819),"0")</f>
        <v>23.636363636363637</v>
      </c>
      <c r="Q2819" t="str">
        <f>LEFT(N2819,FIND("/",N2819)-1)</f>
        <v>theater</v>
      </c>
      <c r="R2819" t="str">
        <f>RIGHT(N2819,LEN(N2819)-SEARCH("/",N2819))</f>
        <v>plays</v>
      </c>
      <c r="S2819" s="14">
        <f>(((J2819/60)/60)/24) + DATE(1970,1,1)</f>
        <v>42023.634976851856</v>
      </c>
      <c r="T2819" s="14">
        <f>(((I2819/60)/60)/24) + 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8324</v>
      </c>
      <c r="O2820" s="10">
        <f>(E2820/D2820)*100</f>
        <v>106.03</v>
      </c>
      <c r="P2820" s="5">
        <f>IFERROR((E2820/L2820),"0")</f>
        <v>103.95098039215686</v>
      </c>
      <c r="Q2820" t="str">
        <f>LEFT(N2820,FIND("/",N2820)-1)</f>
        <v>theater</v>
      </c>
      <c r="R2820" t="str">
        <f>RIGHT(N2820,LEN(N2820)-SEARCH("/",N2820))</f>
        <v>plays</v>
      </c>
      <c r="S2820" s="14">
        <f>(((J2820/60)/60)/24) + DATE(1970,1,1)</f>
        <v>42250.598217592589</v>
      </c>
      <c r="T2820" s="14">
        <f>(((I2820/60)/60)/24) + DATE(1970,1,1)</f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8324</v>
      </c>
      <c r="O2821" s="10">
        <f>(E2821/D2821)*100</f>
        <v>104.80000000000001</v>
      </c>
      <c r="P2821" s="5">
        <f>IFERROR((E2821/L2821),"0")</f>
        <v>50.384615384615387</v>
      </c>
      <c r="Q2821" t="str">
        <f>LEFT(N2821,FIND("/",N2821)-1)</f>
        <v>theater</v>
      </c>
      <c r="R2821" t="str">
        <f>RIGHT(N2821,LEN(N2821)-SEARCH("/",N2821))</f>
        <v>plays</v>
      </c>
      <c r="S2821" s="14">
        <f>(((J2821/60)/60)/24) + DATE(1970,1,1)</f>
        <v>42139.525567129633</v>
      </c>
      <c r="T2821" s="14">
        <f>(((I2821/60)/60)/24) + DATE(1970,1,1)</f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8324</v>
      </c>
      <c r="O2822" s="10">
        <f>(E2822/D2822)*100</f>
        <v>136</v>
      </c>
      <c r="P2822" s="5">
        <f>IFERROR((E2822/L2822),"0")</f>
        <v>13.6</v>
      </c>
      <c r="Q2822" t="str">
        <f>LEFT(N2822,FIND("/",N2822)-1)</f>
        <v>theater</v>
      </c>
      <c r="R2822" t="str">
        <f>RIGHT(N2822,LEN(N2822)-SEARCH("/",N2822))</f>
        <v>plays</v>
      </c>
      <c r="S2822" s="14">
        <f>(((J2822/60)/60)/24) + DATE(1970,1,1)</f>
        <v>42401.610983796301</v>
      </c>
      <c r="T2822" s="14">
        <f>(((I2822/60)/60)/24) + DATE(1970,1,1)</f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8324</v>
      </c>
      <c r="O2823" s="10">
        <f>(E2823/D2823)*100</f>
        <v>100</v>
      </c>
      <c r="P2823" s="5">
        <f>IFERROR((E2823/L2823),"0")</f>
        <v>28.571428571428573</v>
      </c>
      <c r="Q2823" t="str">
        <f>LEFT(N2823,FIND("/",N2823)-1)</f>
        <v>theater</v>
      </c>
      <c r="R2823" t="str">
        <f>RIGHT(N2823,LEN(N2823)-SEARCH("/",N2823))</f>
        <v>plays</v>
      </c>
      <c r="S2823" s="14">
        <f>(((J2823/60)/60)/24) + DATE(1970,1,1)</f>
        <v>41875.922858796301</v>
      </c>
      <c r="T2823" s="14">
        <f>(((I2823/60)/60)/24) + DATE(1970,1,1)</f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8324</v>
      </c>
      <c r="O2824" s="10">
        <f>(E2824/D2824)*100</f>
        <v>100</v>
      </c>
      <c r="P2824" s="5">
        <f>IFERROR((E2824/L2824),"0")</f>
        <v>63.829787234042556</v>
      </c>
      <c r="Q2824" t="str">
        <f>LEFT(N2824,FIND("/",N2824)-1)</f>
        <v>theater</v>
      </c>
      <c r="R2824" t="str">
        <f>RIGHT(N2824,LEN(N2824)-SEARCH("/",N2824))</f>
        <v>plays</v>
      </c>
      <c r="S2824" s="14">
        <f>(((J2824/60)/60)/24) + DATE(1970,1,1)</f>
        <v>42060.683935185181</v>
      </c>
      <c r="T2824" s="14">
        <f>(((I2824/60)/60)/24) + DATE(1970,1,1)</f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8324</v>
      </c>
      <c r="O2825" s="10">
        <f>(E2825/D2825)*100</f>
        <v>124</v>
      </c>
      <c r="P2825" s="5">
        <f>IFERROR((E2825/L2825),"0")</f>
        <v>8.8571428571428577</v>
      </c>
      <c r="Q2825" t="str">
        <f>LEFT(N2825,FIND("/",N2825)-1)</f>
        <v>theater</v>
      </c>
      <c r="R2825" t="str">
        <f>RIGHT(N2825,LEN(N2825)-SEARCH("/",N2825))</f>
        <v>plays</v>
      </c>
      <c r="S2825" s="14">
        <f>(((J2825/60)/60)/24) + DATE(1970,1,1)</f>
        <v>42067.011643518519</v>
      </c>
      <c r="T2825" s="14">
        <f>(((I2825/60)/60)/24) + DATE(1970,1,1)</f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8324</v>
      </c>
      <c r="O2826" s="10">
        <f>(E2826/D2826)*100</f>
        <v>116.92307692307693</v>
      </c>
      <c r="P2826" s="5">
        <f>IFERROR((E2826/L2826),"0")</f>
        <v>50.666666666666664</v>
      </c>
      <c r="Q2826" t="str">
        <f>LEFT(N2826,FIND("/",N2826)-1)</f>
        <v>theater</v>
      </c>
      <c r="R2826" t="str">
        <f>RIGHT(N2826,LEN(N2826)-SEARCH("/",N2826))</f>
        <v>plays</v>
      </c>
      <c r="S2826" s="14">
        <f>(((J2826/60)/60)/24) + DATE(1970,1,1)</f>
        <v>42136.270787037036</v>
      </c>
      <c r="T2826" s="14">
        <f>(((I2826/60)/60)/24) + DATE(1970,1,1)</f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8324</v>
      </c>
      <c r="O2827" s="10">
        <f>(E2827/D2827)*100</f>
        <v>103.33333333333334</v>
      </c>
      <c r="P2827" s="5">
        <f>IFERROR((E2827/L2827),"0")</f>
        <v>60.784313725490193</v>
      </c>
      <c r="Q2827" t="str">
        <f>LEFT(N2827,FIND("/",N2827)-1)</f>
        <v>theater</v>
      </c>
      <c r="R2827" t="str">
        <f>RIGHT(N2827,LEN(N2827)-SEARCH("/",N2827))</f>
        <v>plays</v>
      </c>
      <c r="S2827" s="14">
        <f>(((J2827/60)/60)/24) + DATE(1970,1,1)</f>
        <v>42312.792662037042</v>
      </c>
      <c r="T2827" s="14">
        <f>(((I2827/60)/60)/24) + DATE(1970,1,1)</f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8324</v>
      </c>
      <c r="O2828" s="10">
        <f>(E2828/D2828)*100</f>
        <v>107.74999999999999</v>
      </c>
      <c r="P2828" s="5">
        <f>IFERROR((E2828/L2828),"0")</f>
        <v>113.42105263157895</v>
      </c>
      <c r="Q2828" t="str">
        <f>LEFT(N2828,FIND("/",N2828)-1)</f>
        <v>theater</v>
      </c>
      <c r="R2828" t="str">
        <f>RIGHT(N2828,LEN(N2828)-SEARCH("/",N2828))</f>
        <v>plays</v>
      </c>
      <c r="S2828" s="14">
        <f>(((J2828/60)/60)/24) + DATE(1970,1,1)</f>
        <v>42171.034861111111</v>
      </c>
      <c r="T2828" s="14">
        <f>(((I2828/60)/60)/24) + DATE(1970,1,1)</f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8324</v>
      </c>
      <c r="O2829" s="10">
        <f>(E2829/D2829)*100</f>
        <v>120.24999999999999</v>
      </c>
      <c r="P2829" s="5">
        <f>IFERROR((E2829/L2829),"0")</f>
        <v>104.56521739130434</v>
      </c>
      <c r="Q2829" t="str">
        <f>LEFT(N2829,FIND("/",N2829)-1)</f>
        <v>theater</v>
      </c>
      <c r="R2829" t="str">
        <f>RIGHT(N2829,LEN(N2829)-SEARCH("/",N2829))</f>
        <v>plays</v>
      </c>
      <c r="S2829" s="14">
        <f>(((J2829/60)/60)/24) + DATE(1970,1,1)</f>
        <v>42494.683634259258</v>
      </c>
      <c r="T2829" s="14">
        <f>(((I2829/60)/60)/24) + DATE(1970,1,1)</f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8324</v>
      </c>
      <c r="O2830" s="10">
        <f>(E2830/D2830)*100</f>
        <v>100.37894736842105</v>
      </c>
      <c r="P2830" s="5">
        <f>IFERROR((E2830/L2830),"0")</f>
        <v>98.30927835051547</v>
      </c>
      <c r="Q2830" t="str">
        <f>LEFT(N2830,FIND("/",N2830)-1)</f>
        <v>theater</v>
      </c>
      <c r="R2830" t="str">
        <f>RIGHT(N2830,LEN(N2830)-SEARCH("/",N2830))</f>
        <v>plays</v>
      </c>
      <c r="S2830" s="14">
        <f>(((J2830/60)/60)/24) + DATE(1970,1,1)</f>
        <v>42254.264687499999</v>
      </c>
      <c r="T2830" s="14">
        <f>(((I2830/60)/60)/24) + DATE(1970,1,1)</f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8324</v>
      </c>
      <c r="O2831" s="10">
        <f>(E2831/D2831)*100</f>
        <v>106.52</v>
      </c>
      <c r="P2831" s="5">
        <f>IFERROR((E2831/L2831),"0")</f>
        <v>35.039473684210527</v>
      </c>
      <c r="Q2831" t="str">
        <f>LEFT(N2831,FIND("/",N2831)-1)</f>
        <v>theater</v>
      </c>
      <c r="R2831" t="str">
        <f>RIGHT(N2831,LEN(N2831)-SEARCH("/",N2831))</f>
        <v>plays</v>
      </c>
      <c r="S2831" s="14">
        <f>(((J2831/60)/60)/24) + DATE(1970,1,1)</f>
        <v>42495.434236111112</v>
      </c>
      <c r="T2831" s="14">
        <f>(((I2831/60)/60)/24) + DATE(1970,1,1)</f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8324</v>
      </c>
      <c r="O2832" s="10">
        <f>(E2832/D2832)*100</f>
        <v>100</v>
      </c>
      <c r="P2832" s="5">
        <f>IFERROR((E2832/L2832),"0")</f>
        <v>272.72727272727275</v>
      </c>
      <c r="Q2832" t="str">
        <f>LEFT(N2832,FIND("/",N2832)-1)</f>
        <v>theater</v>
      </c>
      <c r="R2832" t="str">
        <f>RIGHT(N2832,LEN(N2832)-SEARCH("/",N2832))</f>
        <v>plays</v>
      </c>
      <c r="S2832" s="14">
        <f>(((J2832/60)/60)/24) + DATE(1970,1,1)</f>
        <v>41758.839675925927</v>
      </c>
      <c r="T2832" s="14">
        <f>(((I2832/60)/60)/24) + DATE(1970,1,1)</f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8324</v>
      </c>
      <c r="O2833" s="10">
        <f>(E2833/D2833)*100</f>
        <v>110.66666666666667</v>
      </c>
      <c r="P2833" s="5">
        <f>IFERROR((E2833/L2833),"0")</f>
        <v>63.846153846153847</v>
      </c>
      <c r="Q2833" t="str">
        <f>LEFT(N2833,FIND("/",N2833)-1)</f>
        <v>theater</v>
      </c>
      <c r="R2833" t="str">
        <f>RIGHT(N2833,LEN(N2833)-SEARCH("/",N2833))</f>
        <v>plays</v>
      </c>
      <c r="S2833" s="14">
        <f>(((J2833/60)/60)/24) + DATE(1970,1,1)</f>
        <v>42171.824884259258</v>
      </c>
      <c r="T2833" s="14">
        <f>(((I2833/60)/60)/24) + DATE(1970,1,1)</f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8324</v>
      </c>
      <c r="O2834" s="10">
        <f>(E2834/D2834)*100</f>
        <v>114.71959999999999</v>
      </c>
      <c r="P2834" s="5">
        <f>IFERROR((E2834/L2834),"0")</f>
        <v>30.189368421052631</v>
      </c>
      <c r="Q2834" t="str">
        <f>LEFT(N2834,FIND("/",N2834)-1)</f>
        <v>theater</v>
      </c>
      <c r="R2834" t="str">
        <f>RIGHT(N2834,LEN(N2834)-SEARCH("/",N2834))</f>
        <v>plays</v>
      </c>
      <c r="S2834" s="14">
        <f>(((J2834/60)/60)/24) + DATE(1970,1,1)</f>
        <v>41938.709421296298</v>
      </c>
      <c r="T2834" s="14">
        <f>(((I2834/60)/60)/24) + 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8324</v>
      </c>
      <c r="O2835" s="10">
        <f>(E2835/D2835)*100</f>
        <v>108.25925925925925</v>
      </c>
      <c r="P2835" s="5">
        <f>IFERROR((E2835/L2835),"0")</f>
        <v>83.51428571428572</v>
      </c>
      <c r="Q2835" t="str">
        <f>LEFT(N2835,FIND("/",N2835)-1)</f>
        <v>theater</v>
      </c>
      <c r="R2835" t="str">
        <f>RIGHT(N2835,LEN(N2835)-SEARCH("/",N2835))</f>
        <v>plays</v>
      </c>
      <c r="S2835" s="14">
        <f>(((J2835/60)/60)/24) + DATE(1970,1,1)</f>
        <v>42268.127696759257</v>
      </c>
      <c r="T2835" s="14">
        <f>(((I2835/60)/60)/24) + 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8324</v>
      </c>
      <c r="O2836" s="10">
        <f>(E2836/D2836)*100</f>
        <v>170</v>
      </c>
      <c r="P2836" s="5">
        <f>IFERROR((E2836/L2836),"0")</f>
        <v>64.761904761904759</v>
      </c>
      <c r="Q2836" t="str">
        <f>LEFT(N2836,FIND("/",N2836)-1)</f>
        <v>theater</v>
      </c>
      <c r="R2836" t="str">
        <f>RIGHT(N2836,LEN(N2836)-SEARCH("/",N2836))</f>
        <v>plays</v>
      </c>
      <c r="S2836" s="14">
        <f>(((J2836/60)/60)/24) + DATE(1970,1,1)</f>
        <v>42019.959837962961</v>
      </c>
      <c r="T2836" s="14">
        <f>(((I2836/60)/60)/24) + 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8324</v>
      </c>
      <c r="O2837" s="10">
        <f>(E2837/D2837)*100</f>
        <v>187.09899999999999</v>
      </c>
      <c r="P2837" s="5">
        <f>IFERROR((E2837/L2837),"0")</f>
        <v>20.118172043010752</v>
      </c>
      <c r="Q2837" t="str">
        <f>LEFT(N2837,FIND("/",N2837)-1)</f>
        <v>theater</v>
      </c>
      <c r="R2837" t="str">
        <f>RIGHT(N2837,LEN(N2837)-SEARCH("/",N2837))</f>
        <v>plays</v>
      </c>
      <c r="S2837" s="14">
        <f>(((J2837/60)/60)/24) + DATE(1970,1,1)</f>
        <v>42313.703900462962</v>
      </c>
      <c r="T2837" s="14">
        <f>(((I2837/60)/60)/24) + DATE(1970,1,1)</f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8324</v>
      </c>
      <c r="O2838" s="10">
        <f>(E2838/D2838)*100</f>
        <v>107.77777777777777</v>
      </c>
      <c r="P2838" s="5">
        <f>IFERROR((E2838/L2838),"0")</f>
        <v>44.090909090909093</v>
      </c>
      <c r="Q2838" t="str">
        <f>LEFT(N2838,FIND("/",N2838)-1)</f>
        <v>theater</v>
      </c>
      <c r="R2838" t="str">
        <f>RIGHT(N2838,LEN(N2838)-SEARCH("/",N2838))</f>
        <v>plays</v>
      </c>
      <c r="S2838" s="14">
        <f>(((J2838/60)/60)/24) + DATE(1970,1,1)</f>
        <v>42746.261782407411</v>
      </c>
      <c r="T2838" s="14">
        <f>(((I2838/60)/60)/24) + 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8324</v>
      </c>
      <c r="O2839" s="10">
        <f>(E2839/D2839)*100</f>
        <v>100</v>
      </c>
      <c r="P2839" s="5">
        <f>IFERROR((E2839/L2839),"0")</f>
        <v>40.476190476190474</v>
      </c>
      <c r="Q2839" t="str">
        <f>LEFT(N2839,FIND("/",N2839)-1)</f>
        <v>theater</v>
      </c>
      <c r="R2839" t="str">
        <f>RIGHT(N2839,LEN(N2839)-SEARCH("/",N2839))</f>
        <v>plays</v>
      </c>
      <c r="S2839" s="14">
        <f>(((J2839/60)/60)/24) + DATE(1970,1,1)</f>
        <v>42307.908379629633</v>
      </c>
      <c r="T2839" s="14">
        <f>(((I2839/60)/60)/24) + 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8324</v>
      </c>
      <c r="O2840" s="10">
        <f>(E2840/D2840)*100</f>
        <v>120.24999999999999</v>
      </c>
      <c r="P2840" s="5">
        <f>IFERROR((E2840/L2840),"0")</f>
        <v>44.537037037037038</v>
      </c>
      <c r="Q2840" t="str">
        <f>LEFT(N2840,FIND("/",N2840)-1)</f>
        <v>theater</v>
      </c>
      <c r="R2840" t="str">
        <f>RIGHT(N2840,LEN(N2840)-SEARCH("/",N2840))</f>
        <v>plays</v>
      </c>
      <c r="S2840" s="14">
        <f>(((J2840/60)/60)/24) + DATE(1970,1,1)</f>
        <v>41842.607592592591</v>
      </c>
      <c r="T2840" s="14">
        <f>(((I2840/60)/60)/24) + DATE(1970,1,1)</f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8324</v>
      </c>
      <c r="O2841" s="10">
        <f>(E2841/D2841)*100</f>
        <v>111.42857142857143</v>
      </c>
      <c r="P2841" s="5">
        <f>IFERROR((E2841/L2841),"0")</f>
        <v>125.80645161290323</v>
      </c>
      <c r="Q2841" t="str">
        <f>LEFT(N2841,FIND("/",N2841)-1)</f>
        <v>theater</v>
      </c>
      <c r="R2841" t="str">
        <f>RIGHT(N2841,LEN(N2841)-SEARCH("/",N2841))</f>
        <v>plays</v>
      </c>
      <c r="S2841" s="14">
        <f>(((J2841/60)/60)/24) + DATE(1970,1,1)</f>
        <v>41853.240208333329</v>
      </c>
      <c r="T2841" s="14">
        <f>(((I2841/60)/60)/24) + 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8324</v>
      </c>
      <c r="O2842" s="10">
        <f>(E2842/D2842)*100</f>
        <v>104</v>
      </c>
      <c r="P2842" s="5">
        <f>IFERROR((E2842/L2842),"0")</f>
        <v>19.696969696969695</v>
      </c>
      <c r="Q2842" t="str">
        <f>LEFT(N2842,FIND("/",N2842)-1)</f>
        <v>theater</v>
      </c>
      <c r="R2842" t="str">
        <f>RIGHT(N2842,LEN(N2842)-SEARCH("/",N2842))</f>
        <v>plays</v>
      </c>
      <c r="S2842" s="14">
        <f>(((J2842/60)/60)/24) + DATE(1970,1,1)</f>
        <v>42060.035636574074</v>
      </c>
      <c r="T2842" s="14">
        <f>(((I2842/60)/60)/24) + DATE(1970,1,1)</f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8324</v>
      </c>
      <c r="O2843" s="10">
        <f>(E2843/D2843)*100</f>
        <v>1</v>
      </c>
      <c r="P2843" s="5">
        <f>IFERROR((E2843/L2843),"0")</f>
        <v>10</v>
      </c>
      <c r="Q2843" t="str">
        <f>LEFT(N2843,FIND("/",N2843)-1)</f>
        <v>theater</v>
      </c>
      <c r="R2843" t="str">
        <f>RIGHT(N2843,LEN(N2843)-SEARCH("/",N2843))</f>
        <v>plays</v>
      </c>
      <c r="S2843" s="14">
        <f>(((J2843/60)/60)/24) + DATE(1970,1,1)</f>
        <v>42291.739548611105</v>
      </c>
      <c r="T2843" s="14">
        <f>(((I2843/60)/60)/24) + DATE(1970,1,1)</f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8324</v>
      </c>
      <c r="O2844" s="10">
        <f>(E2844/D2844)*100</f>
        <v>0</v>
      </c>
      <c r="P2844" s="5" t="str">
        <f>IFERROR((E2844/L2844),"0")</f>
        <v>0</v>
      </c>
      <c r="Q2844" t="str">
        <f>LEFT(N2844,FIND("/",N2844)-1)</f>
        <v>theater</v>
      </c>
      <c r="R2844" t="str">
        <f>RIGHT(N2844,LEN(N2844)-SEARCH("/",N2844))</f>
        <v>plays</v>
      </c>
      <c r="S2844" s="14">
        <f>(((J2844/60)/60)/24) + DATE(1970,1,1)</f>
        <v>41784.952488425923</v>
      </c>
      <c r="T2844" s="14">
        <f>(((I2844/60)/60)/24) + DATE(1970,1,1)</f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8324</v>
      </c>
      <c r="O2845" s="10">
        <f>(E2845/D2845)*100</f>
        <v>0</v>
      </c>
      <c r="P2845" s="5" t="str">
        <f>IFERROR((E2845/L2845),"0")</f>
        <v>0</v>
      </c>
      <c r="Q2845" t="str">
        <f>LEFT(N2845,FIND("/",N2845)-1)</f>
        <v>theater</v>
      </c>
      <c r="R2845" t="str">
        <f>RIGHT(N2845,LEN(N2845)-SEARCH("/",N2845))</f>
        <v>plays</v>
      </c>
      <c r="S2845" s="14">
        <f>(((J2845/60)/60)/24) + DATE(1970,1,1)</f>
        <v>42492.737847222219</v>
      </c>
      <c r="T2845" s="14">
        <f>(((I2845/60)/60)/24) + DATE(1970,1,1)</f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8324</v>
      </c>
      <c r="O2846" s="10">
        <f>(E2846/D2846)*100</f>
        <v>5.4545454545454541</v>
      </c>
      <c r="P2846" s="5">
        <f>IFERROR((E2846/L2846),"0")</f>
        <v>30</v>
      </c>
      <c r="Q2846" t="str">
        <f>LEFT(N2846,FIND("/",N2846)-1)</f>
        <v>theater</v>
      </c>
      <c r="R2846" t="str">
        <f>RIGHT(N2846,LEN(N2846)-SEARCH("/",N2846))</f>
        <v>plays</v>
      </c>
      <c r="S2846" s="14">
        <f>(((J2846/60)/60)/24) + DATE(1970,1,1)</f>
        <v>42709.546064814815</v>
      </c>
      <c r="T2846" s="14">
        <f>(((I2846/60)/60)/24) + 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8324</v>
      </c>
      <c r="O2847" s="10">
        <f>(E2847/D2847)*100</f>
        <v>31.546666666666667</v>
      </c>
      <c r="P2847" s="5">
        <f>IFERROR((E2847/L2847),"0")</f>
        <v>60.666666666666664</v>
      </c>
      <c r="Q2847" t="str">
        <f>LEFT(N2847,FIND("/",N2847)-1)</f>
        <v>theater</v>
      </c>
      <c r="R2847" t="str">
        <f>RIGHT(N2847,LEN(N2847)-SEARCH("/",N2847))</f>
        <v>plays</v>
      </c>
      <c r="S2847" s="14">
        <f>(((J2847/60)/60)/24) + DATE(1970,1,1)</f>
        <v>42103.016585648147</v>
      </c>
      <c r="T2847" s="14">
        <f>(((I2847/60)/60)/24) + DATE(1970,1,1)</f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8324</v>
      </c>
      <c r="O2848" s="10">
        <f>(E2848/D2848)*100</f>
        <v>0</v>
      </c>
      <c r="P2848" s="5" t="str">
        <f>IFERROR((E2848/L2848),"0")</f>
        <v>0</v>
      </c>
      <c r="Q2848" t="str">
        <f>LEFT(N2848,FIND("/",N2848)-1)</f>
        <v>theater</v>
      </c>
      <c r="R2848" t="str">
        <f>RIGHT(N2848,LEN(N2848)-SEARCH("/",N2848))</f>
        <v>plays</v>
      </c>
      <c r="S2848" s="14">
        <f>(((J2848/60)/60)/24) + DATE(1970,1,1)</f>
        <v>42108.692060185189</v>
      </c>
      <c r="T2848" s="14">
        <f>(((I2848/60)/60)/24) + DATE(1970,1,1)</f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8324</v>
      </c>
      <c r="O2849" s="10">
        <f>(E2849/D2849)*100</f>
        <v>0</v>
      </c>
      <c r="P2849" s="5" t="str">
        <f>IFERROR((E2849/L2849),"0")</f>
        <v>0</v>
      </c>
      <c r="Q2849" t="str">
        <f>LEFT(N2849,FIND("/",N2849)-1)</f>
        <v>theater</v>
      </c>
      <c r="R2849" t="str">
        <f>RIGHT(N2849,LEN(N2849)-SEARCH("/",N2849))</f>
        <v>plays</v>
      </c>
      <c r="S2849" s="14">
        <f>(((J2849/60)/60)/24) + DATE(1970,1,1)</f>
        <v>42453.806307870371</v>
      </c>
      <c r="T2849" s="14">
        <f>(((I2849/60)/60)/24) + DATE(1970,1,1)</f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8324</v>
      </c>
      <c r="O2850" s="10">
        <f>(E2850/D2850)*100</f>
        <v>0.2</v>
      </c>
      <c r="P2850" s="5">
        <f>IFERROR((E2850/L2850),"0")</f>
        <v>23.333333333333332</v>
      </c>
      <c r="Q2850" t="str">
        <f>LEFT(N2850,FIND("/",N2850)-1)</f>
        <v>theater</v>
      </c>
      <c r="R2850" t="str">
        <f>RIGHT(N2850,LEN(N2850)-SEARCH("/",N2850))</f>
        <v>plays</v>
      </c>
      <c r="S2850" s="14">
        <f>(((J2850/60)/60)/24) + DATE(1970,1,1)</f>
        <v>42123.648831018523</v>
      </c>
      <c r="T2850" s="14">
        <f>(((I2850/60)/60)/24) + DATE(1970,1,1)</f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8324</v>
      </c>
      <c r="O2851" s="10">
        <f>(E2851/D2851)*100</f>
        <v>1</v>
      </c>
      <c r="P2851" s="5">
        <f>IFERROR((E2851/L2851),"0")</f>
        <v>5</v>
      </c>
      <c r="Q2851" t="str">
        <f>LEFT(N2851,FIND("/",N2851)-1)</f>
        <v>theater</v>
      </c>
      <c r="R2851" t="str">
        <f>RIGHT(N2851,LEN(N2851)-SEARCH("/",N2851))</f>
        <v>plays</v>
      </c>
      <c r="S2851" s="14">
        <f>(((J2851/60)/60)/24) + DATE(1970,1,1)</f>
        <v>42453.428240740745</v>
      </c>
      <c r="T2851" s="14">
        <f>(((I2851/60)/60)/24) + DATE(1970,1,1)</f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8324</v>
      </c>
      <c r="O2852" s="10">
        <f>(E2852/D2852)*100</f>
        <v>3.8875000000000002</v>
      </c>
      <c r="P2852" s="5">
        <f>IFERROR((E2852/L2852),"0")</f>
        <v>23.923076923076923</v>
      </c>
      <c r="Q2852" t="str">
        <f>LEFT(N2852,FIND("/",N2852)-1)</f>
        <v>theater</v>
      </c>
      <c r="R2852" t="str">
        <f>RIGHT(N2852,LEN(N2852)-SEARCH("/",N2852))</f>
        <v>plays</v>
      </c>
      <c r="S2852" s="14">
        <f>(((J2852/60)/60)/24) + DATE(1970,1,1)</f>
        <v>41858.007071759261</v>
      </c>
      <c r="T2852" s="14">
        <f>(((I2852/60)/60)/24) + DATE(1970,1,1)</f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8324</v>
      </c>
      <c r="O2853" s="10">
        <f>(E2853/D2853)*100</f>
        <v>0</v>
      </c>
      <c r="P2853" s="5" t="str">
        <f>IFERROR((E2853/L2853),"0")</f>
        <v>0</v>
      </c>
      <c r="Q2853" t="str">
        <f>LEFT(N2853,FIND("/",N2853)-1)</f>
        <v>theater</v>
      </c>
      <c r="R2853" t="str">
        <f>RIGHT(N2853,LEN(N2853)-SEARCH("/",N2853))</f>
        <v>plays</v>
      </c>
      <c r="S2853" s="14">
        <f>(((J2853/60)/60)/24) + DATE(1970,1,1)</f>
        <v>42390.002650462964</v>
      </c>
      <c r="T2853" s="14">
        <f>(((I2853/60)/60)/24) + 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8324</v>
      </c>
      <c r="O2854" s="10">
        <f>(E2854/D2854)*100</f>
        <v>1.9</v>
      </c>
      <c r="P2854" s="5">
        <f>IFERROR((E2854/L2854),"0")</f>
        <v>15.833333333333334</v>
      </c>
      <c r="Q2854" t="str">
        <f>LEFT(N2854,FIND("/",N2854)-1)</f>
        <v>theater</v>
      </c>
      <c r="R2854" t="str">
        <f>RIGHT(N2854,LEN(N2854)-SEARCH("/",N2854))</f>
        <v>plays</v>
      </c>
      <c r="S2854" s="14">
        <f>(((J2854/60)/60)/24) + DATE(1970,1,1)</f>
        <v>41781.045173611114</v>
      </c>
      <c r="T2854" s="14">
        <f>(((I2854/60)/60)/24) + DATE(1970,1,1)</f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8324</v>
      </c>
      <c r="O2855" s="10">
        <f>(E2855/D2855)*100</f>
        <v>0</v>
      </c>
      <c r="P2855" s="5" t="str">
        <f>IFERROR((E2855/L2855),"0")</f>
        <v>0</v>
      </c>
      <c r="Q2855" t="str">
        <f>LEFT(N2855,FIND("/",N2855)-1)</f>
        <v>theater</v>
      </c>
      <c r="R2855" t="str">
        <f>RIGHT(N2855,LEN(N2855)-SEARCH("/",N2855))</f>
        <v>plays</v>
      </c>
      <c r="S2855" s="14">
        <f>(((J2855/60)/60)/24) + DATE(1970,1,1)</f>
        <v>41836.190937499996</v>
      </c>
      <c r="T2855" s="14">
        <f>(((I2855/60)/60)/24) + 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8324</v>
      </c>
      <c r="O2856" s="10">
        <f>(E2856/D2856)*100</f>
        <v>41.699999999999996</v>
      </c>
      <c r="P2856" s="5">
        <f>IFERROR((E2856/L2856),"0")</f>
        <v>29.785714285714285</v>
      </c>
      <c r="Q2856" t="str">
        <f>LEFT(N2856,FIND("/",N2856)-1)</f>
        <v>theater</v>
      </c>
      <c r="R2856" t="str">
        <f>RIGHT(N2856,LEN(N2856)-SEARCH("/",N2856))</f>
        <v>plays</v>
      </c>
      <c r="S2856" s="14">
        <f>(((J2856/60)/60)/24) + DATE(1970,1,1)</f>
        <v>42111.71665509259</v>
      </c>
      <c r="T2856" s="14">
        <f>(((I2856/60)/60)/24) + DATE(1970,1,1)</f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8324</v>
      </c>
      <c r="O2857" s="10">
        <f>(E2857/D2857)*100</f>
        <v>50</v>
      </c>
      <c r="P2857" s="5">
        <f>IFERROR((E2857/L2857),"0")</f>
        <v>60</v>
      </c>
      <c r="Q2857" t="str">
        <f>LEFT(N2857,FIND("/",N2857)-1)</f>
        <v>theater</v>
      </c>
      <c r="R2857" t="str">
        <f>RIGHT(N2857,LEN(N2857)-SEARCH("/",N2857))</f>
        <v>plays</v>
      </c>
      <c r="S2857" s="14">
        <f>(((J2857/60)/60)/24) + DATE(1970,1,1)</f>
        <v>42370.007766203707</v>
      </c>
      <c r="T2857" s="14">
        <f>(((I2857/60)/60)/24) + 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8324</v>
      </c>
      <c r="O2858" s="10">
        <f>(E2858/D2858)*100</f>
        <v>4.8666666666666663</v>
      </c>
      <c r="P2858" s="5">
        <f>IFERROR((E2858/L2858),"0")</f>
        <v>24.333333333333332</v>
      </c>
      <c r="Q2858" t="str">
        <f>LEFT(N2858,FIND("/",N2858)-1)</f>
        <v>theater</v>
      </c>
      <c r="R2858" t="str">
        <f>RIGHT(N2858,LEN(N2858)-SEARCH("/",N2858))</f>
        <v>plays</v>
      </c>
      <c r="S2858" s="14">
        <f>(((J2858/60)/60)/24) + DATE(1970,1,1)</f>
        <v>42165.037581018521</v>
      </c>
      <c r="T2858" s="14">
        <f>(((I2858/60)/60)/24) + 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8324</v>
      </c>
      <c r="O2859" s="10">
        <f>(E2859/D2859)*100</f>
        <v>19.736842105263158</v>
      </c>
      <c r="P2859" s="5">
        <f>IFERROR((E2859/L2859),"0")</f>
        <v>500</v>
      </c>
      <c r="Q2859" t="str">
        <f>LEFT(N2859,FIND("/",N2859)-1)</f>
        <v>theater</v>
      </c>
      <c r="R2859" t="str">
        <f>RIGHT(N2859,LEN(N2859)-SEARCH("/",N2859))</f>
        <v>plays</v>
      </c>
      <c r="S2859" s="14">
        <f>(((J2859/60)/60)/24) + DATE(1970,1,1)</f>
        <v>42726.920081018514</v>
      </c>
      <c r="T2859" s="14">
        <f>(((I2859/60)/60)/24) + DATE(1970,1,1)</f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8324</v>
      </c>
      <c r="O2860" s="10">
        <f>(E2860/D2860)*100</f>
        <v>0</v>
      </c>
      <c r="P2860" s="5" t="str">
        <f>IFERROR((E2860/L2860),"0")</f>
        <v>0</v>
      </c>
      <c r="Q2860" t="str">
        <f>LEFT(N2860,FIND("/",N2860)-1)</f>
        <v>theater</v>
      </c>
      <c r="R2860" t="str">
        <f>RIGHT(N2860,LEN(N2860)-SEARCH("/",N2860))</f>
        <v>plays</v>
      </c>
      <c r="S2860" s="14">
        <f>(((J2860/60)/60)/24) + DATE(1970,1,1)</f>
        <v>41954.545081018514</v>
      </c>
      <c r="T2860" s="14">
        <f>(((I2860/60)/60)/24) + DATE(1970,1,1)</f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8324</v>
      </c>
      <c r="O2861" s="10">
        <f>(E2861/D2861)*100</f>
        <v>1.7500000000000002</v>
      </c>
      <c r="P2861" s="5">
        <f>IFERROR((E2861/L2861),"0")</f>
        <v>35</v>
      </c>
      <c r="Q2861" t="str">
        <f>LEFT(N2861,FIND("/",N2861)-1)</f>
        <v>theater</v>
      </c>
      <c r="R2861" t="str">
        <f>RIGHT(N2861,LEN(N2861)-SEARCH("/",N2861))</f>
        <v>plays</v>
      </c>
      <c r="S2861" s="14">
        <f>(((J2861/60)/60)/24) + DATE(1970,1,1)</f>
        <v>42233.362314814818</v>
      </c>
      <c r="T2861" s="14">
        <f>(((I2861/60)/60)/24) + DATE(1970,1,1)</f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8324</v>
      </c>
      <c r="O2862" s="10">
        <f>(E2862/D2862)*100</f>
        <v>6.65</v>
      </c>
      <c r="P2862" s="5">
        <f>IFERROR((E2862/L2862),"0")</f>
        <v>29.555555555555557</v>
      </c>
      <c r="Q2862" t="str">
        <f>LEFT(N2862,FIND("/",N2862)-1)</f>
        <v>theater</v>
      </c>
      <c r="R2862" t="str">
        <f>RIGHT(N2862,LEN(N2862)-SEARCH("/",N2862))</f>
        <v>plays</v>
      </c>
      <c r="S2862" s="14">
        <f>(((J2862/60)/60)/24) + DATE(1970,1,1)</f>
        <v>42480.800648148142</v>
      </c>
      <c r="T2862" s="14">
        <f>(((I2862/60)/60)/24) + DATE(1970,1,1)</f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8324</v>
      </c>
      <c r="O2863" s="10">
        <f>(E2863/D2863)*100</f>
        <v>32</v>
      </c>
      <c r="P2863" s="5">
        <f>IFERROR((E2863/L2863),"0")</f>
        <v>26.666666666666668</v>
      </c>
      <c r="Q2863" t="str">
        <f>LEFT(N2863,FIND("/",N2863)-1)</f>
        <v>theater</v>
      </c>
      <c r="R2863" t="str">
        <f>RIGHT(N2863,LEN(N2863)-SEARCH("/",N2863))</f>
        <v>plays</v>
      </c>
      <c r="S2863" s="14">
        <f>(((J2863/60)/60)/24) + DATE(1970,1,1)</f>
        <v>42257.590833333335</v>
      </c>
      <c r="T2863" s="14">
        <f>(((I2863/60)/60)/24) + 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8324</v>
      </c>
      <c r="O2864" s="10">
        <f>(E2864/D2864)*100</f>
        <v>0.43307086614173229</v>
      </c>
      <c r="P2864" s="5">
        <f>IFERROR((E2864/L2864),"0")</f>
        <v>18.333333333333332</v>
      </c>
      <c r="Q2864" t="str">
        <f>LEFT(N2864,FIND("/",N2864)-1)</f>
        <v>theater</v>
      </c>
      <c r="R2864" t="str">
        <f>RIGHT(N2864,LEN(N2864)-SEARCH("/",N2864))</f>
        <v>plays</v>
      </c>
      <c r="S2864" s="14">
        <f>(((J2864/60)/60)/24) + DATE(1970,1,1)</f>
        <v>41784.789687500001</v>
      </c>
      <c r="T2864" s="14">
        <f>(((I2864/60)/60)/24) + DATE(1970,1,1)</f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8324</v>
      </c>
      <c r="O2865" s="10">
        <f>(E2865/D2865)*100</f>
        <v>0.04</v>
      </c>
      <c r="P2865" s="5">
        <f>IFERROR((E2865/L2865),"0")</f>
        <v>20</v>
      </c>
      <c r="Q2865" t="str">
        <f>LEFT(N2865,FIND("/",N2865)-1)</f>
        <v>theater</v>
      </c>
      <c r="R2865" t="str">
        <f>RIGHT(N2865,LEN(N2865)-SEARCH("/",N2865))</f>
        <v>plays</v>
      </c>
      <c r="S2865" s="14">
        <f>(((J2865/60)/60)/24) + DATE(1970,1,1)</f>
        <v>41831.675034722226</v>
      </c>
      <c r="T2865" s="14">
        <f>(((I2865/60)/60)/24) + 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8324</v>
      </c>
      <c r="O2866" s="10">
        <f>(E2866/D2866)*100</f>
        <v>1.6</v>
      </c>
      <c r="P2866" s="5">
        <f>IFERROR((E2866/L2866),"0")</f>
        <v>13.333333333333334</v>
      </c>
      <c r="Q2866" t="str">
        <f>LEFT(N2866,FIND("/",N2866)-1)</f>
        <v>theater</v>
      </c>
      <c r="R2866" t="str">
        <f>RIGHT(N2866,LEN(N2866)-SEARCH("/",N2866))</f>
        <v>plays</v>
      </c>
      <c r="S2866" s="14">
        <f>(((J2866/60)/60)/24) + DATE(1970,1,1)</f>
        <v>42172.613506944443</v>
      </c>
      <c r="T2866" s="14">
        <f>(((I2866/60)/60)/24) + DATE(1970,1,1)</f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8324</v>
      </c>
      <c r="O2867" s="10">
        <f>(E2867/D2867)*100</f>
        <v>0</v>
      </c>
      <c r="P2867" s="5" t="str">
        <f>IFERROR((E2867/L2867),"0")</f>
        <v>0</v>
      </c>
      <c r="Q2867" t="str">
        <f>LEFT(N2867,FIND("/",N2867)-1)</f>
        <v>theater</v>
      </c>
      <c r="R2867" t="str">
        <f>RIGHT(N2867,LEN(N2867)-SEARCH("/",N2867))</f>
        <v>plays</v>
      </c>
      <c r="S2867" s="14">
        <f>(((J2867/60)/60)/24) + DATE(1970,1,1)</f>
        <v>41950.114108796297</v>
      </c>
      <c r="T2867" s="14">
        <f>(((I2867/60)/60)/24) + 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8324</v>
      </c>
      <c r="O2868" s="10">
        <f>(E2868/D2868)*100</f>
        <v>0.89999999999999991</v>
      </c>
      <c r="P2868" s="5">
        <f>IFERROR((E2868/L2868),"0")</f>
        <v>22.5</v>
      </c>
      <c r="Q2868" t="str">
        <f>LEFT(N2868,FIND("/",N2868)-1)</f>
        <v>theater</v>
      </c>
      <c r="R2868" t="str">
        <f>RIGHT(N2868,LEN(N2868)-SEARCH("/",N2868))</f>
        <v>plays</v>
      </c>
      <c r="S2868" s="14">
        <f>(((J2868/60)/60)/24) + DATE(1970,1,1)</f>
        <v>42627.955104166671</v>
      </c>
      <c r="T2868" s="14">
        <f>(((I2868/60)/60)/24) + DATE(1970,1,1)</f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8324</v>
      </c>
      <c r="O2869" s="10">
        <f>(E2869/D2869)*100</f>
        <v>20.16</v>
      </c>
      <c r="P2869" s="5">
        <f>IFERROR((E2869/L2869),"0")</f>
        <v>50.4</v>
      </c>
      <c r="Q2869" t="str">
        <f>LEFT(N2869,FIND("/",N2869)-1)</f>
        <v>theater</v>
      </c>
      <c r="R2869" t="str">
        <f>RIGHT(N2869,LEN(N2869)-SEARCH("/",N2869))</f>
        <v>plays</v>
      </c>
      <c r="S2869" s="14">
        <f>(((J2869/60)/60)/24) + DATE(1970,1,1)</f>
        <v>42531.195277777777</v>
      </c>
      <c r="T2869" s="14">
        <f>(((I2869/60)/60)/24) + DATE(1970,1,1)</f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8324</v>
      </c>
      <c r="O2870" s="10">
        <f>(E2870/D2870)*100</f>
        <v>42.011733333333332</v>
      </c>
      <c r="P2870" s="5">
        <f>IFERROR((E2870/L2870),"0")</f>
        <v>105.02933333333334</v>
      </c>
      <c r="Q2870" t="str">
        <f>LEFT(N2870,FIND("/",N2870)-1)</f>
        <v>theater</v>
      </c>
      <c r="R2870" t="str">
        <f>RIGHT(N2870,LEN(N2870)-SEARCH("/",N2870))</f>
        <v>plays</v>
      </c>
      <c r="S2870" s="14">
        <f>(((J2870/60)/60)/24) + DATE(1970,1,1)</f>
        <v>42618.827013888891</v>
      </c>
      <c r="T2870" s="14">
        <f>(((I2870/60)/60)/24) + 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8324</v>
      </c>
      <c r="O2871" s="10">
        <f>(E2871/D2871)*100</f>
        <v>0.88500000000000001</v>
      </c>
      <c r="P2871" s="5">
        <f>IFERROR((E2871/L2871),"0")</f>
        <v>35.4</v>
      </c>
      <c r="Q2871" t="str">
        <f>LEFT(N2871,FIND("/",N2871)-1)</f>
        <v>theater</v>
      </c>
      <c r="R2871" t="str">
        <f>RIGHT(N2871,LEN(N2871)-SEARCH("/",N2871))</f>
        <v>plays</v>
      </c>
      <c r="S2871" s="14">
        <f>(((J2871/60)/60)/24) + DATE(1970,1,1)</f>
        <v>42540.593530092592</v>
      </c>
      <c r="T2871" s="14">
        <f>(((I2871/60)/60)/24) + DATE(1970,1,1)</f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8324</v>
      </c>
      <c r="O2872" s="10">
        <f>(E2872/D2872)*100</f>
        <v>15</v>
      </c>
      <c r="P2872" s="5">
        <f>IFERROR((E2872/L2872),"0")</f>
        <v>83.333333333333329</v>
      </c>
      <c r="Q2872" t="str">
        <f>LEFT(N2872,FIND("/",N2872)-1)</f>
        <v>theater</v>
      </c>
      <c r="R2872" t="str">
        <f>RIGHT(N2872,LEN(N2872)-SEARCH("/",N2872))</f>
        <v>plays</v>
      </c>
      <c r="S2872" s="14">
        <f>(((J2872/60)/60)/24) + DATE(1970,1,1)</f>
        <v>41746.189409722225</v>
      </c>
      <c r="T2872" s="14">
        <f>(((I2872/60)/60)/24) + 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8324</v>
      </c>
      <c r="O2873" s="10">
        <f>(E2873/D2873)*100</f>
        <v>4.67</v>
      </c>
      <c r="P2873" s="5">
        <f>IFERROR((E2873/L2873),"0")</f>
        <v>35.92307692307692</v>
      </c>
      <c r="Q2873" t="str">
        <f>LEFT(N2873,FIND("/",N2873)-1)</f>
        <v>theater</v>
      </c>
      <c r="R2873" t="str">
        <f>RIGHT(N2873,LEN(N2873)-SEARCH("/",N2873))</f>
        <v>plays</v>
      </c>
      <c r="S2873" s="14">
        <f>(((J2873/60)/60)/24) + DATE(1970,1,1)</f>
        <v>41974.738576388889</v>
      </c>
      <c r="T2873" s="14">
        <f>(((I2873/60)/60)/24) + DATE(1970,1,1)</f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8324</v>
      </c>
      <c r="O2874" s="10">
        <f>(E2874/D2874)*100</f>
        <v>0</v>
      </c>
      <c r="P2874" s="5" t="str">
        <f>IFERROR((E2874/L2874),"0")</f>
        <v>0</v>
      </c>
      <c r="Q2874" t="str">
        <f>LEFT(N2874,FIND("/",N2874)-1)</f>
        <v>theater</v>
      </c>
      <c r="R2874" t="str">
        <f>RIGHT(N2874,LEN(N2874)-SEARCH("/",N2874))</f>
        <v>plays</v>
      </c>
      <c r="S2874" s="14">
        <f>(((J2874/60)/60)/24) + DATE(1970,1,1)</f>
        <v>42115.11618055556</v>
      </c>
      <c r="T2874" s="14">
        <f>(((I2874/60)/60)/24) + DATE(1970,1,1)</f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8324</v>
      </c>
      <c r="O2875" s="10">
        <f>(E2875/D2875)*100</f>
        <v>38.119999999999997</v>
      </c>
      <c r="P2875" s="5">
        <f>IFERROR((E2875/L2875),"0")</f>
        <v>119.125</v>
      </c>
      <c r="Q2875" t="str">
        <f>LEFT(N2875,FIND("/",N2875)-1)</f>
        <v>theater</v>
      </c>
      <c r="R2875" t="str">
        <f>RIGHT(N2875,LEN(N2875)-SEARCH("/",N2875))</f>
        <v>plays</v>
      </c>
      <c r="S2875" s="14">
        <f>(((J2875/60)/60)/24) + DATE(1970,1,1)</f>
        <v>42002.817488425921</v>
      </c>
      <c r="T2875" s="14">
        <f>(((I2875/60)/60)/24) + DATE(1970,1,1)</f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8324</v>
      </c>
      <c r="O2876" s="10">
        <f>(E2876/D2876)*100</f>
        <v>5.42</v>
      </c>
      <c r="P2876" s="5">
        <f>IFERROR((E2876/L2876),"0")</f>
        <v>90.333333333333329</v>
      </c>
      <c r="Q2876" t="str">
        <f>LEFT(N2876,FIND("/",N2876)-1)</f>
        <v>theater</v>
      </c>
      <c r="R2876" t="str">
        <f>RIGHT(N2876,LEN(N2876)-SEARCH("/",N2876))</f>
        <v>plays</v>
      </c>
      <c r="S2876" s="14">
        <f>(((J2876/60)/60)/24) + DATE(1970,1,1)</f>
        <v>42722.84474537037</v>
      </c>
      <c r="T2876" s="14">
        <f>(((I2876/60)/60)/24) + DATE(1970,1,1)</f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8324</v>
      </c>
      <c r="O2877" s="10">
        <f>(E2877/D2877)*100</f>
        <v>3.4999999999999996E-2</v>
      </c>
      <c r="P2877" s="5">
        <f>IFERROR((E2877/L2877),"0")</f>
        <v>2.3333333333333335</v>
      </c>
      <c r="Q2877" t="str">
        <f>LEFT(N2877,FIND("/",N2877)-1)</f>
        <v>theater</v>
      </c>
      <c r="R2877" t="str">
        <f>RIGHT(N2877,LEN(N2877)-SEARCH("/",N2877))</f>
        <v>plays</v>
      </c>
      <c r="S2877" s="14">
        <f>(((J2877/60)/60)/24) + DATE(1970,1,1)</f>
        <v>42465.128391203703</v>
      </c>
      <c r="T2877" s="14">
        <f>(((I2877/60)/60)/24) + DATE(1970,1,1)</f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8324</v>
      </c>
      <c r="O2878" s="10">
        <f>(E2878/D2878)*100</f>
        <v>0</v>
      </c>
      <c r="P2878" s="5" t="str">
        <f>IFERROR((E2878/L2878),"0")</f>
        <v>0</v>
      </c>
      <c r="Q2878" t="str">
        <f>LEFT(N2878,FIND("/",N2878)-1)</f>
        <v>theater</v>
      </c>
      <c r="R2878" t="str">
        <f>RIGHT(N2878,LEN(N2878)-SEARCH("/",N2878))</f>
        <v>plays</v>
      </c>
      <c r="S2878" s="14">
        <f>(((J2878/60)/60)/24) + DATE(1970,1,1)</f>
        <v>42171.743969907402</v>
      </c>
      <c r="T2878" s="14">
        <f>(((I2878/60)/60)/24) + DATE(1970,1,1)</f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8324</v>
      </c>
      <c r="O2879" s="10">
        <f>(E2879/D2879)*100</f>
        <v>10.833333333333334</v>
      </c>
      <c r="P2879" s="5">
        <f>IFERROR((E2879/L2879),"0")</f>
        <v>108.33333333333333</v>
      </c>
      <c r="Q2879" t="str">
        <f>LEFT(N2879,FIND("/",N2879)-1)</f>
        <v>theater</v>
      </c>
      <c r="R2879" t="str">
        <f>RIGHT(N2879,LEN(N2879)-SEARCH("/",N2879))</f>
        <v>plays</v>
      </c>
      <c r="S2879" s="14">
        <f>(((J2879/60)/60)/24) + DATE(1970,1,1)</f>
        <v>42672.955138888887</v>
      </c>
      <c r="T2879" s="14">
        <f>(((I2879/60)/60)/24) + 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8324</v>
      </c>
      <c r="O2880" s="10">
        <f>(E2880/D2880)*100</f>
        <v>2.1</v>
      </c>
      <c r="P2880" s="5">
        <f>IFERROR((E2880/L2880),"0")</f>
        <v>15.75</v>
      </c>
      <c r="Q2880" t="str">
        <f>LEFT(N2880,FIND("/",N2880)-1)</f>
        <v>theater</v>
      </c>
      <c r="R2880" t="str">
        <f>RIGHT(N2880,LEN(N2880)-SEARCH("/",N2880))</f>
        <v>plays</v>
      </c>
      <c r="S2880" s="14">
        <f>(((J2880/60)/60)/24) + DATE(1970,1,1)</f>
        <v>42128.615682870368</v>
      </c>
      <c r="T2880" s="14">
        <f>(((I2880/60)/60)/24) + 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8324</v>
      </c>
      <c r="O2881" s="10">
        <f>(E2881/D2881)*100</f>
        <v>0.2589285714285714</v>
      </c>
      <c r="P2881" s="5">
        <f>IFERROR((E2881/L2881),"0")</f>
        <v>29</v>
      </c>
      <c r="Q2881" t="str">
        <f>LEFT(N2881,FIND("/",N2881)-1)</f>
        <v>theater</v>
      </c>
      <c r="R2881" t="str">
        <f>RIGHT(N2881,LEN(N2881)-SEARCH("/",N2881))</f>
        <v>plays</v>
      </c>
      <c r="S2881" s="14">
        <f>(((J2881/60)/60)/24) + DATE(1970,1,1)</f>
        <v>42359.725243055553</v>
      </c>
      <c r="T2881" s="14">
        <f>(((I2881/60)/60)/24) + DATE(1970,1,1)</f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8324</v>
      </c>
      <c r="O2882" s="10">
        <f>(E2882/D2882)*100</f>
        <v>23.333333333333332</v>
      </c>
      <c r="P2882" s="5">
        <f>IFERROR((E2882/L2882),"0")</f>
        <v>96.551724137931032</v>
      </c>
      <c r="Q2882" t="str">
        <f>LEFT(N2882,FIND("/",N2882)-1)</f>
        <v>theater</v>
      </c>
      <c r="R2882" t="str">
        <f>RIGHT(N2882,LEN(N2882)-SEARCH("/",N2882))</f>
        <v>plays</v>
      </c>
      <c r="S2882" s="14">
        <f>(((J2882/60)/60)/24) + DATE(1970,1,1)</f>
        <v>42192.905694444446</v>
      </c>
      <c r="T2882" s="14">
        <f>(((I2882/60)/60)/24) + DATE(1970,1,1)</f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8324</v>
      </c>
      <c r="O2883" s="10">
        <f>(E2883/D2883)*100</f>
        <v>0</v>
      </c>
      <c r="P2883" s="5" t="str">
        <f>IFERROR((E2883/L2883),"0")</f>
        <v>0</v>
      </c>
      <c r="Q2883" t="str">
        <f>LEFT(N2883,FIND("/",N2883)-1)</f>
        <v>theater</v>
      </c>
      <c r="R2883" t="str">
        <f>RIGHT(N2883,LEN(N2883)-SEARCH("/",N2883))</f>
        <v>plays</v>
      </c>
      <c r="S2883" s="14">
        <f>(((J2883/60)/60)/24) + DATE(1970,1,1)</f>
        <v>41916.597638888888</v>
      </c>
      <c r="T2883" s="14">
        <f>(((I2883/60)/60)/24) + 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8324</v>
      </c>
      <c r="O2884" s="10">
        <f>(E2884/D2884)*100</f>
        <v>33.6</v>
      </c>
      <c r="P2884" s="5">
        <f>IFERROR((E2884/L2884),"0")</f>
        <v>63</v>
      </c>
      <c r="Q2884" t="str">
        <f>LEFT(N2884,FIND("/",N2884)-1)</f>
        <v>theater</v>
      </c>
      <c r="R2884" t="str">
        <f>RIGHT(N2884,LEN(N2884)-SEARCH("/",N2884))</f>
        <v>plays</v>
      </c>
      <c r="S2884" s="14">
        <f>(((J2884/60)/60)/24) + DATE(1970,1,1)</f>
        <v>42461.596273148149</v>
      </c>
      <c r="T2884" s="14">
        <f>(((I2884/60)/60)/24) + DATE(1970,1,1)</f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8324</v>
      </c>
      <c r="O2885" s="10">
        <f>(E2885/D2885)*100</f>
        <v>19.079999999999998</v>
      </c>
      <c r="P2885" s="5">
        <f>IFERROR((E2885/L2885),"0")</f>
        <v>381.6</v>
      </c>
      <c r="Q2885" t="str">
        <f>LEFT(N2885,FIND("/",N2885)-1)</f>
        <v>theater</v>
      </c>
      <c r="R2885" t="str">
        <f>RIGHT(N2885,LEN(N2885)-SEARCH("/",N2885))</f>
        <v>plays</v>
      </c>
      <c r="S2885" s="14">
        <f>(((J2885/60)/60)/24) + DATE(1970,1,1)</f>
        <v>42370.90320601852</v>
      </c>
      <c r="T2885" s="14">
        <f>(((I2885/60)/60)/24) + DATE(1970,1,1)</f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8324</v>
      </c>
      <c r="O2886" s="10">
        <f>(E2886/D2886)*100</f>
        <v>0.41111111111111115</v>
      </c>
      <c r="P2886" s="5">
        <f>IFERROR((E2886/L2886),"0")</f>
        <v>46.25</v>
      </c>
      <c r="Q2886" t="str">
        <f>LEFT(N2886,FIND("/",N2886)-1)</f>
        <v>theater</v>
      </c>
      <c r="R2886" t="str">
        <f>RIGHT(N2886,LEN(N2886)-SEARCH("/",N2886))</f>
        <v>plays</v>
      </c>
      <c r="S2886" s="14">
        <f>(((J2886/60)/60)/24) + DATE(1970,1,1)</f>
        <v>41948.727256944447</v>
      </c>
      <c r="T2886" s="14">
        <f>(((I2886/60)/60)/24) + 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8324</v>
      </c>
      <c r="O2887" s="10">
        <f>(E2887/D2887)*100</f>
        <v>32.5</v>
      </c>
      <c r="P2887" s="5">
        <f>IFERROR((E2887/L2887),"0")</f>
        <v>26</v>
      </c>
      <c r="Q2887" t="str">
        <f>LEFT(N2887,FIND("/",N2887)-1)</f>
        <v>theater</v>
      </c>
      <c r="R2887" t="str">
        <f>RIGHT(N2887,LEN(N2887)-SEARCH("/",N2887))</f>
        <v>plays</v>
      </c>
      <c r="S2887" s="14">
        <f>(((J2887/60)/60)/24) + DATE(1970,1,1)</f>
        <v>42047.07640046296</v>
      </c>
      <c r="T2887" s="14">
        <f>(((I2887/60)/60)/24) + DATE(1970,1,1)</f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8324</v>
      </c>
      <c r="O2888" s="10">
        <f>(E2888/D2888)*100</f>
        <v>5</v>
      </c>
      <c r="P2888" s="5">
        <f>IFERROR((E2888/L2888),"0")</f>
        <v>10</v>
      </c>
      <c r="Q2888" t="str">
        <f>LEFT(N2888,FIND("/",N2888)-1)</f>
        <v>theater</v>
      </c>
      <c r="R2888" t="str">
        <f>RIGHT(N2888,LEN(N2888)-SEARCH("/",N2888))</f>
        <v>plays</v>
      </c>
      <c r="S2888" s="14">
        <f>(((J2888/60)/60)/24) + DATE(1970,1,1)</f>
        <v>42261.632916666669</v>
      </c>
      <c r="T2888" s="14">
        <f>(((I2888/60)/60)/24) + DATE(1970,1,1)</f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8324</v>
      </c>
      <c r="O2889" s="10">
        <f>(E2889/D2889)*100</f>
        <v>0.16666666666666669</v>
      </c>
      <c r="P2889" s="5">
        <f>IFERROR((E2889/L2889),"0")</f>
        <v>5</v>
      </c>
      <c r="Q2889" t="str">
        <f>LEFT(N2889,FIND("/",N2889)-1)</f>
        <v>theater</v>
      </c>
      <c r="R2889" t="str">
        <f>RIGHT(N2889,LEN(N2889)-SEARCH("/",N2889))</f>
        <v>plays</v>
      </c>
      <c r="S2889" s="14">
        <f>(((J2889/60)/60)/24) + DATE(1970,1,1)</f>
        <v>41985.427361111113</v>
      </c>
      <c r="T2889" s="14">
        <f>(((I2889/60)/60)/24) + DATE(1970,1,1)</f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8324</v>
      </c>
      <c r="O2890" s="10">
        <f>(E2890/D2890)*100</f>
        <v>0</v>
      </c>
      <c r="P2890" s="5" t="str">
        <f>IFERROR((E2890/L2890),"0")</f>
        <v>0</v>
      </c>
      <c r="Q2890" t="str">
        <f>LEFT(N2890,FIND("/",N2890)-1)</f>
        <v>theater</v>
      </c>
      <c r="R2890" t="str">
        <f>RIGHT(N2890,LEN(N2890)-SEARCH("/",N2890))</f>
        <v>plays</v>
      </c>
      <c r="S2890" s="14">
        <f>(((J2890/60)/60)/24) + DATE(1970,1,1)</f>
        <v>41922.535185185188</v>
      </c>
      <c r="T2890" s="14">
        <f>(((I2890/60)/60)/24) + 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8324</v>
      </c>
      <c r="O2891" s="10">
        <f>(E2891/D2891)*100</f>
        <v>38.066666666666663</v>
      </c>
      <c r="P2891" s="5">
        <f>IFERROR((E2891/L2891),"0")</f>
        <v>81.571428571428569</v>
      </c>
      <c r="Q2891" t="str">
        <f>LEFT(N2891,FIND("/",N2891)-1)</f>
        <v>theater</v>
      </c>
      <c r="R2891" t="str">
        <f>RIGHT(N2891,LEN(N2891)-SEARCH("/",N2891))</f>
        <v>plays</v>
      </c>
      <c r="S2891" s="14">
        <f>(((J2891/60)/60)/24) + DATE(1970,1,1)</f>
        <v>41850.863252314812</v>
      </c>
      <c r="T2891" s="14">
        <f>(((I2891/60)/60)/24) + DATE(1970,1,1)</f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8324</v>
      </c>
      <c r="O2892" s="10">
        <f>(E2892/D2892)*100</f>
        <v>1.05</v>
      </c>
      <c r="P2892" s="5">
        <f>IFERROR((E2892/L2892),"0")</f>
        <v>7</v>
      </c>
      <c r="Q2892" t="str">
        <f>LEFT(N2892,FIND("/",N2892)-1)</f>
        <v>theater</v>
      </c>
      <c r="R2892" t="str">
        <f>RIGHT(N2892,LEN(N2892)-SEARCH("/",N2892))</f>
        <v>plays</v>
      </c>
      <c r="S2892" s="14">
        <f>(((J2892/60)/60)/24) + DATE(1970,1,1)</f>
        <v>41831.742962962962</v>
      </c>
      <c r="T2892" s="14">
        <f>(((I2892/60)/60)/24) + DATE(1970,1,1)</f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8324</v>
      </c>
      <c r="O2893" s="10">
        <f>(E2893/D2893)*100</f>
        <v>2.73</v>
      </c>
      <c r="P2893" s="5">
        <f>IFERROR((E2893/L2893),"0")</f>
        <v>27.3</v>
      </c>
      <c r="Q2893" t="str">
        <f>LEFT(N2893,FIND("/",N2893)-1)</f>
        <v>theater</v>
      </c>
      <c r="R2893" t="str">
        <f>RIGHT(N2893,LEN(N2893)-SEARCH("/",N2893))</f>
        <v>plays</v>
      </c>
      <c r="S2893" s="14">
        <f>(((J2893/60)/60)/24) + DATE(1970,1,1)</f>
        <v>42415.883425925931</v>
      </c>
      <c r="T2893" s="14">
        <f>(((I2893/60)/60)/24) + 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8324</v>
      </c>
      <c r="O2894" s="10">
        <f>(E2894/D2894)*100</f>
        <v>9.0909090909090917</v>
      </c>
      <c r="P2894" s="5">
        <f>IFERROR((E2894/L2894),"0")</f>
        <v>29.411764705882351</v>
      </c>
      <c r="Q2894" t="str">
        <f>LEFT(N2894,FIND("/",N2894)-1)</f>
        <v>theater</v>
      </c>
      <c r="R2894" t="str">
        <f>RIGHT(N2894,LEN(N2894)-SEARCH("/",N2894))</f>
        <v>plays</v>
      </c>
      <c r="S2894" s="14">
        <f>(((J2894/60)/60)/24) + DATE(1970,1,1)</f>
        <v>41869.714166666665</v>
      </c>
      <c r="T2894" s="14">
        <f>(((I2894/60)/60)/24) + DATE(1970,1,1)</f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8324</v>
      </c>
      <c r="O2895" s="10">
        <f>(E2895/D2895)*100</f>
        <v>0.5</v>
      </c>
      <c r="P2895" s="5">
        <f>IFERROR((E2895/L2895),"0")</f>
        <v>12.5</v>
      </c>
      <c r="Q2895" t="str">
        <f>LEFT(N2895,FIND("/",N2895)-1)</f>
        <v>theater</v>
      </c>
      <c r="R2895" t="str">
        <f>RIGHT(N2895,LEN(N2895)-SEARCH("/",N2895))</f>
        <v>plays</v>
      </c>
      <c r="S2895" s="14">
        <f>(((J2895/60)/60)/24) + DATE(1970,1,1)</f>
        <v>41953.773090277777</v>
      </c>
      <c r="T2895" s="14">
        <f>(((I2895/60)/60)/24) + 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8324</v>
      </c>
      <c r="O2896" s="10">
        <f>(E2896/D2896)*100</f>
        <v>0</v>
      </c>
      <c r="P2896" s="5" t="str">
        <f>IFERROR((E2896/L2896),"0")</f>
        <v>0</v>
      </c>
      <c r="Q2896" t="str">
        <f>LEFT(N2896,FIND("/",N2896)-1)</f>
        <v>theater</v>
      </c>
      <c r="R2896" t="str">
        <f>RIGHT(N2896,LEN(N2896)-SEARCH("/",N2896))</f>
        <v>plays</v>
      </c>
      <c r="S2896" s="14">
        <f>(((J2896/60)/60)/24) + DATE(1970,1,1)</f>
        <v>42037.986284722225</v>
      </c>
      <c r="T2896" s="14">
        <f>(((I2896/60)/60)/24) + DATE(1970,1,1)</f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8324</v>
      </c>
      <c r="O2897" s="10">
        <f>(E2897/D2897)*100</f>
        <v>4.5999999999999996</v>
      </c>
      <c r="P2897" s="5">
        <f>IFERROR((E2897/L2897),"0")</f>
        <v>5.75</v>
      </c>
      <c r="Q2897" t="str">
        <f>LEFT(N2897,FIND("/",N2897)-1)</f>
        <v>theater</v>
      </c>
      <c r="R2897" t="str">
        <f>RIGHT(N2897,LEN(N2897)-SEARCH("/",N2897))</f>
        <v>plays</v>
      </c>
      <c r="S2897" s="14">
        <f>(((J2897/60)/60)/24) + DATE(1970,1,1)</f>
        <v>41811.555462962962</v>
      </c>
      <c r="T2897" s="14">
        <f>(((I2897/60)/60)/24) + 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8324</v>
      </c>
      <c r="O2898" s="10">
        <f>(E2898/D2898)*100</f>
        <v>20.833333333333336</v>
      </c>
      <c r="P2898" s="5">
        <f>IFERROR((E2898/L2898),"0")</f>
        <v>52.083333333333336</v>
      </c>
      <c r="Q2898" t="str">
        <f>LEFT(N2898,FIND("/",N2898)-1)</f>
        <v>theater</v>
      </c>
      <c r="R2898" t="str">
        <f>RIGHT(N2898,LEN(N2898)-SEARCH("/",N2898))</f>
        <v>plays</v>
      </c>
      <c r="S2898" s="14">
        <f>(((J2898/60)/60)/24) + DATE(1970,1,1)</f>
        <v>42701.908807870372</v>
      </c>
      <c r="T2898" s="14">
        <f>(((I2898/60)/60)/24) + DATE(1970,1,1)</f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8324</v>
      </c>
      <c r="O2899" s="10">
        <f>(E2899/D2899)*100</f>
        <v>4.583333333333333</v>
      </c>
      <c r="P2899" s="5">
        <f>IFERROR((E2899/L2899),"0")</f>
        <v>183.33333333333334</v>
      </c>
      <c r="Q2899" t="str">
        <f>LEFT(N2899,FIND("/",N2899)-1)</f>
        <v>theater</v>
      </c>
      <c r="R2899" t="str">
        <f>RIGHT(N2899,LEN(N2899)-SEARCH("/",N2899))</f>
        <v>plays</v>
      </c>
      <c r="S2899" s="14">
        <f>(((J2899/60)/60)/24) + DATE(1970,1,1)</f>
        <v>42258.646504629629</v>
      </c>
      <c r="T2899" s="14">
        <f>(((I2899/60)/60)/24) + DATE(1970,1,1)</f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8324</v>
      </c>
      <c r="O2900" s="10">
        <f>(E2900/D2900)*100</f>
        <v>4.2133333333333338</v>
      </c>
      <c r="P2900" s="5">
        <f>IFERROR((E2900/L2900),"0")</f>
        <v>26.333333333333332</v>
      </c>
      <c r="Q2900" t="str">
        <f>LEFT(N2900,FIND("/",N2900)-1)</f>
        <v>theater</v>
      </c>
      <c r="R2900" t="str">
        <f>RIGHT(N2900,LEN(N2900)-SEARCH("/",N2900))</f>
        <v>plays</v>
      </c>
      <c r="S2900" s="14">
        <f>(((J2900/60)/60)/24) + DATE(1970,1,1)</f>
        <v>42278.664965277778</v>
      </c>
      <c r="T2900" s="14">
        <f>(((I2900/60)/60)/24) + DATE(1970,1,1)</f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8324</v>
      </c>
      <c r="O2901" s="10">
        <f>(E2901/D2901)*100</f>
        <v>0</v>
      </c>
      <c r="P2901" s="5" t="str">
        <f>IFERROR((E2901/L2901),"0")</f>
        <v>0</v>
      </c>
      <c r="Q2901" t="str">
        <f>LEFT(N2901,FIND("/",N2901)-1)</f>
        <v>theater</v>
      </c>
      <c r="R2901" t="str">
        <f>RIGHT(N2901,LEN(N2901)-SEARCH("/",N2901))</f>
        <v>plays</v>
      </c>
      <c r="S2901" s="14">
        <f>(((J2901/60)/60)/24) + DATE(1970,1,1)</f>
        <v>42515.078217592592</v>
      </c>
      <c r="T2901" s="14">
        <f>(((I2901/60)/60)/24) + 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8324</v>
      </c>
      <c r="O2902" s="10">
        <f>(E2902/D2902)*100</f>
        <v>61.909090909090914</v>
      </c>
      <c r="P2902" s="5">
        <f>IFERROR((E2902/L2902),"0")</f>
        <v>486.42857142857144</v>
      </c>
      <c r="Q2902" t="str">
        <f>LEFT(N2902,FIND("/",N2902)-1)</f>
        <v>theater</v>
      </c>
      <c r="R2902" t="str">
        <f>RIGHT(N2902,LEN(N2902)-SEARCH("/",N2902))</f>
        <v>plays</v>
      </c>
      <c r="S2902" s="14">
        <f>(((J2902/60)/60)/24) + DATE(1970,1,1)</f>
        <v>41830.234166666669</v>
      </c>
      <c r="T2902" s="14">
        <f>(((I2902/60)/60)/24) + DATE(1970,1,1)</f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8324</v>
      </c>
      <c r="O2903" s="10">
        <f>(E2903/D2903)*100</f>
        <v>0.8</v>
      </c>
      <c r="P2903" s="5">
        <f>IFERROR((E2903/L2903),"0")</f>
        <v>3</v>
      </c>
      <c r="Q2903" t="str">
        <f>LEFT(N2903,FIND("/",N2903)-1)</f>
        <v>theater</v>
      </c>
      <c r="R2903" t="str">
        <f>RIGHT(N2903,LEN(N2903)-SEARCH("/",N2903))</f>
        <v>plays</v>
      </c>
      <c r="S2903" s="14">
        <f>(((J2903/60)/60)/24) + DATE(1970,1,1)</f>
        <v>41982.904386574075</v>
      </c>
      <c r="T2903" s="14">
        <f>(((I2903/60)/60)/24) + DATE(1970,1,1)</f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8324</v>
      </c>
      <c r="O2904" s="10">
        <f>(E2904/D2904)*100</f>
        <v>1.6666666666666666E-2</v>
      </c>
      <c r="P2904" s="5">
        <f>IFERROR((E2904/L2904),"0")</f>
        <v>25</v>
      </c>
      <c r="Q2904" t="str">
        <f>LEFT(N2904,FIND("/",N2904)-1)</f>
        <v>theater</v>
      </c>
      <c r="R2904" t="str">
        <f>RIGHT(N2904,LEN(N2904)-SEARCH("/",N2904))</f>
        <v>plays</v>
      </c>
      <c r="S2904" s="14">
        <f>(((J2904/60)/60)/24) + DATE(1970,1,1)</f>
        <v>42210.439768518518</v>
      </c>
      <c r="T2904" s="14">
        <f>(((I2904/60)/60)/24) + DATE(1970,1,1)</f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8324</v>
      </c>
      <c r="O2905" s="10">
        <f>(E2905/D2905)*100</f>
        <v>0.77999999999999992</v>
      </c>
      <c r="P2905" s="5">
        <f>IFERROR((E2905/L2905),"0")</f>
        <v>9.75</v>
      </c>
      <c r="Q2905" t="str">
        <f>LEFT(N2905,FIND("/",N2905)-1)</f>
        <v>theater</v>
      </c>
      <c r="R2905" t="str">
        <f>RIGHT(N2905,LEN(N2905)-SEARCH("/",N2905))</f>
        <v>plays</v>
      </c>
      <c r="S2905" s="14">
        <f>(((J2905/60)/60)/24) + DATE(1970,1,1)</f>
        <v>42196.166874999995</v>
      </c>
      <c r="T2905" s="14">
        <f>(((I2905/60)/60)/24) + DATE(1970,1,1)</f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8324</v>
      </c>
      <c r="O2906" s="10">
        <f>(E2906/D2906)*100</f>
        <v>5</v>
      </c>
      <c r="P2906" s="5">
        <f>IFERROR((E2906/L2906),"0")</f>
        <v>18.75</v>
      </c>
      <c r="Q2906" t="str">
        <f>LEFT(N2906,FIND("/",N2906)-1)</f>
        <v>theater</v>
      </c>
      <c r="R2906" t="str">
        <f>RIGHT(N2906,LEN(N2906)-SEARCH("/",N2906))</f>
        <v>plays</v>
      </c>
      <c r="S2906" s="14">
        <f>(((J2906/60)/60)/24) + DATE(1970,1,1)</f>
        <v>41940.967951388891</v>
      </c>
      <c r="T2906" s="14">
        <f>(((I2906/60)/60)/24) + 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8324</v>
      </c>
      <c r="O2907" s="10">
        <f>(E2907/D2907)*100</f>
        <v>17.771428571428572</v>
      </c>
      <c r="P2907" s="5">
        <f>IFERROR((E2907/L2907),"0")</f>
        <v>36.588235294117645</v>
      </c>
      <c r="Q2907" t="str">
        <f>LEFT(N2907,FIND("/",N2907)-1)</f>
        <v>theater</v>
      </c>
      <c r="R2907" t="str">
        <f>RIGHT(N2907,LEN(N2907)-SEARCH("/",N2907))</f>
        <v>plays</v>
      </c>
      <c r="S2907" s="14">
        <f>(((J2907/60)/60)/24) + DATE(1970,1,1)</f>
        <v>42606.056863425925</v>
      </c>
      <c r="T2907" s="14">
        <f>(((I2907/60)/60)/24) + DATE(1970,1,1)</f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8324</v>
      </c>
      <c r="O2908" s="10">
        <f>(E2908/D2908)*100</f>
        <v>9.4166666666666661</v>
      </c>
      <c r="P2908" s="5">
        <f>IFERROR((E2908/L2908),"0")</f>
        <v>80.714285714285708</v>
      </c>
      <c r="Q2908" t="str">
        <f>LEFT(N2908,FIND("/",N2908)-1)</f>
        <v>theater</v>
      </c>
      <c r="R2908" t="str">
        <f>RIGHT(N2908,LEN(N2908)-SEARCH("/",N2908))</f>
        <v>plays</v>
      </c>
      <c r="S2908" s="14">
        <f>(((J2908/60)/60)/24) + DATE(1970,1,1)</f>
        <v>42199.648912037039</v>
      </c>
      <c r="T2908" s="14">
        <f>(((I2908/60)/60)/24) + DATE(1970,1,1)</f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8324</v>
      </c>
      <c r="O2909" s="10">
        <f>(E2909/D2909)*100</f>
        <v>0.08</v>
      </c>
      <c r="P2909" s="5">
        <f>IFERROR((E2909/L2909),"0")</f>
        <v>1</v>
      </c>
      <c r="Q2909" t="str">
        <f>LEFT(N2909,FIND("/",N2909)-1)</f>
        <v>theater</v>
      </c>
      <c r="R2909" t="str">
        <f>RIGHT(N2909,LEN(N2909)-SEARCH("/",N2909))</f>
        <v>plays</v>
      </c>
      <c r="S2909" s="14">
        <f>(((J2909/60)/60)/24) + DATE(1970,1,1)</f>
        <v>42444.877743055549</v>
      </c>
      <c r="T2909" s="14">
        <f>(((I2909/60)/60)/24) + 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8324</v>
      </c>
      <c r="O2910" s="10">
        <f>(E2910/D2910)*100</f>
        <v>2.75</v>
      </c>
      <c r="P2910" s="5">
        <f>IFERROR((E2910/L2910),"0")</f>
        <v>52.8</v>
      </c>
      <c r="Q2910" t="str">
        <f>LEFT(N2910,FIND("/",N2910)-1)</f>
        <v>theater</v>
      </c>
      <c r="R2910" t="str">
        <f>RIGHT(N2910,LEN(N2910)-SEARCH("/",N2910))</f>
        <v>plays</v>
      </c>
      <c r="S2910" s="14">
        <f>(((J2910/60)/60)/24) + DATE(1970,1,1)</f>
        <v>42499.731701388882</v>
      </c>
      <c r="T2910" s="14">
        <f>(((I2910/60)/60)/24) + DATE(1970,1,1)</f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8324</v>
      </c>
      <c r="O2911" s="10">
        <f>(E2911/D2911)*100</f>
        <v>1.1111111111111112E-2</v>
      </c>
      <c r="P2911" s="5">
        <f>IFERROR((E2911/L2911),"0")</f>
        <v>20</v>
      </c>
      <c r="Q2911" t="str">
        <f>LEFT(N2911,FIND("/",N2911)-1)</f>
        <v>theater</v>
      </c>
      <c r="R2911" t="str">
        <f>RIGHT(N2911,LEN(N2911)-SEARCH("/",N2911))</f>
        <v>plays</v>
      </c>
      <c r="S2911" s="14">
        <f>(((J2911/60)/60)/24) + DATE(1970,1,1)</f>
        <v>41929.266215277778</v>
      </c>
      <c r="T2911" s="14">
        <f>(((I2911/60)/60)/24) + 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8324</v>
      </c>
      <c r="O2912" s="10">
        <f>(E2912/D2912)*100</f>
        <v>3.3333333333333335E-3</v>
      </c>
      <c r="P2912" s="5">
        <f>IFERROR((E2912/L2912),"0")</f>
        <v>1</v>
      </c>
      <c r="Q2912" t="str">
        <f>LEFT(N2912,FIND("/",N2912)-1)</f>
        <v>theater</v>
      </c>
      <c r="R2912" t="str">
        <f>RIGHT(N2912,LEN(N2912)-SEARCH("/",N2912))</f>
        <v>plays</v>
      </c>
      <c r="S2912" s="14">
        <f>(((J2912/60)/60)/24) + DATE(1970,1,1)</f>
        <v>42107.841284722221</v>
      </c>
      <c r="T2912" s="14">
        <f>(((I2912/60)/60)/24) + DATE(1970,1,1)</f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8324</v>
      </c>
      <c r="O2913" s="10">
        <f>(E2913/D2913)*100</f>
        <v>36.5</v>
      </c>
      <c r="P2913" s="5">
        <f>IFERROR((E2913/L2913),"0")</f>
        <v>46.928571428571431</v>
      </c>
      <c r="Q2913" t="str">
        <f>LEFT(N2913,FIND("/",N2913)-1)</f>
        <v>theater</v>
      </c>
      <c r="R2913" t="str">
        <f>RIGHT(N2913,LEN(N2913)-SEARCH("/",N2913))</f>
        <v>plays</v>
      </c>
      <c r="S2913" s="14">
        <f>(((J2913/60)/60)/24) + DATE(1970,1,1)</f>
        <v>42142.768819444449</v>
      </c>
      <c r="T2913" s="14">
        <f>(((I2913/60)/60)/24) + DATE(1970,1,1)</f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8324</v>
      </c>
      <c r="O2914" s="10">
        <f>(E2914/D2914)*100</f>
        <v>14.058171745152354</v>
      </c>
      <c r="P2914" s="5">
        <f>IFERROR((E2914/L2914),"0")</f>
        <v>78.07692307692308</v>
      </c>
      <c r="Q2914" t="str">
        <f>LEFT(N2914,FIND("/",N2914)-1)</f>
        <v>theater</v>
      </c>
      <c r="R2914" t="str">
        <f>RIGHT(N2914,LEN(N2914)-SEARCH("/",N2914))</f>
        <v>plays</v>
      </c>
      <c r="S2914" s="14">
        <f>(((J2914/60)/60)/24) + DATE(1970,1,1)</f>
        <v>42354.131643518514</v>
      </c>
      <c r="T2914" s="14">
        <f>(((I2914/60)/60)/24) + DATE(1970,1,1)</f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8324</v>
      </c>
      <c r="O2915" s="10">
        <f>(E2915/D2915)*100</f>
        <v>0.02</v>
      </c>
      <c r="P2915" s="5">
        <f>IFERROR((E2915/L2915),"0")</f>
        <v>1</v>
      </c>
      <c r="Q2915" t="str">
        <f>LEFT(N2915,FIND("/",N2915)-1)</f>
        <v>theater</v>
      </c>
      <c r="R2915" t="str">
        <f>RIGHT(N2915,LEN(N2915)-SEARCH("/",N2915))</f>
        <v>plays</v>
      </c>
      <c r="S2915" s="14">
        <f>(((J2915/60)/60)/24) + DATE(1970,1,1)</f>
        <v>41828.922905092593</v>
      </c>
      <c r="T2915" s="14">
        <f>(((I2915/60)/60)/24) + 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8324</v>
      </c>
      <c r="O2916" s="10">
        <f>(E2916/D2916)*100</f>
        <v>4.0000000000000001E-3</v>
      </c>
      <c r="P2916" s="5">
        <f>IFERROR((E2916/L2916),"0")</f>
        <v>1</v>
      </c>
      <c r="Q2916" t="str">
        <f>LEFT(N2916,FIND("/",N2916)-1)</f>
        <v>theater</v>
      </c>
      <c r="R2916" t="str">
        <f>RIGHT(N2916,LEN(N2916)-SEARCH("/",N2916))</f>
        <v>plays</v>
      </c>
      <c r="S2916" s="14">
        <f>(((J2916/60)/60)/24) + DATE(1970,1,1)</f>
        <v>42017.907337962963</v>
      </c>
      <c r="T2916" s="14">
        <f>(((I2916/60)/60)/24) + 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8324</v>
      </c>
      <c r="O2917" s="10">
        <f>(E2917/D2917)*100</f>
        <v>61.1</v>
      </c>
      <c r="P2917" s="5">
        <f>IFERROR((E2917/L2917),"0")</f>
        <v>203.66666666666666</v>
      </c>
      <c r="Q2917" t="str">
        <f>LEFT(N2917,FIND("/",N2917)-1)</f>
        <v>theater</v>
      </c>
      <c r="R2917" t="str">
        <f>RIGHT(N2917,LEN(N2917)-SEARCH("/",N2917))</f>
        <v>plays</v>
      </c>
      <c r="S2917" s="14">
        <f>(((J2917/60)/60)/24) + DATE(1970,1,1)</f>
        <v>42415.398032407407</v>
      </c>
      <c r="T2917" s="14">
        <f>(((I2917/60)/60)/24) + DATE(1970,1,1)</f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8324</v>
      </c>
      <c r="O2918" s="10">
        <f>(E2918/D2918)*100</f>
        <v>7.8378378378378386</v>
      </c>
      <c r="P2918" s="5">
        <f>IFERROR((E2918/L2918),"0")</f>
        <v>20.714285714285715</v>
      </c>
      <c r="Q2918" t="str">
        <f>LEFT(N2918,FIND("/",N2918)-1)</f>
        <v>theater</v>
      </c>
      <c r="R2918" t="str">
        <f>RIGHT(N2918,LEN(N2918)-SEARCH("/",N2918))</f>
        <v>plays</v>
      </c>
      <c r="S2918" s="14">
        <f>(((J2918/60)/60)/24) + DATE(1970,1,1)</f>
        <v>41755.476724537039</v>
      </c>
      <c r="T2918" s="14">
        <f>(((I2918/60)/60)/24) + 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8324</v>
      </c>
      <c r="O2919" s="10">
        <f>(E2919/D2919)*100</f>
        <v>21.85</v>
      </c>
      <c r="P2919" s="5">
        <f>IFERROR((E2919/L2919),"0")</f>
        <v>48.555555555555557</v>
      </c>
      <c r="Q2919" t="str">
        <f>LEFT(N2919,FIND("/",N2919)-1)</f>
        <v>theater</v>
      </c>
      <c r="R2919" t="str">
        <f>RIGHT(N2919,LEN(N2919)-SEARCH("/",N2919))</f>
        <v>plays</v>
      </c>
      <c r="S2919" s="14">
        <f>(((J2919/60)/60)/24) + DATE(1970,1,1)</f>
        <v>42245.234340277777</v>
      </c>
      <c r="T2919" s="14">
        <f>(((I2919/60)/60)/24) + 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8324</v>
      </c>
      <c r="O2920" s="10">
        <f>(E2920/D2920)*100</f>
        <v>27.24</v>
      </c>
      <c r="P2920" s="5">
        <f>IFERROR((E2920/L2920),"0")</f>
        <v>68.099999999999994</v>
      </c>
      <c r="Q2920" t="str">
        <f>LEFT(N2920,FIND("/",N2920)-1)</f>
        <v>theater</v>
      </c>
      <c r="R2920" t="str">
        <f>RIGHT(N2920,LEN(N2920)-SEARCH("/",N2920))</f>
        <v>plays</v>
      </c>
      <c r="S2920" s="14">
        <f>(((J2920/60)/60)/24) + DATE(1970,1,1)</f>
        <v>42278.629710648151</v>
      </c>
      <c r="T2920" s="14">
        <f>(((I2920/60)/60)/24) + 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8324</v>
      </c>
      <c r="O2921" s="10">
        <f>(E2921/D2921)*100</f>
        <v>8.5</v>
      </c>
      <c r="P2921" s="5">
        <f>IFERROR((E2921/L2921),"0")</f>
        <v>8.5</v>
      </c>
      <c r="Q2921" t="str">
        <f>LEFT(N2921,FIND("/",N2921)-1)</f>
        <v>theater</v>
      </c>
      <c r="R2921" t="str">
        <f>RIGHT(N2921,LEN(N2921)-SEARCH("/",N2921))</f>
        <v>plays</v>
      </c>
      <c r="S2921" s="14">
        <f>(((J2921/60)/60)/24) + DATE(1970,1,1)</f>
        <v>41826.61954861111</v>
      </c>
      <c r="T2921" s="14">
        <f>(((I2921/60)/60)/24) + DATE(1970,1,1)</f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8324</v>
      </c>
      <c r="O2922" s="10">
        <f>(E2922/D2922)*100</f>
        <v>26.840000000000003</v>
      </c>
      <c r="P2922" s="5">
        <f>IFERROR((E2922/L2922),"0")</f>
        <v>51.615384615384613</v>
      </c>
      <c r="Q2922" t="str">
        <f>LEFT(N2922,FIND("/",N2922)-1)</f>
        <v>theater</v>
      </c>
      <c r="R2922" t="str">
        <f>RIGHT(N2922,LEN(N2922)-SEARCH("/",N2922))</f>
        <v>plays</v>
      </c>
      <c r="S2922" s="14">
        <f>(((J2922/60)/60)/24) + DATE(1970,1,1)</f>
        <v>42058.792476851857</v>
      </c>
      <c r="T2922" s="14">
        <f>(((I2922/60)/60)/24) + DATE(1970,1,1)</f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8358</v>
      </c>
      <c r="O2923" s="10">
        <f>(E2923/D2923)*100</f>
        <v>129</v>
      </c>
      <c r="P2923" s="5">
        <f>IFERROR((E2923/L2923),"0")</f>
        <v>43</v>
      </c>
      <c r="Q2923" t="str">
        <f>LEFT(N2923,FIND("/",N2923)-1)</f>
        <v>theater</v>
      </c>
      <c r="R2923" t="str">
        <f>RIGHT(N2923,LEN(N2923)-SEARCH("/",N2923))</f>
        <v>musical</v>
      </c>
      <c r="S2923" s="14">
        <f>(((J2923/60)/60)/24) + DATE(1970,1,1)</f>
        <v>41877.886620370373</v>
      </c>
      <c r="T2923" s="14">
        <f>(((I2923/60)/60)/24) + DATE(1970,1,1)</f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8358</v>
      </c>
      <c r="O2924" s="10">
        <f>(E2924/D2924)*100</f>
        <v>100</v>
      </c>
      <c r="P2924" s="5">
        <f>IFERROR((E2924/L2924),"0")</f>
        <v>83.333333333333329</v>
      </c>
      <c r="Q2924" t="str">
        <f>LEFT(N2924,FIND("/",N2924)-1)</f>
        <v>theater</v>
      </c>
      <c r="R2924" t="str">
        <f>RIGHT(N2924,LEN(N2924)-SEARCH("/",N2924))</f>
        <v>musical</v>
      </c>
      <c r="S2924" s="14">
        <f>(((J2924/60)/60)/24) + DATE(1970,1,1)</f>
        <v>42097.874155092592</v>
      </c>
      <c r="T2924" s="14">
        <f>(((I2924/60)/60)/24) + 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8358</v>
      </c>
      <c r="O2925" s="10">
        <f>(E2925/D2925)*100</f>
        <v>100</v>
      </c>
      <c r="P2925" s="5">
        <f>IFERROR((E2925/L2925),"0")</f>
        <v>30</v>
      </c>
      <c r="Q2925" t="str">
        <f>LEFT(N2925,FIND("/",N2925)-1)</f>
        <v>theater</v>
      </c>
      <c r="R2925" t="str">
        <f>RIGHT(N2925,LEN(N2925)-SEARCH("/",N2925))</f>
        <v>musical</v>
      </c>
      <c r="S2925" s="14">
        <f>(((J2925/60)/60)/24) + DATE(1970,1,1)</f>
        <v>42013.15253472222</v>
      </c>
      <c r="T2925" s="14">
        <f>(((I2925/60)/60)/24) + DATE(1970,1,1)</f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8358</v>
      </c>
      <c r="O2926" s="10">
        <f>(E2926/D2926)*100</f>
        <v>103.2</v>
      </c>
      <c r="P2926" s="5">
        <f>IFERROR((E2926/L2926),"0")</f>
        <v>175.51020408163265</v>
      </c>
      <c r="Q2926" t="str">
        <f>LEFT(N2926,FIND("/",N2926)-1)</f>
        <v>theater</v>
      </c>
      <c r="R2926" t="str">
        <f>RIGHT(N2926,LEN(N2926)-SEARCH("/",N2926))</f>
        <v>musical</v>
      </c>
      <c r="S2926" s="14">
        <f>(((J2926/60)/60)/24) + DATE(1970,1,1)</f>
        <v>42103.556828703702</v>
      </c>
      <c r="T2926" s="14">
        <f>(((I2926/60)/60)/24) + 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8358</v>
      </c>
      <c r="O2927" s="10">
        <f>(E2927/D2927)*100</f>
        <v>102.44597777777777</v>
      </c>
      <c r="P2927" s="5">
        <f>IFERROR((E2927/L2927),"0")</f>
        <v>231.66175879396985</v>
      </c>
      <c r="Q2927" t="str">
        <f>LEFT(N2927,FIND("/",N2927)-1)</f>
        <v>theater</v>
      </c>
      <c r="R2927" t="str">
        <f>RIGHT(N2927,LEN(N2927)-SEARCH("/",N2927))</f>
        <v>musical</v>
      </c>
      <c r="S2927" s="14">
        <f>(((J2927/60)/60)/24) + DATE(1970,1,1)</f>
        <v>41863.584120370368</v>
      </c>
      <c r="T2927" s="14">
        <f>(((I2927/60)/60)/24) + DATE(1970,1,1)</f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8358</v>
      </c>
      <c r="O2928" s="10">
        <f>(E2928/D2928)*100</f>
        <v>125</v>
      </c>
      <c r="P2928" s="5">
        <f>IFERROR((E2928/L2928),"0")</f>
        <v>75</v>
      </c>
      <c r="Q2928" t="str">
        <f>LEFT(N2928,FIND("/",N2928)-1)</f>
        <v>theater</v>
      </c>
      <c r="R2928" t="str">
        <f>RIGHT(N2928,LEN(N2928)-SEARCH("/",N2928))</f>
        <v>musical</v>
      </c>
      <c r="S2928" s="14">
        <f>(((J2928/60)/60)/24) + DATE(1970,1,1)</f>
        <v>42044.765960648147</v>
      </c>
      <c r="T2928" s="14">
        <f>(((I2928/60)/60)/24) + DATE(1970,1,1)</f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8358</v>
      </c>
      <c r="O2929" s="10">
        <f>(E2929/D2929)*100</f>
        <v>130.83333333333334</v>
      </c>
      <c r="P2929" s="5">
        <f>IFERROR((E2929/L2929),"0")</f>
        <v>112.14285714285714</v>
      </c>
      <c r="Q2929" t="str">
        <f>LEFT(N2929,FIND("/",N2929)-1)</f>
        <v>theater</v>
      </c>
      <c r="R2929" t="str">
        <f>RIGHT(N2929,LEN(N2929)-SEARCH("/",N2929))</f>
        <v>musical</v>
      </c>
      <c r="S2929" s="14">
        <f>(((J2929/60)/60)/24) + DATE(1970,1,1)</f>
        <v>41806.669317129628</v>
      </c>
      <c r="T2929" s="14">
        <f>(((I2929/60)/60)/24) + 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8358</v>
      </c>
      <c r="O2930" s="10">
        <f>(E2930/D2930)*100</f>
        <v>100</v>
      </c>
      <c r="P2930" s="5">
        <f>IFERROR((E2930/L2930),"0")</f>
        <v>41.666666666666664</v>
      </c>
      <c r="Q2930" t="str">
        <f>LEFT(N2930,FIND("/",N2930)-1)</f>
        <v>theater</v>
      </c>
      <c r="R2930" t="str">
        <f>RIGHT(N2930,LEN(N2930)-SEARCH("/",N2930))</f>
        <v>musical</v>
      </c>
      <c r="S2930" s="14">
        <f>(((J2930/60)/60)/24) + DATE(1970,1,1)</f>
        <v>42403.998217592598</v>
      </c>
      <c r="T2930" s="14">
        <f>(((I2930/60)/60)/24) + DATE(1970,1,1)</f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8358</v>
      </c>
      <c r="O2931" s="10">
        <f>(E2931/D2931)*100</f>
        <v>102.06937499999999</v>
      </c>
      <c r="P2931" s="5">
        <f>IFERROR((E2931/L2931),"0")</f>
        <v>255.17343750000001</v>
      </c>
      <c r="Q2931" t="str">
        <f>LEFT(N2931,FIND("/",N2931)-1)</f>
        <v>theater</v>
      </c>
      <c r="R2931" t="str">
        <f>RIGHT(N2931,LEN(N2931)-SEARCH("/",N2931))</f>
        <v>musical</v>
      </c>
      <c r="S2931" s="14">
        <f>(((J2931/60)/60)/24) + DATE(1970,1,1)</f>
        <v>41754.564328703702</v>
      </c>
      <c r="T2931" s="14">
        <f>(((I2931/60)/60)/24) + DATE(1970,1,1)</f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8358</v>
      </c>
      <c r="O2932" s="10">
        <f>(E2932/D2932)*100</f>
        <v>100.92000000000002</v>
      </c>
      <c r="P2932" s="5">
        <f>IFERROR((E2932/L2932),"0")</f>
        <v>162.7741935483871</v>
      </c>
      <c r="Q2932" t="str">
        <f>LEFT(N2932,FIND("/",N2932)-1)</f>
        <v>theater</v>
      </c>
      <c r="R2932" t="str">
        <f>RIGHT(N2932,LEN(N2932)-SEARCH("/",N2932))</f>
        <v>musical</v>
      </c>
      <c r="S2932" s="14">
        <f>(((J2932/60)/60)/24) + DATE(1970,1,1)</f>
        <v>42101.584074074075</v>
      </c>
      <c r="T2932" s="14">
        <f>(((I2932/60)/60)/24) + DATE(1970,1,1)</f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8358</v>
      </c>
      <c r="O2933" s="10">
        <f>(E2933/D2933)*100</f>
        <v>106</v>
      </c>
      <c r="P2933" s="5">
        <f>IFERROR((E2933/L2933),"0")</f>
        <v>88.333333333333329</v>
      </c>
      <c r="Q2933" t="str">
        <f>LEFT(N2933,FIND("/",N2933)-1)</f>
        <v>theater</v>
      </c>
      <c r="R2933" t="str">
        <f>RIGHT(N2933,LEN(N2933)-SEARCH("/",N2933))</f>
        <v>musical</v>
      </c>
      <c r="S2933" s="14">
        <f>(((J2933/60)/60)/24) + DATE(1970,1,1)</f>
        <v>41872.291238425925</v>
      </c>
      <c r="T2933" s="14">
        <f>(((I2933/60)/60)/24) + DATE(1970,1,1)</f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8358</v>
      </c>
      <c r="O2934" s="10">
        <f>(E2934/D2934)*100</f>
        <v>105.0967741935484</v>
      </c>
      <c r="P2934" s="5">
        <f>IFERROR((E2934/L2934),"0")</f>
        <v>85.736842105263165</v>
      </c>
      <c r="Q2934" t="str">
        <f>LEFT(N2934,FIND("/",N2934)-1)</f>
        <v>theater</v>
      </c>
      <c r="R2934" t="str">
        <f>RIGHT(N2934,LEN(N2934)-SEARCH("/",N2934))</f>
        <v>musical</v>
      </c>
      <c r="S2934" s="14">
        <f>(((J2934/60)/60)/24) + DATE(1970,1,1)</f>
        <v>42025.164780092593</v>
      </c>
      <c r="T2934" s="14">
        <f>(((I2934/60)/60)/24) + DATE(1970,1,1)</f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8358</v>
      </c>
      <c r="O2935" s="10">
        <f>(E2935/D2935)*100</f>
        <v>102.76</v>
      </c>
      <c r="P2935" s="5">
        <f>IFERROR((E2935/L2935),"0")</f>
        <v>47.574074074074076</v>
      </c>
      <c r="Q2935" t="str">
        <f>LEFT(N2935,FIND("/",N2935)-1)</f>
        <v>theater</v>
      </c>
      <c r="R2935" t="str">
        <f>RIGHT(N2935,LEN(N2935)-SEARCH("/",N2935))</f>
        <v>musical</v>
      </c>
      <c r="S2935" s="14">
        <f>(((J2935/60)/60)/24) + DATE(1970,1,1)</f>
        <v>42495.956631944442</v>
      </c>
      <c r="T2935" s="14">
        <f>(((I2935/60)/60)/24) + 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8358</v>
      </c>
      <c r="O2936" s="10">
        <f>(E2936/D2936)*100</f>
        <v>108</v>
      </c>
      <c r="P2936" s="5">
        <f>IFERROR((E2936/L2936),"0")</f>
        <v>72.972972972972968</v>
      </c>
      <c r="Q2936" t="str">
        <f>LEFT(N2936,FIND("/",N2936)-1)</f>
        <v>theater</v>
      </c>
      <c r="R2936" t="str">
        <f>RIGHT(N2936,LEN(N2936)-SEARCH("/",N2936))</f>
        <v>musical</v>
      </c>
      <c r="S2936" s="14">
        <f>(((J2936/60)/60)/24) + DATE(1970,1,1)</f>
        <v>41775.636157407411</v>
      </c>
      <c r="T2936" s="14">
        <f>(((I2936/60)/60)/24) + 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8358</v>
      </c>
      <c r="O2937" s="10">
        <f>(E2937/D2937)*100</f>
        <v>100.88571428571429</v>
      </c>
      <c r="P2937" s="5">
        <f>IFERROR((E2937/L2937),"0")</f>
        <v>90.538461538461533</v>
      </c>
      <c r="Q2937" t="str">
        <f>LEFT(N2937,FIND("/",N2937)-1)</f>
        <v>theater</v>
      </c>
      <c r="R2937" t="str">
        <f>RIGHT(N2937,LEN(N2937)-SEARCH("/",N2937))</f>
        <v>musical</v>
      </c>
      <c r="S2937" s="14">
        <f>(((J2937/60)/60)/24) + DATE(1970,1,1)</f>
        <v>42553.583425925928</v>
      </c>
      <c r="T2937" s="14">
        <f>(((I2937/60)/60)/24) + DATE(1970,1,1)</f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8358</v>
      </c>
      <c r="O2938" s="10">
        <f>(E2938/D2938)*100</f>
        <v>128</v>
      </c>
      <c r="P2938" s="5">
        <f>IFERROR((E2938/L2938),"0")</f>
        <v>37.647058823529413</v>
      </c>
      <c r="Q2938" t="str">
        <f>LEFT(N2938,FIND("/",N2938)-1)</f>
        <v>theater</v>
      </c>
      <c r="R2938" t="str">
        <f>RIGHT(N2938,LEN(N2938)-SEARCH("/",N2938))</f>
        <v>musical</v>
      </c>
      <c r="S2938" s="14">
        <f>(((J2938/60)/60)/24) + DATE(1970,1,1)</f>
        <v>41912.650729166664</v>
      </c>
      <c r="T2938" s="14">
        <f>(((I2938/60)/60)/24) + 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8358</v>
      </c>
      <c r="O2939" s="10">
        <f>(E2939/D2939)*100</f>
        <v>133.33333333333331</v>
      </c>
      <c r="P2939" s="5">
        <f>IFERROR((E2939/L2939),"0")</f>
        <v>36.363636363636367</v>
      </c>
      <c r="Q2939" t="str">
        <f>LEFT(N2939,FIND("/",N2939)-1)</f>
        <v>theater</v>
      </c>
      <c r="R2939" t="str">
        <f>RIGHT(N2939,LEN(N2939)-SEARCH("/",N2939))</f>
        <v>musical</v>
      </c>
      <c r="S2939" s="14">
        <f>(((J2939/60)/60)/24) + DATE(1970,1,1)</f>
        <v>41803.457326388889</v>
      </c>
      <c r="T2939" s="14">
        <f>(((I2939/60)/60)/24) + DATE(1970,1,1)</f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8358</v>
      </c>
      <c r="O2940" s="10">
        <f>(E2940/D2940)*100</f>
        <v>101.375</v>
      </c>
      <c r="P2940" s="5">
        <f>IFERROR((E2940/L2940),"0")</f>
        <v>126.71875</v>
      </c>
      <c r="Q2940" t="str">
        <f>LEFT(N2940,FIND("/",N2940)-1)</f>
        <v>theater</v>
      </c>
      <c r="R2940" t="str">
        <f>RIGHT(N2940,LEN(N2940)-SEARCH("/",N2940))</f>
        <v>musical</v>
      </c>
      <c r="S2940" s="14">
        <f>(((J2940/60)/60)/24) + DATE(1970,1,1)</f>
        <v>42004.703865740739</v>
      </c>
      <c r="T2940" s="14">
        <f>(((I2940/60)/60)/24) + DATE(1970,1,1)</f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8358</v>
      </c>
      <c r="O2941" s="10">
        <f>(E2941/D2941)*100</f>
        <v>102.875</v>
      </c>
      <c r="P2941" s="5">
        <f>IFERROR((E2941/L2941),"0")</f>
        <v>329.2</v>
      </c>
      <c r="Q2941" t="str">
        <f>LEFT(N2941,FIND("/",N2941)-1)</f>
        <v>theater</v>
      </c>
      <c r="R2941" t="str">
        <f>RIGHT(N2941,LEN(N2941)-SEARCH("/",N2941))</f>
        <v>musical</v>
      </c>
      <c r="S2941" s="14">
        <f>(((J2941/60)/60)/24) + DATE(1970,1,1)</f>
        <v>41845.809166666666</v>
      </c>
      <c r="T2941" s="14">
        <f>(((I2941/60)/60)/24) + 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8358</v>
      </c>
      <c r="O2942" s="10">
        <f>(E2942/D2942)*100</f>
        <v>107.24000000000001</v>
      </c>
      <c r="P2942" s="5">
        <f>IFERROR((E2942/L2942),"0")</f>
        <v>81.242424242424249</v>
      </c>
      <c r="Q2942" t="str">
        <f>LEFT(N2942,FIND("/",N2942)-1)</f>
        <v>theater</v>
      </c>
      <c r="R2942" t="str">
        <f>RIGHT(N2942,LEN(N2942)-SEARCH("/",N2942))</f>
        <v>musical</v>
      </c>
      <c r="S2942" s="14">
        <f>(((J2942/60)/60)/24) + DATE(1970,1,1)</f>
        <v>41982.773356481484</v>
      </c>
      <c r="T2942" s="14">
        <f>(((I2942/60)/60)/24) + DATE(1970,1,1)</f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8356</v>
      </c>
      <c r="O2943" s="10">
        <f>(E2943/D2943)*100</f>
        <v>4.0000000000000001E-3</v>
      </c>
      <c r="P2943" s="5">
        <f>IFERROR((E2943/L2943),"0")</f>
        <v>1</v>
      </c>
      <c r="Q2943" t="str">
        <f>LEFT(N2943,FIND("/",N2943)-1)</f>
        <v>theater</v>
      </c>
      <c r="R2943" t="str">
        <f>RIGHT(N2943,LEN(N2943)-SEARCH("/",N2943))</f>
        <v>spaces</v>
      </c>
      <c r="S2943" s="14">
        <f>(((J2943/60)/60)/24) + DATE(1970,1,1)</f>
        <v>42034.960127314815</v>
      </c>
      <c r="T2943" s="14">
        <f>(((I2943/60)/60)/24) + DATE(1970,1,1)</f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8356</v>
      </c>
      <c r="O2944" s="10">
        <f>(E2944/D2944)*100</f>
        <v>20.424999999999997</v>
      </c>
      <c r="P2944" s="5">
        <f>IFERROR((E2944/L2944),"0")</f>
        <v>202.22772277227722</v>
      </c>
      <c r="Q2944" t="str">
        <f>LEFT(N2944,FIND("/",N2944)-1)</f>
        <v>theater</v>
      </c>
      <c r="R2944" t="str">
        <f>RIGHT(N2944,LEN(N2944)-SEARCH("/",N2944))</f>
        <v>spaces</v>
      </c>
      <c r="S2944" s="14">
        <f>(((J2944/60)/60)/24) + DATE(1970,1,1)</f>
        <v>42334.803923611107</v>
      </c>
      <c r="T2944" s="14">
        <f>(((I2944/60)/60)/24) + DATE(1970,1,1)</f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8356</v>
      </c>
      <c r="O2945" s="10">
        <f>(E2945/D2945)*100</f>
        <v>0</v>
      </c>
      <c r="P2945" s="5" t="str">
        <f>IFERROR((E2945/L2945),"0")</f>
        <v>0</v>
      </c>
      <c r="Q2945" t="str">
        <f>LEFT(N2945,FIND("/",N2945)-1)</f>
        <v>theater</v>
      </c>
      <c r="R2945" t="str">
        <f>RIGHT(N2945,LEN(N2945)-SEARCH("/",N2945))</f>
        <v>spaces</v>
      </c>
      <c r="S2945" s="14">
        <f>(((J2945/60)/60)/24) + DATE(1970,1,1)</f>
        <v>42077.129398148143</v>
      </c>
      <c r="T2945" s="14">
        <f>(((I2945/60)/60)/24) + DATE(1970,1,1)</f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8356</v>
      </c>
      <c r="O2946" s="10">
        <f>(E2946/D2946)*100</f>
        <v>1</v>
      </c>
      <c r="P2946" s="5">
        <f>IFERROR((E2946/L2946),"0")</f>
        <v>100</v>
      </c>
      <c r="Q2946" t="str">
        <f>LEFT(N2946,FIND("/",N2946)-1)</f>
        <v>theater</v>
      </c>
      <c r="R2946" t="str">
        <f>RIGHT(N2946,LEN(N2946)-SEARCH("/",N2946))</f>
        <v>spaces</v>
      </c>
      <c r="S2946" s="14">
        <f>(((J2946/60)/60)/24) + DATE(1970,1,1)</f>
        <v>42132.9143287037</v>
      </c>
      <c r="T2946" s="14">
        <f>(((I2946/60)/60)/24) + DATE(1970,1,1)</f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8356</v>
      </c>
      <c r="O2947" s="10">
        <f>(E2947/D2947)*100</f>
        <v>0</v>
      </c>
      <c r="P2947" s="5" t="str">
        <f>IFERROR((E2947/L2947),"0")</f>
        <v>0</v>
      </c>
      <c r="Q2947" t="str">
        <f>LEFT(N2947,FIND("/",N2947)-1)</f>
        <v>theater</v>
      </c>
      <c r="R2947" t="str">
        <f>RIGHT(N2947,LEN(N2947)-SEARCH("/",N2947))</f>
        <v>spaces</v>
      </c>
      <c r="S2947" s="14">
        <f>(((J2947/60)/60)/24) + DATE(1970,1,1)</f>
        <v>42118.139583333337</v>
      </c>
      <c r="T2947" s="14">
        <f>(((I2947/60)/60)/24) + 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8356</v>
      </c>
      <c r="O2948" s="10">
        <f>(E2948/D2948)*100</f>
        <v>0.1</v>
      </c>
      <c r="P2948" s="5">
        <f>IFERROR((E2948/L2948),"0")</f>
        <v>1</v>
      </c>
      <c r="Q2948" t="str">
        <f>LEFT(N2948,FIND("/",N2948)-1)</f>
        <v>theater</v>
      </c>
      <c r="R2948" t="str">
        <f>RIGHT(N2948,LEN(N2948)-SEARCH("/",N2948))</f>
        <v>spaces</v>
      </c>
      <c r="S2948" s="14">
        <f>(((J2948/60)/60)/24) + DATE(1970,1,1)</f>
        <v>42567.531157407408</v>
      </c>
      <c r="T2948" s="14">
        <f>(((I2948/60)/60)/24) + DATE(1970,1,1)</f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8356</v>
      </c>
      <c r="O2949" s="10">
        <f>(E2949/D2949)*100</f>
        <v>4.2880000000000003</v>
      </c>
      <c r="P2949" s="5">
        <f>IFERROR((E2949/L2949),"0")</f>
        <v>82.461538461538467</v>
      </c>
      <c r="Q2949" t="str">
        <f>LEFT(N2949,FIND("/",N2949)-1)</f>
        <v>theater</v>
      </c>
      <c r="R2949" t="str">
        <f>RIGHT(N2949,LEN(N2949)-SEARCH("/",N2949))</f>
        <v>spaces</v>
      </c>
      <c r="S2949" s="14">
        <f>(((J2949/60)/60)/24) + DATE(1970,1,1)</f>
        <v>42649.562118055561</v>
      </c>
      <c r="T2949" s="14">
        <f>(((I2949/60)/60)/24) + DATE(1970,1,1)</f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8356</v>
      </c>
      <c r="O2950" s="10">
        <f>(E2950/D2950)*100</f>
        <v>4.8000000000000004E-3</v>
      </c>
      <c r="P2950" s="5">
        <f>IFERROR((E2950/L2950),"0")</f>
        <v>2.6666666666666665</v>
      </c>
      <c r="Q2950" t="str">
        <f>LEFT(N2950,FIND("/",N2950)-1)</f>
        <v>theater</v>
      </c>
      <c r="R2950" t="str">
        <f>RIGHT(N2950,LEN(N2950)-SEARCH("/",N2950))</f>
        <v>spaces</v>
      </c>
      <c r="S2950" s="14">
        <f>(((J2950/60)/60)/24) + DATE(1970,1,1)</f>
        <v>42097.649224537032</v>
      </c>
      <c r="T2950" s="14">
        <f>(((I2950/60)/60)/24) + DATE(1970,1,1)</f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8356</v>
      </c>
      <c r="O2951" s="10">
        <f>(E2951/D2951)*100</f>
        <v>2.5</v>
      </c>
      <c r="P2951" s="5">
        <f>IFERROR((E2951/L2951),"0")</f>
        <v>12.5</v>
      </c>
      <c r="Q2951" t="str">
        <f>LEFT(N2951,FIND("/",N2951)-1)</f>
        <v>theater</v>
      </c>
      <c r="R2951" t="str">
        <f>RIGHT(N2951,LEN(N2951)-SEARCH("/",N2951))</f>
        <v>spaces</v>
      </c>
      <c r="S2951" s="14">
        <f>(((J2951/60)/60)/24) + DATE(1970,1,1)</f>
        <v>42297.823113425926</v>
      </c>
      <c r="T2951" s="14">
        <f>(((I2951/60)/60)/24) + DATE(1970,1,1)</f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8356</v>
      </c>
      <c r="O2952" s="10">
        <f>(E2952/D2952)*100</f>
        <v>0</v>
      </c>
      <c r="P2952" s="5" t="str">
        <f>IFERROR((E2952/L2952),"0")</f>
        <v>0</v>
      </c>
      <c r="Q2952" t="str">
        <f>LEFT(N2952,FIND("/",N2952)-1)</f>
        <v>theater</v>
      </c>
      <c r="R2952" t="str">
        <f>RIGHT(N2952,LEN(N2952)-SEARCH("/",N2952))</f>
        <v>spaces</v>
      </c>
      <c r="S2952" s="14">
        <f>(((J2952/60)/60)/24) + DATE(1970,1,1)</f>
        <v>42362.36518518519</v>
      </c>
      <c r="T2952" s="14">
        <f>(((I2952/60)/60)/24) + 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8356</v>
      </c>
      <c r="O2953" s="10">
        <f>(E2953/D2953)*100</f>
        <v>2.1919999999999997</v>
      </c>
      <c r="P2953" s="5">
        <f>IFERROR((E2953/L2953),"0")</f>
        <v>18.896551724137932</v>
      </c>
      <c r="Q2953" t="str">
        <f>LEFT(N2953,FIND("/",N2953)-1)</f>
        <v>theater</v>
      </c>
      <c r="R2953" t="str">
        <f>RIGHT(N2953,LEN(N2953)-SEARCH("/",N2953))</f>
        <v>spaces</v>
      </c>
      <c r="S2953" s="14">
        <f>(((J2953/60)/60)/24) + DATE(1970,1,1)</f>
        <v>41872.802928240737</v>
      </c>
      <c r="T2953" s="14">
        <f>(((I2953/60)/60)/24) + DATE(1970,1,1)</f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8356</v>
      </c>
      <c r="O2954" s="10">
        <f>(E2954/D2954)*100</f>
        <v>8.0250000000000004</v>
      </c>
      <c r="P2954" s="5">
        <f>IFERROR((E2954/L2954),"0")</f>
        <v>200.625</v>
      </c>
      <c r="Q2954" t="str">
        <f>LEFT(N2954,FIND("/",N2954)-1)</f>
        <v>theater</v>
      </c>
      <c r="R2954" t="str">
        <f>RIGHT(N2954,LEN(N2954)-SEARCH("/",N2954))</f>
        <v>spaces</v>
      </c>
      <c r="S2954" s="14">
        <f>(((J2954/60)/60)/24) + DATE(1970,1,1)</f>
        <v>42628.690266203703</v>
      </c>
      <c r="T2954" s="14">
        <f>(((I2954/60)/60)/24) + 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8356</v>
      </c>
      <c r="O2955" s="10">
        <f>(E2955/D2955)*100</f>
        <v>0.15125</v>
      </c>
      <c r="P2955" s="5">
        <f>IFERROR((E2955/L2955),"0")</f>
        <v>201.66666666666666</v>
      </c>
      <c r="Q2955" t="str">
        <f>LEFT(N2955,FIND("/",N2955)-1)</f>
        <v>theater</v>
      </c>
      <c r="R2955" t="str">
        <f>RIGHT(N2955,LEN(N2955)-SEARCH("/",N2955))</f>
        <v>spaces</v>
      </c>
      <c r="S2955" s="14">
        <f>(((J2955/60)/60)/24) + DATE(1970,1,1)</f>
        <v>42255.791909722218</v>
      </c>
      <c r="T2955" s="14">
        <f>(((I2955/60)/60)/24) + 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8356</v>
      </c>
      <c r="O2956" s="10">
        <f>(E2956/D2956)*100</f>
        <v>0</v>
      </c>
      <c r="P2956" s="5" t="str">
        <f>IFERROR((E2956/L2956),"0")</f>
        <v>0</v>
      </c>
      <c r="Q2956" t="str">
        <f>LEFT(N2956,FIND("/",N2956)-1)</f>
        <v>theater</v>
      </c>
      <c r="R2956" t="str">
        <f>RIGHT(N2956,LEN(N2956)-SEARCH("/",N2956))</f>
        <v>spaces</v>
      </c>
      <c r="S2956" s="14">
        <f>(((J2956/60)/60)/24) + DATE(1970,1,1)</f>
        <v>42790.583368055552</v>
      </c>
      <c r="T2956" s="14">
        <f>(((I2956/60)/60)/24) + DATE(1970,1,1)</f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8356</v>
      </c>
      <c r="O2957" s="10">
        <f>(E2957/D2957)*100</f>
        <v>59.583333333333336</v>
      </c>
      <c r="P2957" s="5">
        <f>IFERROR((E2957/L2957),"0")</f>
        <v>65</v>
      </c>
      <c r="Q2957" t="str">
        <f>LEFT(N2957,FIND("/",N2957)-1)</f>
        <v>theater</v>
      </c>
      <c r="R2957" t="str">
        <f>RIGHT(N2957,LEN(N2957)-SEARCH("/",N2957))</f>
        <v>spaces</v>
      </c>
      <c r="S2957" s="14">
        <f>(((J2957/60)/60)/24) + DATE(1970,1,1)</f>
        <v>42141.741307870368</v>
      </c>
      <c r="T2957" s="14">
        <f>(((I2957/60)/60)/24) + DATE(1970,1,1)</f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8356</v>
      </c>
      <c r="O2958" s="10">
        <f>(E2958/D2958)*100</f>
        <v>16.734177215189874</v>
      </c>
      <c r="P2958" s="5">
        <f>IFERROR((E2958/L2958),"0")</f>
        <v>66.099999999999994</v>
      </c>
      <c r="Q2958" t="str">
        <f>LEFT(N2958,FIND("/",N2958)-1)</f>
        <v>theater</v>
      </c>
      <c r="R2958" t="str">
        <f>RIGHT(N2958,LEN(N2958)-SEARCH("/",N2958))</f>
        <v>spaces</v>
      </c>
      <c r="S2958" s="14">
        <f>(((J2958/60)/60)/24) + DATE(1970,1,1)</f>
        <v>42464.958912037036</v>
      </c>
      <c r="T2958" s="14">
        <f>(((I2958/60)/60)/24) + 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8356</v>
      </c>
      <c r="O2959" s="10">
        <f>(E2959/D2959)*100</f>
        <v>1.8666666666666669</v>
      </c>
      <c r="P2959" s="5">
        <f>IFERROR((E2959/L2959),"0")</f>
        <v>93.333333333333329</v>
      </c>
      <c r="Q2959" t="str">
        <f>LEFT(N2959,FIND("/",N2959)-1)</f>
        <v>theater</v>
      </c>
      <c r="R2959" t="str">
        <f>RIGHT(N2959,LEN(N2959)-SEARCH("/",N2959))</f>
        <v>spaces</v>
      </c>
      <c r="S2959" s="14">
        <f>(((J2959/60)/60)/24) + DATE(1970,1,1)</f>
        <v>42031.011249999996</v>
      </c>
      <c r="T2959" s="14">
        <f>(((I2959/60)/60)/24) + 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8356</v>
      </c>
      <c r="O2960" s="10">
        <f>(E2960/D2960)*100</f>
        <v>0</v>
      </c>
      <c r="P2960" s="5" t="str">
        <f>IFERROR((E2960/L2960),"0")</f>
        <v>0</v>
      </c>
      <c r="Q2960" t="str">
        <f>LEFT(N2960,FIND("/",N2960)-1)</f>
        <v>theater</v>
      </c>
      <c r="R2960" t="str">
        <f>RIGHT(N2960,LEN(N2960)-SEARCH("/",N2960))</f>
        <v>spaces</v>
      </c>
      <c r="S2960" s="14">
        <f>(((J2960/60)/60)/24) + DATE(1970,1,1)</f>
        <v>42438.779131944444</v>
      </c>
      <c r="T2960" s="14">
        <f>(((I2960/60)/60)/24) + DATE(1970,1,1)</f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8356</v>
      </c>
      <c r="O2961" s="10">
        <f>(E2961/D2961)*100</f>
        <v>0</v>
      </c>
      <c r="P2961" s="5" t="str">
        <f>IFERROR((E2961/L2961),"0")</f>
        <v>0</v>
      </c>
      <c r="Q2961" t="str">
        <f>LEFT(N2961,FIND("/",N2961)-1)</f>
        <v>theater</v>
      </c>
      <c r="R2961" t="str">
        <f>RIGHT(N2961,LEN(N2961)-SEARCH("/",N2961))</f>
        <v>spaces</v>
      </c>
      <c r="S2961" s="14">
        <f>(((J2961/60)/60)/24) + DATE(1970,1,1)</f>
        <v>42498.008391203708</v>
      </c>
      <c r="T2961" s="14">
        <f>(((I2961/60)/60)/24) + 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8356</v>
      </c>
      <c r="O2962" s="10">
        <f>(E2962/D2962)*100</f>
        <v>0</v>
      </c>
      <c r="P2962" s="5" t="str">
        <f>IFERROR((E2962/L2962),"0")</f>
        <v>0</v>
      </c>
      <c r="Q2962" t="str">
        <f>LEFT(N2962,FIND("/",N2962)-1)</f>
        <v>theater</v>
      </c>
      <c r="R2962" t="str">
        <f>RIGHT(N2962,LEN(N2962)-SEARCH("/",N2962))</f>
        <v>spaces</v>
      </c>
      <c r="S2962" s="14">
        <f>(((J2962/60)/60)/24) + DATE(1970,1,1)</f>
        <v>41863.757210648146</v>
      </c>
      <c r="T2962" s="14">
        <f>(((I2962/60)/60)/24) + DATE(1970,1,1)</f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8324</v>
      </c>
      <c r="O2963" s="10">
        <f>(E2963/D2963)*100</f>
        <v>109.62</v>
      </c>
      <c r="P2963" s="5">
        <f>IFERROR((E2963/L2963),"0")</f>
        <v>50.75</v>
      </c>
      <c r="Q2963" t="str">
        <f>LEFT(N2963,FIND("/",N2963)-1)</f>
        <v>theater</v>
      </c>
      <c r="R2963" t="str">
        <f>RIGHT(N2963,LEN(N2963)-SEARCH("/",N2963))</f>
        <v>plays</v>
      </c>
      <c r="S2963" s="14">
        <f>(((J2963/60)/60)/24) + DATE(1970,1,1)</f>
        <v>42061.212488425925</v>
      </c>
      <c r="T2963" s="14">
        <f>(((I2963/60)/60)/24) + DATE(1970,1,1)</f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8324</v>
      </c>
      <c r="O2964" s="10">
        <f>(E2964/D2964)*100</f>
        <v>121.8</v>
      </c>
      <c r="P2964" s="5">
        <f>IFERROR((E2964/L2964),"0")</f>
        <v>60.9</v>
      </c>
      <c r="Q2964" t="str">
        <f>LEFT(N2964,FIND("/",N2964)-1)</f>
        <v>theater</v>
      </c>
      <c r="R2964" t="str">
        <f>RIGHT(N2964,LEN(N2964)-SEARCH("/",N2964))</f>
        <v>plays</v>
      </c>
      <c r="S2964" s="14">
        <f>(((J2964/60)/60)/24) + DATE(1970,1,1)</f>
        <v>42036.24428240741</v>
      </c>
      <c r="T2964" s="14">
        <f>(((I2964/60)/60)/24) + 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8324</v>
      </c>
      <c r="O2965" s="10">
        <f>(E2965/D2965)*100</f>
        <v>106.85</v>
      </c>
      <c r="P2965" s="5">
        <f>IFERROR((E2965/L2965),"0")</f>
        <v>109.03061224489795</v>
      </c>
      <c r="Q2965" t="str">
        <f>LEFT(N2965,FIND("/",N2965)-1)</f>
        <v>theater</v>
      </c>
      <c r="R2965" t="str">
        <f>RIGHT(N2965,LEN(N2965)-SEARCH("/",N2965))</f>
        <v>plays</v>
      </c>
      <c r="S2965" s="14">
        <f>(((J2965/60)/60)/24) + DATE(1970,1,1)</f>
        <v>42157.470185185186</v>
      </c>
      <c r="T2965" s="14">
        <f>(((I2965/60)/60)/24) + DATE(1970,1,1)</f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8324</v>
      </c>
      <c r="O2966" s="10">
        <f>(E2966/D2966)*100</f>
        <v>100.71379999999999</v>
      </c>
      <c r="P2966" s="5">
        <f>IFERROR((E2966/L2966),"0")</f>
        <v>25.692295918367346</v>
      </c>
      <c r="Q2966" t="str">
        <f>LEFT(N2966,FIND("/",N2966)-1)</f>
        <v>theater</v>
      </c>
      <c r="R2966" t="str">
        <f>RIGHT(N2966,LEN(N2966)-SEARCH("/",N2966))</f>
        <v>plays</v>
      </c>
      <c r="S2966" s="14">
        <f>(((J2966/60)/60)/24) + DATE(1970,1,1)</f>
        <v>41827.909942129627</v>
      </c>
      <c r="T2966" s="14">
        <f>(((I2966/60)/60)/24) + DATE(1970,1,1)</f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8324</v>
      </c>
      <c r="O2967" s="10">
        <f>(E2967/D2967)*100</f>
        <v>109.00000000000001</v>
      </c>
      <c r="P2967" s="5">
        <f>IFERROR((E2967/L2967),"0")</f>
        <v>41.92307692307692</v>
      </c>
      <c r="Q2967" t="str">
        <f>LEFT(N2967,FIND("/",N2967)-1)</f>
        <v>theater</v>
      </c>
      <c r="R2967" t="str">
        <f>RIGHT(N2967,LEN(N2967)-SEARCH("/",N2967))</f>
        <v>plays</v>
      </c>
      <c r="S2967" s="14">
        <f>(((J2967/60)/60)/24) + DATE(1970,1,1)</f>
        <v>42162.729548611111</v>
      </c>
      <c r="T2967" s="14">
        <f>(((I2967/60)/60)/24) + DATE(1970,1,1)</f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8324</v>
      </c>
      <c r="O2968" s="10">
        <f>(E2968/D2968)*100</f>
        <v>113.63000000000001</v>
      </c>
      <c r="P2968" s="5">
        <f>IFERROR((E2968/L2968),"0")</f>
        <v>88.7734375</v>
      </c>
      <c r="Q2968" t="str">
        <f>LEFT(N2968,FIND("/",N2968)-1)</f>
        <v>theater</v>
      </c>
      <c r="R2968" t="str">
        <f>RIGHT(N2968,LEN(N2968)-SEARCH("/",N2968))</f>
        <v>plays</v>
      </c>
      <c r="S2968" s="14">
        <f>(((J2968/60)/60)/24) + DATE(1970,1,1)</f>
        <v>42233.738564814819</v>
      </c>
      <c r="T2968" s="14">
        <f>(((I2968/60)/60)/24) + 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8324</v>
      </c>
      <c r="O2969" s="10">
        <f>(E2969/D2969)*100</f>
        <v>113.92</v>
      </c>
      <c r="P2969" s="5">
        <f>IFERROR((E2969/L2969),"0")</f>
        <v>80.225352112676063</v>
      </c>
      <c r="Q2969" t="str">
        <f>LEFT(N2969,FIND("/",N2969)-1)</f>
        <v>theater</v>
      </c>
      <c r="R2969" t="str">
        <f>RIGHT(N2969,LEN(N2969)-SEARCH("/",N2969))</f>
        <v>plays</v>
      </c>
      <c r="S2969" s="14">
        <f>(((J2969/60)/60)/24) + DATE(1970,1,1)</f>
        <v>42042.197824074072</v>
      </c>
      <c r="T2969" s="14">
        <f>(((I2969/60)/60)/24) + 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8324</v>
      </c>
      <c r="O2970" s="10">
        <f>(E2970/D2970)*100</f>
        <v>106</v>
      </c>
      <c r="P2970" s="5">
        <f>IFERROR((E2970/L2970),"0")</f>
        <v>78.936170212765958</v>
      </c>
      <c r="Q2970" t="str">
        <f>LEFT(N2970,FIND("/",N2970)-1)</f>
        <v>theater</v>
      </c>
      <c r="R2970" t="str">
        <f>RIGHT(N2970,LEN(N2970)-SEARCH("/",N2970))</f>
        <v>plays</v>
      </c>
      <c r="S2970" s="14">
        <f>(((J2970/60)/60)/24) + DATE(1970,1,1)</f>
        <v>42585.523842592593</v>
      </c>
      <c r="T2970" s="14">
        <f>(((I2970/60)/60)/24) + DATE(1970,1,1)</f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8324</v>
      </c>
      <c r="O2971" s="10">
        <f>(E2971/D2971)*100</f>
        <v>162.5</v>
      </c>
      <c r="P2971" s="5">
        <f>IFERROR((E2971/L2971),"0")</f>
        <v>95.588235294117652</v>
      </c>
      <c r="Q2971" t="str">
        <f>LEFT(N2971,FIND("/",N2971)-1)</f>
        <v>theater</v>
      </c>
      <c r="R2971" t="str">
        <f>RIGHT(N2971,LEN(N2971)-SEARCH("/",N2971))</f>
        <v>plays</v>
      </c>
      <c r="S2971" s="14">
        <f>(((J2971/60)/60)/24) + DATE(1970,1,1)</f>
        <v>42097.786493055552</v>
      </c>
      <c r="T2971" s="14">
        <f>(((I2971/60)/60)/24) + 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8324</v>
      </c>
      <c r="O2972" s="10">
        <f>(E2972/D2972)*100</f>
        <v>106</v>
      </c>
      <c r="P2972" s="5">
        <f>IFERROR((E2972/L2972),"0")</f>
        <v>69.890109890109883</v>
      </c>
      <c r="Q2972" t="str">
        <f>LEFT(N2972,FIND("/",N2972)-1)</f>
        <v>theater</v>
      </c>
      <c r="R2972" t="str">
        <f>RIGHT(N2972,LEN(N2972)-SEARCH("/",N2972))</f>
        <v>plays</v>
      </c>
      <c r="S2972" s="14">
        <f>(((J2972/60)/60)/24) + DATE(1970,1,1)</f>
        <v>41808.669571759259</v>
      </c>
      <c r="T2972" s="14">
        <f>(((I2972/60)/60)/24) + DATE(1970,1,1)</f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8324</v>
      </c>
      <c r="O2973" s="10">
        <f>(E2973/D2973)*100</f>
        <v>100.15624999999999</v>
      </c>
      <c r="P2973" s="5">
        <f>IFERROR((E2973/L2973),"0")</f>
        <v>74.534883720930239</v>
      </c>
      <c r="Q2973" t="str">
        <f>LEFT(N2973,FIND("/",N2973)-1)</f>
        <v>theater</v>
      </c>
      <c r="R2973" t="str">
        <f>RIGHT(N2973,LEN(N2973)-SEARCH("/",N2973))</f>
        <v>plays</v>
      </c>
      <c r="S2973" s="14">
        <f>(((J2973/60)/60)/24) + DATE(1970,1,1)</f>
        <v>41852.658310185187</v>
      </c>
      <c r="T2973" s="14">
        <f>(((I2973/60)/60)/24) + 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8324</v>
      </c>
      <c r="O2974" s="10">
        <f>(E2974/D2974)*100</f>
        <v>105.35000000000001</v>
      </c>
      <c r="P2974" s="5">
        <f>IFERROR((E2974/L2974),"0")</f>
        <v>123.94117647058823</v>
      </c>
      <c r="Q2974" t="str">
        <f>LEFT(N2974,FIND("/",N2974)-1)</f>
        <v>theater</v>
      </c>
      <c r="R2974" t="str">
        <f>RIGHT(N2974,LEN(N2974)-SEARCH("/",N2974))</f>
        <v>plays</v>
      </c>
      <c r="S2974" s="14">
        <f>(((J2974/60)/60)/24) + DATE(1970,1,1)</f>
        <v>42694.110185185185</v>
      </c>
      <c r="T2974" s="14">
        <f>(((I2974/60)/60)/24) + DATE(1970,1,1)</f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8324</v>
      </c>
      <c r="O2975" s="10">
        <f>(E2975/D2975)*100</f>
        <v>174.8</v>
      </c>
      <c r="P2975" s="5">
        <f>IFERROR((E2975/L2975),"0")</f>
        <v>264.84848484848487</v>
      </c>
      <c r="Q2975" t="str">
        <f>LEFT(N2975,FIND("/",N2975)-1)</f>
        <v>theater</v>
      </c>
      <c r="R2975" t="str">
        <f>RIGHT(N2975,LEN(N2975)-SEARCH("/",N2975))</f>
        <v>plays</v>
      </c>
      <c r="S2975" s="14">
        <f>(((J2975/60)/60)/24) + DATE(1970,1,1)</f>
        <v>42341.818379629629</v>
      </c>
      <c r="T2975" s="14">
        <f>(((I2975/60)/60)/24) + DATE(1970,1,1)</f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8324</v>
      </c>
      <c r="O2976" s="10">
        <f>(E2976/D2976)*100</f>
        <v>102</v>
      </c>
      <c r="P2976" s="5">
        <f>IFERROR((E2976/L2976),"0")</f>
        <v>58.620689655172413</v>
      </c>
      <c r="Q2976" t="str">
        <f>LEFT(N2976,FIND("/",N2976)-1)</f>
        <v>theater</v>
      </c>
      <c r="R2976" t="str">
        <f>RIGHT(N2976,LEN(N2976)-SEARCH("/",N2976))</f>
        <v>plays</v>
      </c>
      <c r="S2976" s="14">
        <f>(((J2976/60)/60)/24) + DATE(1970,1,1)</f>
        <v>41880.061006944445</v>
      </c>
      <c r="T2976" s="14">
        <f>(((I2976/60)/60)/24) + DATE(1970,1,1)</f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8324</v>
      </c>
      <c r="O2977" s="10">
        <f>(E2977/D2977)*100</f>
        <v>100.125</v>
      </c>
      <c r="P2977" s="5">
        <f>IFERROR((E2977/L2977),"0")</f>
        <v>70.884955752212392</v>
      </c>
      <c r="Q2977" t="str">
        <f>LEFT(N2977,FIND("/",N2977)-1)</f>
        <v>theater</v>
      </c>
      <c r="R2977" t="str">
        <f>RIGHT(N2977,LEN(N2977)-SEARCH("/",N2977))</f>
        <v>plays</v>
      </c>
      <c r="S2977" s="14">
        <f>(((J2977/60)/60)/24) + DATE(1970,1,1)</f>
        <v>41941.683865740742</v>
      </c>
      <c r="T2977" s="14">
        <f>(((I2977/60)/60)/24) + 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8324</v>
      </c>
      <c r="O2978" s="10">
        <f>(E2978/D2978)*100</f>
        <v>171.42857142857142</v>
      </c>
      <c r="P2978" s="5">
        <f>IFERROR((E2978/L2978),"0")</f>
        <v>8.5714285714285712</v>
      </c>
      <c r="Q2978" t="str">
        <f>LEFT(N2978,FIND("/",N2978)-1)</f>
        <v>theater</v>
      </c>
      <c r="R2978" t="str">
        <f>RIGHT(N2978,LEN(N2978)-SEARCH("/",N2978))</f>
        <v>plays</v>
      </c>
      <c r="S2978" s="14">
        <f>(((J2978/60)/60)/24) + DATE(1970,1,1)</f>
        <v>42425.730671296296</v>
      </c>
      <c r="T2978" s="14">
        <f>(((I2978/60)/60)/24) + 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8324</v>
      </c>
      <c r="O2979" s="10">
        <f>(E2979/D2979)*100</f>
        <v>113.56666666666666</v>
      </c>
      <c r="P2979" s="5">
        <f>IFERROR((E2979/L2979),"0")</f>
        <v>113.56666666666666</v>
      </c>
      <c r="Q2979" t="str">
        <f>LEFT(N2979,FIND("/",N2979)-1)</f>
        <v>theater</v>
      </c>
      <c r="R2979" t="str">
        <f>RIGHT(N2979,LEN(N2979)-SEARCH("/",N2979))</f>
        <v>plays</v>
      </c>
      <c r="S2979" s="14">
        <f>(((J2979/60)/60)/24) + DATE(1970,1,1)</f>
        <v>42026.88118055556</v>
      </c>
      <c r="T2979" s="14">
        <f>(((I2979/60)/60)/24) + DATE(1970,1,1)</f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8324</v>
      </c>
      <c r="O2980" s="10">
        <f>(E2980/D2980)*100</f>
        <v>129.46666666666667</v>
      </c>
      <c r="P2980" s="5">
        <f>IFERROR((E2980/L2980),"0")</f>
        <v>60.6875</v>
      </c>
      <c r="Q2980" t="str">
        <f>LEFT(N2980,FIND("/",N2980)-1)</f>
        <v>theater</v>
      </c>
      <c r="R2980" t="str">
        <f>RIGHT(N2980,LEN(N2980)-SEARCH("/",N2980))</f>
        <v>plays</v>
      </c>
      <c r="S2980" s="14">
        <f>(((J2980/60)/60)/24) + DATE(1970,1,1)</f>
        <v>41922.640590277777</v>
      </c>
      <c r="T2980" s="14">
        <f>(((I2980/60)/60)/24) + DATE(1970,1,1)</f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8324</v>
      </c>
      <c r="O2981" s="10">
        <f>(E2981/D2981)*100</f>
        <v>101.4</v>
      </c>
      <c r="P2981" s="5">
        <f>IFERROR((E2981/L2981),"0")</f>
        <v>110.21739130434783</v>
      </c>
      <c r="Q2981" t="str">
        <f>LEFT(N2981,FIND("/",N2981)-1)</f>
        <v>theater</v>
      </c>
      <c r="R2981" t="str">
        <f>RIGHT(N2981,LEN(N2981)-SEARCH("/",N2981))</f>
        <v>plays</v>
      </c>
      <c r="S2981" s="14">
        <f>(((J2981/60)/60)/24) + DATE(1970,1,1)</f>
        <v>41993.824340277773</v>
      </c>
      <c r="T2981" s="14">
        <f>(((I2981/60)/60)/24) + 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8324</v>
      </c>
      <c r="O2982" s="10">
        <f>(E2982/D2982)*100</f>
        <v>109.16666666666666</v>
      </c>
      <c r="P2982" s="5">
        <f>IFERROR((E2982/L2982),"0")</f>
        <v>136.45833333333334</v>
      </c>
      <c r="Q2982" t="str">
        <f>LEFT(N2982,FIND("/",N2982)-1)</f>
        <v>theater</v>
      </c>
      <c r="R2982" t="str">
        <f>RIGHT(N2982,LEN(N2982)-SEARCH("/",N2982))</f>
        <v>plays</v>
      </c>
      <c r="S2982" s="14">
        <f>(((J2982/60)/60)/24) + DATE(1970,1,1)</f>
        <v>42219.915856481486</v>
      </c>
      <c r="T2982" s="14">
        <f>(((I2982/60)/60)/24) + DATE(1970,1,1)</f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8356</v>
      </c>
      <c r="O2983" s="10">
        <f>(E2983/D2983)*100</f>
        <v>128.92500000000001</v>
      </c>
      <c r="P2983" s="5">
        <f>IFERROR((E2983/L2983),"0")</f>
        <v>53.164948453608247</v>
      </c>
      <c r="Q2983" t="str">
        <f>LEFT(N2983,FIND("/",N2983)-1)</f>
        <v>theater</v>
      </c>
      <c r="R2983" t="str">
        <f>RIGHT(N2983,LEN(N2983)-SEARCH("/",N2983))</f>
        <v>spaces</v>
      </c>
      <c r="S2983" s="14">
        <f>(((J2983/60)/60)/24) + DATE(1970,1,1)</f>
        <v>42225.559675925921</v>
      </c>
      <c r="T2983" s="14">
        <f>(((I2983/60)/60)/24) + DATE(1970,1,1)</f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8356</v>
      </c>
      <c r="O2984" s="10">
        <f>(E2984/D2984)*100</f>
        <v>102.06</v>
      </c>
      <c r="P2984" s="5">
        <f>IFERROR((E2984/L2984),"0")</f>
        <v>86.491525423728817</v>
      </c>
      <c r="Q2984" t="str">
        <f>LEFT(N2984,FIND("/",N2984)-1)</f>
        <v>theater</v>
      </c>
      <c r="R2984" t="str">
        <f>RIGHT(N2984,LEN(N2984)-SEARCH("/",N2984))</f>
        <v>spaces</v>
      </c>
      <c r="S2984" s="14">
        <f>(((J2984/60)/60)/24) + DATE(1970,1,1)</f>
        <v>42381.686840277776</v>
      </c>
      <c r="T2984" s="14">
        <f>(((I2984/60)/60)/24) + 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8356</v>
      </c>
      <c r="O2985" s="10">
        <f>(E2985/D2985)*100</f>
        <v>146.53957758620692</v>
      </c>
      <c r="P2985" s="5">
        <f>IFERROR((E2985/L2985),"0")</f>
        <v>155.23827397260274</v>
      </c>
      <c r="Q2985" t="str">
        <f>LEFT(N2985,FIND("/",N2985)-1)</f>
        <v>theater</v>
      </c>
      <c r="R2985" t="str">
        <f>RIGHT(N2985,LEN(N2985)-SEARCH("/",N2985))</f>
        <v>spaces</v>
      </c>
      <c r="S2985" s="14">
        <f>(((J2985/60)/60)/24) + DATE(1970,1,1)</f>
        <v>41894.632361111115</v>
      </c>
      <c r="T2985" s="14">
        <f>(((I2985/60)/60)/24) + DATE(1970,1,1)</f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8356</v>
      </c>
      <c r="O2986" s="10">
        <f>(E2986/D2986)*100</f>
        <v>100.352</v>
      </c>
      <c r="P2986" s="5">
        <f>IFERROR((E2986/L2986),"0")</f>
        <v>115.08256880733946</v>
      </c>
      <c r="Q2986" t="str">
        <f>LEFT(N2986,FIND("/",N2986)-1)</f>
        <v>theater</v>
      </c>
      <c r="R2986" t="str">
        <f>RIGHT(N2986,LEN(N2986)-SEARCH("/",N2986))</f>
        <v>spaces</v>
      </c>
      <c r="S2986" s="14">
        <f>(((J2986/60)/60)/24) + DATE(1970,1,1)</f>
        <v>42576.278715277775</v>
      </c>
      <c r="T2986" s="14">
        <f>(((I2986/60)/60)/24) + DATE(1970,1,1)</f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8356</v>
      </c>
      <c r="O2987" s="10">
        <f>(E2987/D2987)*100</f>
        <v>121.64999999999999</v>
      </c>
      <c r="P2987" s="5">
        <f>IFERROR((E2987/L2987),"0")</f>
        <v>109.5945945945946</v>
      </c>
      <c r="Q2987" t="str">
        <f>LEFT(N2987,FIND("/",N2987)-1)</f>
        <v>theater</v>
      </c>
      <c r="R2987" t="str">
        <f>RIGHT(N2987,LEN(N2987)-SEARCH("/",N2987))</f>
        <v>spaces</v>
      </c>
      <c r="S2987" s="14">
        <f>(((J2987/60)/60)/24) + DATE(1970,1,1)</f>
        <v>42654.973703703698</v>
      </c>
      <c r="T2987" s="14">
        <f>(((I2987/60)/60)/24) + 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8356</v>
      </c>
      <c r="O2988" s="10">
        <f>(E2988/D2988)*100</f>
        <v>105.5</v>
      </c>
      <c r="P2988" s="5">
        <f>IFERROR((E2988/L2988),"0")</f>
        <v>45.214285714285715</v>
      </c>
      <c r="Q2988" t="str">
        <f>LEFT(N2988,FIND("/",N2988)-1)</f>
        <v>theater</v>
      </c>
      <c r="R2988" t="str">
        <f>RIGHT(N2988,LEN(N2988)-SEARCH("/",N2988))</f>
        <v>spaces</v>
      </c>
      <c r="S2988" s="14">
        <f>(((J2988/60)/60)/24) + DATE(1970,1,1)</f>
        <v>42431.500069444446</v>
      </c>
      <c r="T2988" s="14">
        <f>(((I2988/60)/60)/24) + DATE(1970,1,1)</f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8356</v>
      </c>
      <c r="O2989" s="10">
        <f>(E2989/D2989)*100</f>
        <v>110.4008</v>
      </c>
      <c r="P2989" s="5">
        <f>IFERROR((E2989/L2989),"0")</f>
        <v>104.15169811320754</v>
      </c>
      <c r="Q2989" t="str">
        <f>LEFT(N2989,FIND("/",N2989)-1)</f>
        <v>theater</v>
      </c>
      <c r="R2989" t="str">
        <f>RIGHT(N2989,LEN(N2989)-SEARCH("/",N2989))</f>
        <v>spaces</v>
      </c>
      <c r="S2989" s="14">
        <f>(((J2989/60)/60)/24) + DATE(1970,1,1)</f>
        <v>42627.307303240741</v>
      </c>
      <c r="T2989" s="14">
        <f>(((I2989/60)/60)/24) + DATE(1970,1,1)</f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8356</v>
      </c>
      <c r="O2990" s="10">
        <f>(E2990/D2990)*100</f>
        <v>100</v>
      </c>
      <c r="P2990" s="5">
        <f>IFERROR((E2990/L2990),"0")</f>
        <v>35.714285714285715</v>
      </c>
      <c r="Q2990" t="str">
        <f>LEFT(N2990,FIND("/",N2990)-1)</f>
        <v>theater</v>
      </c>
      <c r="R2990" t="str">
        <f>RIGHT(N2990,LEN(N2990)-SEARCH("/",N2990))</f>
        <v>spaces</v>
      </c>
      <c r="S2990" s="14">
        <f>(((J2990/60)/60)/24) + DATE(1970,1,1)</f>
        <v>42511.362048611118</v>
      </c>
      <c r="T2990" s="14">
        <f>(((I2990/60)/60)/24) + 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8356</v>
      </c>
      <c r="O2991" s="10">
        <f>(E2991/D2991)*100</f>
        <v>176.535</v>
      </c>
      <c r="P2991" s="5">
        <f>IFERROR((E2991/L2991),"0")</f>
        <v>96.997252747252745</v>
      </c>
      <c r="Q2991" t="str">
        <f>LEFT(N2991,FIND("/",N2991)-1)</f>
        <v>theater</v>
      </c>
      <c r="R2991" t="str">
        <f>RIGHT(N2991,LEN(N2991)-SEARCH("/",N2991))</f>
        <v>spaces</v>
      </c>
      <c r="S2991" s="14">
        <f>(((J2991/60)/60)/24) + DATE(1970,1,1)</f>
        <v>42337.02039351852</v>
      </c>
      <c r="T2991" s="14">
        <f>(((I2991/60)/60)/24) + DATE(1970,1,1)</f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8356</v>
      </c>
      <c r="O2992" s="10">
        <f>(E2992/D2992)*100</f>
        <v>100</v>
      </c>
      <c r="P2992" s="5">
        <f>IFERROR((E2992/L2992),"0")</f>
        <v>370.37037037037038</v>
      </c>
      <c r="Q2992" t="str">
        <f>LEFT(N2992,FIND("/",N2992)-1)</f>
        <v>theater</v>
      </c>
      <c r="R2992" t="str">
        <f>RIGHT(N2992,LEN(N2992)-SEARCH("/",N2992))</f>
        <v>spaces</v>
      </c>
      <c r="S2992" s="14">
        <f>(((J2992/60)/60)/24) + DATE(1970,1,1)</f>
        <v>42341.57430555555</v>
      </c>
      <c r="T2992" s="14">
        <f>(((I2992/60)/60)/24) + DATE(1970,1,1)</f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8356</v>
      </c>
      <c r="O2993" s="10">
        <f>(E2993/D2993)*100</f>
        <v>103.29411764705883</v>
      </c>
      <c r="P2993" s="5">
        <f>IFERROR((E2993/L2993),"0")</f>
        <v>94.408602150537632</v>
      </c>
      <c r="Q2993" t="str">
        <f>LEFT(N2993,FIND("/",N2993)-1)</f>
        <v>theater</v>
      </c>
      <c r="R2993" t="str">
        <f>RIGHT(N2993,LEN(N2993)-SEARCH("/",N2993))</f>
        <v>spaces</v>
      </c>
      <c r="S2993" s="14">
        <f>(((J2993/60)/60)/24) + DATE(1970,1,1)</f>
        <v>42740.837152777778</v>
      </c>
      <c r="T2993" s="14">
        <f>(((I2993/60)/60)/24) + 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8356</v>
      </c>
      <c r="O2994" s="10">
        <f>(E2994/D2994)*100</f>
        <v>104.5</v>
      </c>
      <c r="P2994" s="5">
        <f>IFERROR((E2994/L2994),"0")</f>
        <v>48.984375</v>
      </c>
      <c r="Q2994" t="str">
        <f>LEFT(N2994,FIND("/",N2994)-1)</f>
        <v>theater</v>
      </c>
      <c r="R2994" t="str">
        <f>RIGHT(N2994,LEN(N2994)-SEARCH("/",N2994))</f>
        <v>spaces</v>
      </c>
      <c r="S2994" s="14">
        <f>(((J2994/60)/60)/24) + DATE(1970,1,1)</f>
        <v>42622.767476851848</v>
      </c>
      <c r="T2994" s="14">
        <f>(((I2994/60)/60)/24) + 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8356</v>
      </c>
      <c r="O2995" s="10">
        <f>(E2995/D2995)*100</f>
        <v>100.29999999999998</v>
      </c>
      <c r="P2995" s="5">
        <f>IFERROR((E2995/L2995),"0")</f>
        <v>45.590909090909093</v>
      </c>
      <c r="Q2995" t="str">
        <f>LEFT(N2995,FIND("/",N2995)-1)</f>
        <v>theater</v>
      </c>
      <c r="R2995" t="str">
        <f>RIGHT(N2995,LEN(N2995)-SEARCH("/",N2995))</f>
        <v>spaces</v>
      </c>
      <c r="S2995" s="14">
        <f>(((J2995/60)/60)/24) + DATE(1970,1,1)</f>
        <v>42390.838738425926</v>
      </c>
      <c r="T2995" s="14">
        <f>(((I2995/60)/60)/24) + 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8356</v>
      </c>
      <c r="O2996" s="10">
        <f>(E2996/D2996)*100</f>
        <v>457.74666666666673</v>
      </c>
      <c r="P2996" s="5">
        <f>IFERROR((E2996/L2996),"0")</f>
        <v>23.275254237288134</v>
      </c>
      <c r="Q2996" t="str">
        <f>LEFT(N2996,FIND("/",N2996)-1)</f>
        <v>theater</v>
      </c>
      <c r="R2996" t="str">
        <f>RIGHT(N2996,LEN(N2996)-SEARCH("/",N2996))</f>
        <v>spaces</v>
      </c>
      <c r="S2996" s="14">
        <f>(((J2996/60)/60)/24) + DATE(1970,1,1)</f>
        <v>41885.478842592594</v>
      </c>
      <c r="T2996" s="14">
        <f>(((I2996/60)/60)/24) + DATE(1970,1,1)</f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8356</v>
      </c>
      <c r="O2997" s="10">
        <f>(E2997/D2997)*100</f>
        <v>104.96000000000001</v>
      </c>
      <c r="P2997" s="5">
        <f>IFERROR((E2997/L2997),"0")</f>
        <v>63.2289156626506</v>
      </c>
      <c r="Q2997" t="str">
        <f>LEFT(N2997,FIND("/",N2997)-1)</f>
        <v>theater</v>
      </c>
      <c r="R2997" t="str">
        <f>RIGHT(N2997,LEN(N2997)-SEARCH("/",N2997))</f>
        <v>spaces</v>
      </c>
      <c r="S2997" s="14">
        <f>(((J2997/60)/60)/24) + DATE(1970,1,1)</f>
        <v>42724.665173611109</v>
      </c>
      <c r="T2997" s="14">
        <f>(((I2997/60)/60)/24) + DATE(1970,1,1)</f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8356</v>
      </c>
      <c r="O2998" s="10">
        <f>(E2998/D2998)*100</f>
        <v>171.94285714285715</v>
      </c>
      <c r="P2998" s="5">
        <f>IFERROR((E2998/L2998),"0")</f>
        <v>153.5204081632653</v>
      </c>
      <c r="Q2998" t="str">
        <f>LEFT(N2998,FIND("/",N2998)-1)</f>
        <v>theater</v>
      </c>
      <c r="R2998" t="str">
        <f>RIGHT(N2998,LEN(N2998)-SEARCH("/",N2998))</f>
        <v>spaces</v>
      </c>
      <c r="S2998" s="14">
        <f>(((J2998/60)/60)/24) + DATE(1970,1,1)</f>
        <v>42090.912500000006</v>
      </c>
      <c r="T2998" s="14">
        <f>(((I2998/60)/60)/24) + DATE(1970,1,1)</f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8356</v>
      </c>
      <c r="O2999" s="10">
        <f>(E2999/D2999)*100</f>
        <v>103.73000000000002</v>
      </c>
      <c r="P2999" s="5">
        <f>IFERROR((E2999/L2999),"0")</f>
        <v>90.2</v>
      </c>
      <c r="Q2999" t="str">
        <f>LEFT(N2999,FIND("/",N2999)-1)</f>
        <v>theater</v>
      </c>
      <c r="R2999" t="str">
        <f>RIGHT(N2999,LEN(N2999)-SEARCH("/",N2999))</f>
        <v>spaces</v>
      </c>
      <c r="S2999" s="14">
        <f>(((J2999/60)/60)/24) + DATE(1970,1,1)</f>
        <v>42775.733715277776</v>
      </c>
      <c r="T2999" s="14">
        <f>(((I2999/60)/60)/24) + DATE(1970,1,1)</f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8356</v>
      </c>
      <c r="O3000" s="10">
        <f>(E3000/D3000)*100</f>
        <v>103.029</v>
      </c>
      <c r="P3000" s="5">
        <f>IFERROR((E3000/L3000),"0")</f>
        <v>118.97113163972287</v>
      </c>
      <c r="Q3000" t="str">
        <f>LEFT(N3000,FIND("/",N3000)-1)</f>
        <v>theater</v>
      </c>
      <c r="R3000" t="str">
        <f>RIGHT(N3000,LEN(N3000)-SEARCH("/",N3000))</f>
        <v>spaces</v>
      </c>
      <c r="S3000" s="14">
        <f>(((J3000/60)/60)/24) + DATE(1970,1,1)</f>
        <v>41778.193622685183</v>
      </c>
      <c r="T3000" s="14">
        <f>(((I3000/60)/60)/24) + DATE(1970,1,1)</f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8356</v>
      </c>
      <c r="O3001" s="10">
        <f>(E3001/D3001)*100</f>
        <v>118.88888888888889</v>
      </c>
      <c r="P3001" s="5">
        <f>IFERROR((E3001/L3001),"0")</f>
        <v>80.25</v>
      </c>
      <c r="Q3001" t="str">
        <f>LEFT(N3001,FIND("/",N3001)-1)</f>
        <v>theater</v>
      </c>
      <c r="R3001" t="str">
        <f>RIGHT(N3001,LEN(N3001)-SEARCH("/",N3001))</f>
        <v>spaces</v>
      </c>
      <c r="S3001" s="14">
        <f>(((J3001/60)/60)/24) + DATE(1970,1,1)</f>
        <v>42780.740277777775</v>
      </c>
      <c r="T3001" s="14">
        <f>(((I3001/60)/60)/24) + DATE(1970,1,1)</f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8356</v>
      </c>
      <c r="O3002" s="10">
        <f>(E3002/D3002)*100</f>
        <v>100</v>
      </c>
      <c r="P3002" s="5">
        <f>IFERROR((E3002/L3002),"0")</f>
        <v>62.5</v>
      </c>
      <c r="Q3002" t="str">
        <f>LEFT(N3002,FIND("/",N3002)-1)</f>
        <v>theater</v>
      </c>
      <c r="R3002" t="str">
        <f>RIGHT(N3002,LEN(N3002)-SEARCH("/",N3002))</f>
        <v>spaces</v>
      </c>
      <c r="S3002" s="14">
        <f>(((J3002/60)/60)/24) + DATE(1970,1,1)</f>
        <v>42752.827199074076</v>
      </c>
      <c r="T3002" s="14">
        <f>(((I3002/60)/60)/24) + 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8356</v>
      </c>
      <c r="O3003" s="10">
        <f>(E3003/D3003)*100</f>
        <v>318.69988910451895</v>
      </c>
      <c r="P3003" s="5">
        <f>IFERROR((E3003/L3003),"0")</f>
        <v>131.37719999999999</v>
      </c>
      <c r="Q3003" t="str">
        <f>LEFT(N3003,FIND("/",N3003)-1)</f>
        <v>theater</v>
      </c>
      <c r="R3003" t="str">
        <f>RIGHT(N3003,LEN(N3003)-SEARCH("/",N3003))</f>
        <v>spaces</v>
      </c>
      <c r="S3003" s="14">
        <f>(((J3003/60)/60)/24) + DATE(1970,1,1)</f>
        <v>42534.895625000005</v>
      </c>
      <c r="T3003" s="14">
        <f>(((I3003/60)/60)/24) + 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8356</v>
      </c>
      <c r="O3004" s="10">
        <f>(E3004/D3004)*100</f>
        <v>108.50614285714286</v>
      </c>
      <c r="P3004" s="5">
        <f>IFERROR((E3004/L3004),"0")</f>
        <v>73.032980769230775</v>
      </c>
      <c r="Q3004" t="str">
        <f>LEFT(N3004,FIND("/",N3004)-1)</f>
        <v>theater</v>
      </c>
      <c r="R3004" t="str">
        <f>RIGHT(N3004,LEN(N3004)-SEARCH("/",N3004))</f>
        <v>spaces</v>
      </c>
      <c r="S3004" s="14">
        <f>(((J3004/60)/60)/24) + DATE(1970,1,1)</f>
        <v>41239.83625</v>
      </c>
      <c r="T3004" s="14">
        <f>(((I3004/60)/60)/24) + DATE(1970,1,1)</f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8356</v>
      </c>
      <c r="O3005" s="10">
        <f>(E3005/D3005)*100</f>
        <v>101.16666666666667</v>
      </c>
      <c r="P3005" s="5">
        <f>IFERROR((E3005/L3005),"0")</f>
        <v>178.52941176470588</v>
      </c>
      <c r="Q3005" t="str">
        <f>LEFT(N3005,FIND("/",N3005)-1)</f>
        <v>theater</v>
      </c>
      <c r="R3005" t="str">
        <f>RIGHT(N3005,LEN(N3005)-SEARCH("/",N3005))</f>
        <v>spaces</v>
      </c>
      <c r="S3005" s="14">
        <f>(((J3005/60)/60)/24) + DATE(1970,1,1)</f>
        <v>42398.849259259259</v>
      </c>
      <c r="T3005" s="14">
        <f>(((I3005/60)/60)/24) + DATE(1970,1,1)</f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8356</v>
      </c>
      <c r="O3006" s="10">
        <f>(E3006/D3006)*100</f>
        <v>112.815</v>
      </c>
      <c r="P3006" s="5">
        <f>IFERROR((E3006/L3006),"0")</f>
        <v>162.90974729241879</v>
      </c>
      <c r="Q3006" t="str">
        <f>LEFT(N3006,FIND("/",N3006)-1)</f>
        <v>theater</v>
      </c>
      <c r="R3006" t="str">
        <f>RIGHT(N3006,LEN(N3006)-SEARCH("/",N3006))</f>
        <v>spaces</v>
      </c>
      <c r="S3006" s="14">
        <f>(((J3006/60)/60)/24) + DATE(1970,1,1)</f>
        <v>41928.881064814814</v>
      </c>
      <c r="T3006" s="14">
        <f>(((I3006/60)/60)/24) + DATE(1970,1,1)</f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8356</v>
      </c>
      <c r="O3007" s="10">
        <f>(E3007/D3007)*100</f>
        <v>120.49622641509434</v>
      </c>
      <c r="P3007" s="5">
        <f>IFERROR((E3007/L3007),"0")</f>
        <v>108.24237288135593</v>
      </c>
      <c r="Q3007" t="str">
        <f>LEFT(N3007,FIND("/",N3007)-1)</f>
        <v>theater</v>
      </c>
      <c r="R3007" t="str">
        <f>RIGHT(N3007,LEN(N3007)-SEARCH("/",N3007))</f>
        <v>spaces</v>
      </c>
      <c r="S3007" s="14">
        <f>(((J3007/60)/60)/24) + DATE(1970,1,1)</f>
        <v>41888.674826388888</v>
      </c>
      <c r="T3007" s="14">
        <f>(((I3007/60)/60)/24) + DATE(1970,1,1)</f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8356</v>
      </c>
      <c r="O3008" s="10">
        <f>(E3008/D3008)*100</f>
        <v>107.74999999999999</v>
      </c>
      <c r="P3008" s="5">
        <f>IFERROR((E3008/L3008),"0")</f>
        <v>88.865979381443296</v>
      </c>
      <c r="Q3008" t="str">
        <f>LEFT(N3008,FIND("/",N3008)-1)</f>
        <v>theater</v>
      </c>
      <c r="R3008" t="str">
        <f>RIGHT(N3008,LEN(N3008)-SEARCH("/",N3008))</f>
        <v>spaces</v>
      </c>
      <c r="S3008" s="14">
        <f>(((J3008/60)/60)/24) + DATE(1970,1,1)</f>
        <v>41957.756840277783</v>
      </c>
      <c r="T3008" s="14">
        <f>(((I3008/60)/60)/24) + 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8356</v>
      </c>
      <c r="O3009" s="10">
        <f>(E3009/D3009)*100</f>
        <v>180</v>
      </c>
      <c r="P3009" s="5">
        <f>IFERROR((E3009/L3009),"0")</f>
        <v>54</v>
      </c>
      <c r="Q3009" t="str">
        <f>LEFT(N3009,FIND("/",N3009)-1)</f>
        <v>theater</v>
      </c>
      <c r="R3009" t="str">
        <f>RIGHT(N3009,LEN(N3009)-SEARCH("/",N3009))</f>
        <v>spaces</v>
      </c>
      <c r="S3009" s="14">
        <f>(((J3009/60)/60)/24) + DATE(1970,1,1)</f>
        <v>42098.216238425928</v>
      </c>
      <c r="T3009" s="14">
        <f>(((I3009/60)/60)/24) + 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8356</v>
      </c>
      <c r="O3010" s="10">
        <f>(E3010/D3010)*100</f>
        <v>101.16666666666667</v>
      </c>
      <c r="P3010" s="5">
        <f>IFERROR((E3010/L3010),"0")</f>
        <v>116.73076923076923</v>
      </c>
      <c r="Q3010" t="str">
        <f>LEFT(N3010,FIND("/",N3010)-1)</f>
        <v>theater</v>
      </c>
      <c r="R3010" t="str">
        <f>RIGHT(N3010,LEN(N3010)-SEARCH("/",N3010))</f>
        <v>spaces</v>
      </c>
      <c r="S3010" s="14">
        <f>(((J3010/60)/60)/24) + DATE(1970,1,1)</f>
        <v>42360.212025462963</v>
      </c>
      <c r="T3010" s="14">
        <f>(((I3010/60)/60)/24) + DATE(1970,1,1)</f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8356</v>
      </c>
      <c r="O3011" s="10">
        <f>(E3011/D3011)*100</f>
        <v>119.756</v>
      </c>
      <c r="P3011" s="5">
        <f>IFERROR((E3011/L3011),"0")</f>
        <v>233.8984375</v>
      </c>
      <c r="Q3011" t="str">
        <f>LEFT(N3011,FIND("/",N3011)-1)</f>
        <v>theater</v>
      </c>
      <c r="R3011" t="str">
        <f>RIGHT(N3011,LEN(N3011)-SEARCH("/",N3011))</f>
        <v>spaces</v>
      </c>
      <c r="S3011" s="14">
        <f>(((J3011/60)/60)/24) + DATE(1970,1,1)</f>
        <v>41939.569907407407</v>
      </c>
      <c r="T3011" s="14">
        <f>(((I3011/60)/60)/24) + 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8356</v>
      </c>
      <c r="O3012" s="10">
        <f>(E3012/D3012)*100</f>
        <v>158</v>
      </c>
      <c r="P3012" s="5">
        <f>IFERROR((E3012/L3012),"0")</f>
        <v>158</v>
      </c>
      <c r="Q3012" t="str">
        <f>LEFT(N3012,FIND("/",N3012)-1)</f>
        <v>theater</v>
      </c>
      <c r="R3012" t="str">
        <f>RIGHT(N3012,LEN(N3012)-SEARCH("/",N3012))</f>
        <v>spaces</v>
      </c>
      <c r="S3012" s="14">
        <f>(((J3012/60)/60)/24) + DATE(1970,1,1)</f>
        <v>41996.832395833335</v>
      </c>
      <c r="T3012" s="14">
        <f>(((I3012/60)/60)/24) + 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8356</v>
      </c>
      <c r="O3013" s="10">
        <f>(E3013/D3013)*100</f>
        <v>123.66666666666666</v>
      </c>
      <c r="P3013" s="5">
        <f>IFERROR((E3013/L3013),"0")</f>
        <v>14.84</v>
      </c>
      <c r="Q3013" t="str">
        <f>LEFT(N3013,FIND("/",N3013)-1)</f>
        <v>theater</v>
      </c>
      <c r="R3013" t="str">
        <f>RIGHT(N3013,LEN(N3013)-SEARCH("/",N3013))</f>
        <v>spaces</v>
      </c>
      <c r="S3013" s="14">
        <f>(((J3013/60)/60)/24) + DATE(1970,1,1)</f>
        <v>42334.468935185185</v>
      </c>
      <c r="T3013" s="14">
        <f>(((I3013/60)/60)/24) + 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8356</v>
      </c>
      <c r="O3014" s="10">
        <f>(E3014/D3014)*100</f>
        <v>117.12499999999999</v>
      </c>
      <c r="P3014" s="5">
        <f>IFERROR((E3014/L3014),"0")</f>
        <v>85.181818181818187</v>
      </c>
      <c r="Q3014" t="str">
        <f>LEFT(N3014,FIND("/",N3014)-1)</f>
        <v>theater</v>
      </c>
      <c r="R3014" t="str">
        <f>RIGHT(N3014,LEN(N3014)-SEARCH("/",N3014))</f>
        <v>spaces</v>
      </c>
      <c r="S3014" s="14">
        <f>(((J3014/60)/60)/24) + DATE(1970,1,1)</f>
        <v>42024.702893518523</v>
      </c>
      <c r="T3014" s="14">
        <f>(((I3014/60)/60)/24) + 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8356</v>
      </c>
      <c r="O3015" s="10">
        <f>(E3015/D3015)*100</f>
        <v>156.96</v>
      </c>
      <c r="P3015" s="5">
        <f>IFERROR((E3015/L3015),"0")</f>
        <v>146.69158878504672</v>
      </c>
      <c r="Q3015" t="str">
        <f>LEFT(N3015,FIND("/",N3015)-1)</f>
        <v>theater</v>
      </c>
      <c r="R3015" t="str">
        <f>RIGHT(N3015,LEN(N3015)-SEARCH("/",N3015))</f>
        <v>spaces</v>
      </c>
      <c r="S3015" s="14">
        <f>(((J3015/60)/60)/24) + DATE(1970,1,1)</f>
        <v>42146.836215277777</v>
      </c>
      <c r="T3015" s="14">
        <f>(((I3015/60)/60)/24) + DATE(1970,1,1)</f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8356</v>
      </c>
      <c r="O3016" s="10">
        <f>(E3016/D3016)*100</f>
        <v>113.104</v>
      </c>
      <c r="P3016" s="5">
        <f>IFERROR((E3016/L3016),"0")</f>
        <v>50.764811490125673</v>
      </c>
      <c r="Q3016" t="str">
        <f>LEFT(N3016,FIND("/",N3016)-1)</f>
        <v>theater</v>
      </c>
      <c r="R3016" t="str">
        <f>RIGHT(N3016,LEN(N3016)-SEARCH("/",N3016))</f>
        <v>spaces</v>
      </c>
      <c r="S3016" s="14">
        <f>(((J3016/60)/60)/24) + DATE(1970,1,1)</f>
        <v>41920.123611111114</v>
      </c>
      <c r="T3016" s="14">
        <f>(((I3016/60)/60)/24) + 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8356</v>
      </c>
      <c r="O3017" s="10">
        <f>(E3017/D3017)*100</f>
        <v>103.17647058823529</v>
      </c>
      <c r="P3017" s="5">
        <f>IFERROR((E3017/L3017),"0")</f>
        <v>87.7</v>
      </c>
      <c r="Q3017" t="str">
        <f>LEFT(N3017,FIND("/",N3017)-1)</f>
        <v>theater</v>
      </c>
      <c r="R3017" t="str">
        <f>RIGHT(N3017,LEN(N3017)-SEARCH("/",N3017))</f>
        <v>spaces</v>
      </c>
      <c r="S3017" s="14">
        <f>(((J3017/60)/60)/24) + DATE(1970,1,1)</f>
        <v>41785.72729166667</v>
      </c>
      <c r="T3017" s="14">
        <f>(((I3017/60)/60)/24) + DATE(1970,1,1)</f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8356</v>
      </c>
      <c r="O3018" s="10">
        <f>(E3018/D3018)*100</f>
        <v>102.61176470588236</v>
      </c>
      <c r="P3018" s="5">
        <f>IFERROR((E3018/L3018),"0")</f>
        <v>242.27777777777777</v>
      </c>
      <c r="Q3018" t="str">
        <f>LEFT(N3018,FIND("/",N3018)-1)</f>
        <v>theater</v>
      </c>
      <c r="R3018" t="str">
        <f>RIGHT(N3018,LEN(N3018)-SEARCH("/",N3018))</f>
        <v>spaces</v>
      </c>
      <c r="S3018" s="14">
        <f>(((J3018/60)/60)/24) + DATE(1970,1,1)</f>
        <v>41778.548055555555</v>
      </c>
      <c r="T3018" s="14">
        <f>(((I3018/60)/60)/24) + DATE(1970,1,1)</f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8356</v>
      </c>
      <c r="O3019" s="10">
        <f>(E3019/D3019)*100</f>
        <v>105.84090909090908</v>
      </c>
      <c r="P3019" s="5">
        <f>IFERROR((E3019/L3019),"0")</f>
        <v>146.44654088050314</v>
      </c>
      <c r="Q3019" t="str">
        <f>LEFT(N3019,FIND("/",N3019)-1)</f>
        <v>theater</v>
      </c>
      <c r="R3019" t="str">
        <f>RIGHT(N3019,LEN(N3019)-SEARCH("/",N3019))</f>
        <v>spaces</v>
      </c>
      <c r="S3019" s="14">
        <f>(((J3019/60)/60)/24) + DATE(1970,1,1)</f>
        <v>41841.850034722222</v>
      </c>
      <c r="T3019" s="14">
        <f>(((I3019/60)/60)/24) + DATE(1970,1,1)</f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8356</v>
      </c>
      <c r="O3020" s="10">
        <f>(E3020/D3020)*100</f>
        <v>100.71428571428571</v>
      </c>
      <c r="P3020" s="5">
        <f>IFERROR((E3020/L3020),"0")</f>
        <v>103.17073170731707</v>
      </c>
      <c r="Q3020" t="str">
        <f>LEFT(N3020,FIND("/",N3020)-1)</f>
        <v>theater</v>
      </c>
      <c r="R3020" t="str">
        <f>RIGHT(N3020,LEN(N3020)-SEARCH("/",N3020))</f>
        <v>spaces</v>
      </c>
      <c r="S3020" s="14">
        <f>(((J3020/60)/60)/24) + DATE(1970,1,1)</f>
        <v>42163.29833333334</v>
      </c>
      <c r="T3020" s="14">
        <f>(((I3020/60)/60)/24) + DATE(1970,1,1)</f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8356</v>
      </c>
      <c r="O3021" s="10">
        <f>(E3021/D3021)*100</f>
        <v>121.23333333333332</v>
      </c>
      <c r="P3021" s="5">
        <f>IFERROR((E3021/L3021),"0")</f>
        <v>80.464601769911511</v>
      </c>
      <c r="Q3021" t="str">
        <f>LEFT(N3021,FIND("/",N3021)-1)</f>
        <v>theater</v>
      </c>
      <c r="R3021" t="str">
        <f>RIGHT(N3021,LEN(N3021)-SEARCH("/",N3021))</f>
        <v>spaces</v>
      </c>
      <c r="S3021" s="14">
        <f>(((J3021/60)/60)/24) + DATE(1970,1,1)</f>
        <v>41758.833564814813</v>
      </c>
      <c r="T3021" s="14">
        <f>(((I3021/60)/60)/24) + DATE(1970,1,1)</f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8356</v>
      </c>
      <c r="O3022" s="10">
        <f>(E3022/D3022)*100</f>
        <v>100.57142857142858</v>
      </c>
      <c r="P3022" s="5">
        <f>IFERROR((E3022/L3022),"0")</f>
        <v>234.66666666666666</v>
      </c>
      <c r="Q3022" t="str">
        <f>LEFT(N3022,FIND("/",N3022)-1)</f>
        <v>theater</v>
      </c>
      <c r="R3022" t="str">
        <f>RIGHT(N3022,LEN(N3022)-SEARCH("/",N3022))</f>
        <v>spaces</v>
      </c>
      <c r="S3022" s="14">
        <f>(((J3022/60)/60)/24) + DATE(1970,1,1)</f>
        <v>42170.846446759257</v>
      </c>
      <c r="T3022" s="14">
        <f>(((I3022/60)/60)/24) + 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8356</v>
      </c>
      <c r="O3023" s="10">
        <f>(E3023/D3023)*100</f>
        <v>116.02222222222223</v>
      </c>
      <c r="P3023" s="5">
        <f>IFERROR((E3023/L3023),"0")</f>
        <v>50.689320388349515</v>
      </c>
      <c r="Q3023" t="str">
        <f>LEFT(N3023,FIND("/",N3023)-1)</f>
        <v>theater</v>
      </c>
      <c r="R3023" t="str">
        <f>RIGHT(N3023,LEN(N3023)-SEARCH("/",N3023))</f>
        <v>spaces</v>
      </c>
      <c r="S3023" s="14">
        <f>(((J3023/60)/60)/24) + DATE(1970,1,1)</f>
        <v>42660.618854166663</v>
      </c>
      <c r="T3023" s="14">
        <f>(((I3023/60)/60)/24) + DATE(1970,1,1)</f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8356</v>
      </c>
      <c r="O3024" s="10">
        <f>(E3024/D3024)*100</f>
        <v>100.88</v>
      </c>
      <c r="P3024" s="5">
        <f>IFERROR((E3024/L3024),"0")</f>
        <v>162.70967741935485</v>
      </c>
      <c r="Q3024" t="str">
        <f>LEFT(N3024,FIND("/",N3024)-1)</f>
        <v>theater</v>
      </c>
      <c r="R3024" t="str">
        <f>RIGHT(N3024,LEN(N3024)-SEARCH("/",N3024))</f>
        <v>spaces</v>
      </c>
      <c r="S3024" s="14">
        <f>(((J3024/60)/60)/24) + DATE(1970,1,1)</f>
        <v>42564.95380787037</v>
      </c>
      <c r="T3024" s="14">
        <f>(((I3024/60)/60)/24) + DATE(1970,1,1)</f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8356</v>
      </c>
      <c r="O3025" s="10">
        <f>(E3025/D3025)*100</f>
        <v>103</v>
      </c>
      <c r="P3025" s="5">
        <f>IFERROR((E3025/L3025),"0")</f>
        <v>120.16666666666667</v>
      </c>
      <c r="Q3025" t="str">
        <f>LEFT(N3025,FIND("/",N3025)-1)</f>
        <v>theater</v>
      </c>
      <c r="R3025" t="str">
        <f>RIGHT(N3025,LEN(N3025)-SEARCH("/",N3025))</f>
        <v>spaces</v>
      </c>
      <c r="S3025" s="14">
        <f>(((J3025/60)/60)/24) + DATE(1970,1,1)</f>
        <v>42121.675763888896</v>
      </c>
      <c r="T3025" s="14">
        <f>(((I3025/60)/60)/24) + DATE(1970,1,1)</f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8356</v>
      </c>
      <c r="O3026" s="10">
        <f>(E3026/D3026)*100</f>
        <v>246.42</v>
      </c>
      <c r="P3026" s="5">
        <f>IFERROR((E3026/L3026),"0")</f>
        <v>67.697802197802204</v>
      </c>
      <c r="Q3026" t="str">
        <f>LEFT(N3026,FIND("/",N3026)-1)</f>
        <v>theater</v>
      </c>
      <c r="R3026" t="str">
        <f>RIGHT(N3026,LEN(N3026)-SEARCH("/",N3026))</f>
        <v>spaces</v>
      </c>
      <c r="S3026" s="14">
        <f>(((J3026/60)/60)/24) + DATE(1970,1,1)</f>
        <v>41158.993923611109</v>
      </c>
      <c r="T3026" s="14">
        <f>(((I3026/60)/60)/24) + 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8356</v>
      </c>
      <c r="O3027" s="10">
        <f>(E3027/D3027)*100</f>
        <v>302.2</v>
      </c>
      <c r="P3027" s="5">
        <f>IFERROR((E3027/L3027),"0")</f>
        <v>52.103448275862071</v>
      </c>
      <c r="Q3027" t="str">
        <f>LEFT(N3027,FIND("/",N3027)-1)</f>
        <v>theater</v>
      </c>
      <c r="R3027" t="str">
        <f>RIGHT(N3027,LEN(N3027)-SEARCH("/",N3027))</f>
        <v>spaces</v>
      </c>
      <c r="S3027" s="14">
        <f>(((J3027/60)/60)/24) + DATE(1970,1,1)</f>
        <v>41761.509409722225</v>
      </c>
      <c r="T3027" s="14">
        <f>(((I3027/60)/60)/24) + DATE(1970,1,1)</f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8356</v>
      </c>
      <c r="O3028" s="10">
        <f>(E3028/D3028)*100</f>
        <v>143.33333333333334</v>
      </c>
      <c r="P3028" s="5">
        <f>IFERROR((E3028/L3028),"0")</f>
        <v>51.6</v>
      </c>
      <c r="Q3028" t="str">
        <f>LEFT(N3028,FIND("/",N3028)-1)</f>
        <v>theater</v>
      </c>
      <c r="R3028" t="str">
        <f>RIGHT(N3028,LEN(N3028)-SEARCH("/",N3028))</f>
        <v>spaces</v>
      </c>
      <c r="S3028" s="14">
        <f>(((J3028/60)/60)/24) + DATE(1970,1,1)</f>
        <v>42783.459398148145</v>
      </c>
      <c r="T3028" s="14">
        <f>(((I3028/60)/60)/24) + DATE(1970,1,1)</f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8356</v>
      </c>
      <c r="O3029" s="10">
        <f>(E3029/D3029)*100</f>
        <v>131.44</v>
      </c>
      <c r="P3029" s="5">
        <f>IFERROR((E3029/L3029),"0")</f>
        <v>164.3</v>
      </c>
      <c r="Q3029" t="str">
        <f>LEFT(N3029,FIND("/",N3029)-1)</f>
        <v>theater</v>
      </c>
      <c r="R3029" t="str">
        <f>RIGHT(N3029,LEN(N3029)-SEARCH("/",N3029))</f>
        <v>spaces</v>
      </c>
      <c r="S3029" s="14">
        <f>(((J3029/60)/60)/24) + DATE(1970,1,1)</f>
        <v>42053.704293981486</v>
      </c>
      <c r="T3029" s="14">
        <f>(((I3029/60)/60)/24) + 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8356</v>
      </c>
      <c r="O3030" s="10">
        <f>(E3030/D3030)*100</f>
        <v>168.01999999999998</v>
      </c>
      <c r="P3030" s="5">
        <f>IFERROR((E3030/L3030),"0")</f>
        <v>84.858585858585855</v>
      </c>
      <c r="Q3030" t="str">
        <f>LEFT(N3030,FIND("/",N3030)-1)</f>
        <v>theater</v>
      </c>
      <c r="R3030" t="str">
        <f>RIGHT(N3030,LEN(N3030)-SEARCH("/",N3030))</f>
        <v>spaces</v>
      </c>
      <c r="S3030" s="14">
        <f>(((J3030/60)/60)/24) + DATE(1970,1,1)</f>
        <v>42567.264178240745</v>
      </c>
      <c r="T3030" s="14">
        <f>(((I3030/60)/60)/24) + DATE(1970,1,1)</f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8356</v>
      </c>
      <c r="O3031" s="10">
        <f>(E3031/D3031)*100</f>
        <v>109.67666666666666</v>
      </c>
      <c r="P3031" s="5">
        <f>IFERROR((E3031/L3031),"0")</f>
        <v>94.548850574712645</v>
      </c>
      <c r="Q3031" t="str">
        <f>LEFT(N3031,FIND("/",N3031)-1)</f>
        <v>theater</v>
      </c>
      <c r="R3031" t="str">
        <f>RIGHT(N3031,LEN(N3031)-SEARCH("/",N3031))</f>
        <v>spaces</v>
      </c>
      <c r="S3031" s="14">
        <f>(((J3031/60)/60)/24) + DATE(1970,1,1)</f>
        <v>41932.708877314813</v>
      </c>
      <c r="T3031" s="14">
        <f>(((I3031/60)/60)/24) + DATE(1970,1,1)</f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8356</v>
      </c>
      <c r="O3032" s="10">
        <f>(E3032/D3032)*100</f>
        <v>106.6857142857143</v>
      </c>
      <c r="P3032" s="5">
        <f>IFERROR((E3032/L3032),"0")</f>
        <v>45.536585365853661</v>
      </c>
      <c r="Q3032" t="str">
        <f>LEFT(N3032,FIND("/",N3032)-1)</f>
        <v>theater</v>
      </c>
      <c r="R3032" t="str">
        <f>RIGHT(N3032,LEN(N3032)-SEARCH("/",N3032))</f>
        <v>spaces</v>
      </c>
      <c r="S3032" s="14">
        <f>(((J3032/60)/60)/24) + DATE(1970,1,1)</f>
        <v>42233.747349537036</v>
      </c>
      <c r="T3032" s="14">
        <f>(((I3032/60)/60)/24) + 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8356</v>
      </c>
      <c r="O3033" s="10">
        <f>(E3033/D3033)*100</f>
        <v>100</v>
      </c>
      <c r="P3033" s="5">
        <f>IFERROR((E3033/L3033),"0")</f>
        <v>51.724137931034484</v>
      </c>
      <c r="Q3033" t="str">
        <f>LEFT(N3033,FIND("/",N3033)-1)</f>
        <v>theater</v>
      </c>
      <c r="R3033" t="str">
        <f>RIGHT(N3033,LEN(N3033)-SEARCH("/",N3033))</f>
        <v>spaces</v>
      </c>
      <c r="S3033" s="14">
        <f>(((J3033/60)/60)/24) + DATE(1970,1,1)</f>
        <v>42597.882488425923</v>
      </c>
      <c r="T3033" s="14">
        <f>(((I3033/60)/60)/24) + DATE(1970,1,1)</f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8356</v>
      </c>
      <c r="O3034" s="10">
        <f>(E3034/D3034)*100</f>
        <v>127.2</v>
      </c>
      <c r="P3034" s="5">
        <f>IFERROR((E3034/L3034),"0")</f>
        <v>50.88</v>
      </c>
      <c r="Q3034" t="str">
        <f>LEFT(N3034,FIND("/",N3034)-1)</f>
        <v>theater</v>
      </c>
      <c r="R3034" t="str">
        <f>RIGHT(N3034,LEN(N3034)-SEARCH("/",N3034))</f>
        <v>spaces</v>
      </c>
      <c r="S3034" s="14">
        <f>(((J3034/60)/60)/24) + DATE(1970,1,1)</f>
        <v>42228.044664351852</v>
      </c>
      <c r="T3034" s="14">
        <f>(((I3034/60)/60)/24) + 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8356</v>
      </c>
      <c r="O3035" s="10">
        <f>(E3035/D3035)*100</f>
        <v>146.53333333333333</v>
      </c>
      <c r="P3035" s="5">
        <f>IFERROR((E3035/L3035),"0")</f>
        <v>191.13043478260869</v>
      </c>
      <c r="Q3035" t="str">
        <f>LEFT(N3035,FIND("/",N3035)-1)</f>
        <v>theater</v>
      </c>
      <c r="R3035" t="str">
        <f>RIGHT(N3035,LEN(N3035)-SEARCH("/",N3035))</f>
        <v>spaces</v>
      </c>
      <c r="S3035" s="14">
        <f>(((J3035/60)/60)/24) + DATE(1970,1,1)</f>
        <v>42570.110243055555</v>
      </c>
      <c r="T3035" s="14">
        <f>(((I3035/60)/60)/24) + DATE(1970,1,1)</f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8356</v>
      </c>
      <c r="O3036" s="10">
        <f>(E3036/D3036)*100</f>
        <v>112.53599999999999</v>
      </c>
      <c r="P3036" s="5">
        <f>IFERROR((E3036/L3036),"0")</f>
        <v>89.314285714285717</v>
      </c>
      <c r="Q3036" t="str">
        <f>LEFT(N3036,FIND("/",N3036)-1)</f>
        <v>theater</v>
      </c>
      <c r="R3036" t="str">
        <f>RIGHT(N3036,LEN(N3036)-SEARCH("/",N3036))</f>
        <v>spaces</v>
      </c>
      <c r="S3036" s="14">
        <f>(((J3036/60)/60)/24) + DATE(1970,1,1)</f>
        <v>42644.535358796296</v>
      </c>
      <c r="T3036" s="14">
        <f>(((I3036/60)/60)/24) + DATE(1970,1,1)</f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8356</v>
      </c>
      <c r="O3037" s="10">
        <f>(E3037/D3037)*100</f>
        <v>108.78684000000001</v>
      </c>
      <c r="P3037" s="5">
        <f>IFERROR((E3037/L3037),"0")</f>
        <v>88.588631921824103</v>
      </c>
      <c r="Q3037" t="str">
        <f>LEFT(N3037,FIND("/",N3037)-1)</f>
        <v>theater</v>
      </c>
      <c r="R3037" t="str">
        <f>RIGHT(N3037,LEN(N3037)-SEARCH("/",N3037))</f>
        <v>spaces</v>
      </c>
      <c r="S3037" s="14">
        <f>(((J3037/60)/60)/24) + DATE(1970,1,1)</f>
        <v>41368.560289351852</v>
      </c>
      <c r="T3037" s="14">
        <f>(((I3037/60)/60)/24) + DATE(1970,1,1)</f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8356</v>
      </c>
      <c r="O3038" s="10">
        <f>(E3038/D3038)*100</f>
        <v>126.732</v>
      </c>
      <c r="P3038" s="5">
        <f>IFERROR((E3038/L3038),"0")</f>
        <v>96.300911854103347</v>
      </c>
      <c r="Q3038" t="str">
        <f>LEFT(N3038,FIND("/",N3038)-1)</f>
        <v>theater</v>
      </c>
      <c r="R3038" t="str">
        <f>RIGHT(N3038,LEN(N3038)-SEARCH("/",N3038))</f>
        <v>spaces</v>
      </c>
      <c r="S3038" s="14">
        <f>(((J3038/60)/60)/24) + DATE(1970,1,1)</f>
        <v>41466.785231481481</v>
      </c>
      <c r="T3038" s="14">
        <f>(((I3038/60)/60)/24) + 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8356</v>
      </c>
      <c r="O3039" s="10">
        <f>(E3039/D3039)*100</f>
        <v>213.20000000000002</v>
      </c>
      <c r="P3039" s="5">
        <f>IFERROR((E3039/L3039),"0")</f>
        <v>33.3125</v>
      </c>
      <c r="Q3039" t="str">
        <f>LEFT(N3039,FIND("/",N3039)-1)</f>
        <v>theater</v>
      </c>
      <c r="R3039" t="str">
        <f>RIGHT(N3039,LEN(N3039)-SEARCH("/",N3039))</f>
        <v>spaces</v>
      </c>
      <c r="S3039" s="14">
        <f>(((J3039/60)/60)/24) + DATE(1970,1,1)</f>
        <v>40378.893206018518</v>
      </c>
      <c r="T3039" s="14">
        <f>(((I3039/60)/60)/24) + 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8356</v>
      </c>
      <c r="O3040" s="10">
        <f>(E3040/D3040)*100</f>
        <v>100.49999999999999</v>
      </c>
      <c r="P3040" s="5">
        <f>IFERROR((E3040/L3040),"0")</f>
        <v>37.222222222222221</v>
      </c>
      <c r="Q3040" t="str">
        <f>LEFT(N3040,FIND("/",N3040)-1)</f>
        <v>theater</v>
      </c>
      <c r="R3040" t="str">
        <f>RIGHT(N3040,LEN(N3040)-SEARCH("/",N3040))</f>
        <v>spaces</v>
      </c>
      <c r="S3040" s="14">
        <f>(((J3040/60)/60)/24) + DATE(1970,1,1)</f>
        <v>42373.252280092594</v>
      </c>
      <c r="T3040" s="14">
        <f>(((I3040/60)/60)/24) + 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8356</v>
      </c>
      <c r="O3041" s="10">
        <f>(E3041/D3041)*100</f>
        <v>108.71389999999998</v>
      </c>
      <c r="P3041" s="5">
        <f>IFERROR((E3041/L3041),"0")</f>
        <v>92.130423728813554</v>
      </c>
      <c r="Q3041" t="str">
        <f>LEFT(N3041,FIND("/",N3041)-1)</f>
        <v>theater</v>
      </c>
      <c r="R3041" t="str">
        <f>RIGHT(N3041,LEN(N3041)-SEARCH("/",N3041))</f>
        <v>spaces</v>
      </c>
      <c r="S3041" s="14">
        <f>(((J3041/60)/60)/24) + DATE(1970,1,1)</f>
        <v>41610.794421296298</v>
      </c>
      <c r="T3041" s="14">
        <f>(((I3041/60)/60)/24) + 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8356</v>
      </c>
      <c r="O3042" s="10">
        <f>(E3042/D3042)*100</f>
        <v>107.5</v>
      </c>
      <c r="P3042" s="5">
        <f>IFERROR((E3042/L3042),"0")</f>
        <v>76.785714285714292</v>
      </c>
      <c r="Q3042" t="str">
        <f>LEFT(N3042,FIND("/",N3042)-1)</f>
        <v>theater</v>
      </c>
      <c r="R3042" t="str">
        <f>RIGHT(N3042,LEN(N3042)-SEARCH("/",N3042))</f>
        <v>spaces</v>
      </c>
      <c r="S3042" s="14">
        <f>(((J3042/60)/60)/24) + DATE(1970,1,1)</f>
        <v>42177.791909722218</v>
      </c>
      <c r="T3042" s="14">
        <f>(((I3042/60)/60)/24) + 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8356</v>
      </c>
      <c r="O3043" s="10">
        <f>(E3043/D3043)*100</f>
        <v>110.48192771084338</v>
      </c>
      <c r="P3043" s="5">
        <f>IFERROR((E3043/L3043),"0")</f>
        <v>96.526315789473685</v>
      </c>
      <c r="Q3043" t="str">
        <f>LEFT(N3043,FIND("/",N3043)-1)</f>
        <v>theater</v>
      </c>
      <c r="R3043" t="str">
        <f>RIGHT(N3043,LEN(N3043)-SEARCH("/",N3043))</f>
        <v>spaces</v>
      </c>
      <c r="S3043" s="14">
        <f>(((J3043/60)/60)/24) + DATE(1970,1,1)</f>
        <v>42359.868611111116</v>
      </c>
      <c r="T3043" s="14">
        <f>(((I3043/60)/60)/24) + DATE(1970,1,1)</f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8356</v>
      </c>
      <c r="O3044" s="10">
        <f>(E3044/D3044)*100</f>
        <v>128</v>
      </c>
      <c r="P3044" s="5">
        <f>IFERROR((E3044/L3044),"0")</f>
        <v>51.891891891891895</v>
      </c>
      <c r="Q3044" t="str">
        <f>LEFT(N3044,FIND("/",N3044)-1)</f>
        <v>theater</v>
      </c>
      <c r="R3044" t="str">
        <f>RIGHT(N3044,LEN(N3044)-SEARCH("/",N3044))</f>
        <v>spaces</v>
      </c>
      <c r="S3044" s="14">
        <f>(((J3044/60)/60)/24) + DATE(1970,1,1)</f>
        <v>42253.688043981485</v>
      </c>
      <c r="T3044" s="14">
        <f>(((I3044/60)/60)/24) + 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8356</v>
      </c>
      <c r="O3045" s="10">
        <f>(E3045/D3045)*100</f>
        <v>110.00666666666667</v>
      </c>
      <c r="P3045" s="5">
        <f>IFERROR((E3045/L3045),"0")</f>
        <v>128.9140625</v>
      </c>
      <c r="Q3045" t="str">
        <f>LEFT(N3045,FIND("/",N3045)-1)</f>
        <v>theater</v>
      </c>
      <c r="R3045" t="str">
        <f>RIGHT(N3045,LEN(N3045)-SEARCH("/",N3045))</f>
        <v>spaces</v>
      </c>
      <c r="S3045" s="14">
        <f>(((J3045/60)/60)/24) + DATE(1970,1,1)</f>
        <v>42083.070590277777</v>
      </c>
      <c r="T3045" s="14">
        <f>(((I3045/60)/60)/24) + 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8356</v>
      </c>
      <c r="O3046" s="10">
        <f>(E3046/D3046)*100</f>
        <v>109.34166666666667</v>
      </c>
      <c r="P3046" s="5">
        <f>IFERROR((E3046/L3046),"0")</f>
        <v>84.108974358974365</v>
      </c>
      <c r="Q3046" t="str">
        <f>LEFT(N3046,FIND("/",N3046)-1)</f>
        <v>theater</v>
      </c>
      <c r="R3046" t="str">
        <f>RIGHT(N3046,LEN(N3046)-SEARCH("/",N3046))</f>
        <v>spaces</v>
      </c>
      <c r="S3046" s="14">
        <f>(((J3046/60)/60)/24) + DATE(1970,1,1)</f>
        <v>42387.7268287037</v>
      </c>
      <c r="T3046" s="14">
        <f>(((I3046/60)/60)/24) + DATE(1970,1,1)</f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8356</v>
      </c>
      <c r="O3047" s="10">
        <f>(E3047/D3047)*100</f>
        <v>132.70650000000001</v>
      </c>
      <c r="P3047" s="5">
        <f>IFERROR((E3047/L3047),"0")</f>
        <v>82.941562500000003</v>
      </c>
      <c r="Q3047" t="str">
        <f>LEFT(N3047,FIND("/",N3047)-1)</f>
        <v>theater</v>
      </c>
      <c r="R3047" t="str">
        <f>RIGHT(N3047,LEN(N3047)-SEARCH("/",N3047))</f>
        <v>spaces</v>
      </c>
      <c r="S3047" s="14">
        <f>(((J3047/60)/60)/24) + DATE(1970,1,1)</f>
        <v>41843.155729166669</v>
      </c>
      <c r="T3047" s="14">
        <f>(((I3047/60)/60)/24) + DATE(1970,1,1)</f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8356</v>
      </c>
      <c r="O3048" s="10">
        <f>(E3048/D3048)*100</f>
        <v>190.84810126582278</v>
      </c>
      <c r="P3048" s="5">
        <f>IFERROR((E3048/L3048),"0")</f>
        <v>259.94827586206895</v>
      </c>
      <c r="Q3048" t="str">
        <f>LEFT(N3048,FIND("/",N3048)-1)</f>
        <v>theater</v>
      </c>
      <c r="R3048" t="str">
        <f>RIGHT(N3048,LEN(N3048)-SEARCH("/",N3048))</f>
        <v>spaces</v>
      </c>
      <c r="S3048" s="14">
        <f>(((J3048/60)/60)/24) + DATE(1970,1,1)</f>
        <v>41862.803078703706</v>
      </c>
      <c r="T3048" s="14">
        <f>(((I3048/60)/60)/24) + 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8356</v>
      </c>
      <c r="O3049" s="10">
        <f>(E3049/D3049)*100</f>
        <v>149</v>
      </c>
      <c r="P3049" s="5">
        <f>IFERROR((E3049/L3049),"0")</f>
        <v>37.25</v>
      </c>
      <c r="Q3049" t="str">
        <f>LEFT(N3049,FIND("/",N3049)-1)</f>
        <v>theater</v>
      </c>
      <c r="R3049" t="str">
        <f>RIGHT(N3049,LEN(N3049)-SEARCH("/",N3049))</f>
        <v>spaces</v>
      </c>
      <c r="S3049" s="14">
        <f>(((J3049/60)/60)/24) + DATE(1970,1,1)</f>
        <v>42443.989050925928</v>
      </c>
      <c r="T3049" s="14">
        <f>(((I3049/60)/60)/24) + DATE(1970,1,1)</f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8356</v>
      </c>
      <c r="O3050" s="10">
        <f>(E3050/D3050)*100</f>
        <v>166.4</v>
      </c>
      <c r="P3050" s="5">
        <f>IFERROR((E3050/L3050),"0")</f>
        <v>177.02127659574469</v>
      </c>
      <c r="Q3050" t="str">
        <f>LEFT(N3050,FIND("/",N3050)-1)</f>
        <v>theater</v>
      </c>
      <c r="R3050" t="str">
        <f>RIGHT(N3050,LEN(N3050)-SEARCH("/",N3050))</f>
        <v>spaces</v>
      </c>
      <c r="S3050" s="14">
        <f>(((J3050/60)/60)/24) + DATE(1970,1,1)</f>
        <v>41975.901180555549</v>
      </c>
      <c r="T3050" s="14">
        <f>(((I3050/60)/60)/24) + DATE(1970,1,1)</f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8356</v>
      </c>
      <c r="O3051" s="10">
        <f>(E3051/D3051)*100</f>
        <v>106.66666666666667</v>
      </c>
      <c r="P3051" s="5">
        <f>IFERROR((E3051/L3051),"0")</f>
        <v>74.074074074074076</v>
      </c>
      <c r="Q3051" t="str">
        <f>LEFT(N3051,FIND("/",N3051)-1)</f>
        <v>theater</v>
      </c>
      <c r="R3051" t="str">
        <f>RIGHT(N3051,LEN(N3051)-SEARCH("/",N3051))</f>
        <v>spaces</v>
      </c>
      <c r="S3051" s="14">
        <f>(((J3051/60)/60)/24) + DATE(1970,1,1)</f>
        <v>42139.014525462961</v>
      </c>
      <c r="T3051" s="14">
        <f>(((I3051/60)/60)/24) + 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8356</v>
      </c>
      <c r="O3052" s="10">
        <f>(E3052/D3052)*100</f>
        <v>106</v>
      </c>
      <c r="P3052" s="5">
        <f>IFERROR((E3052/L3052),"0")</f>
        <v>70.666666666666671</v>
      </c>
      <c r="Q3052" t="str">
        <f>LEFT(N3052,FIND("/",N3052)-1)</f>
        <v>theater</v>
      </c>
      <c r="R3052" t="str">
        <f>RIGHT(N3052,LEN(N3052)-SEARCH("/",N3052))</f>
        <v>spaces</v>
      </c>
      <c r="S3052" s="14">
        <f>(((J3052/60)/60)/24) + DATE(1970,1,1)</f>
        <v>42465.16851851852</v>
      </c>
      <c r="T3052" s="14">
        <f>(((I3052/60)/60)/24) + DATE(1970,1,1)</f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8356</v>
      </c>
      <c r="O3053" s="10">
        <f>(E3053/D3053)*100</f>
        <v>23.62857142857143</v>
      </c>
      <c r="P3053" s="5">
        <f>IFERROR((E3053/L3053),"0")</f>
        <v>23.62857142857143</v>
      </c>
      <c r="Q3053" t="str">
        <f>LEFT(N3053,FIND("/",N3053)-1)</f>
        <v>theater</v>
      </c>
      <c r="R3053" t="str">
        <f>RIGHT(N3053,LEN(N3053)-SEARCH("/",N3053))</f>
        <v>spaces</v>
      </c>
      <c r="S3053" s="14">
        <f>(((J3053/60)/60)/24) + DATE(1970,1,1)</f>
        <v>42744.416030092587</v>
      </c>
      <c r="T3053" s="14">
        <f>(((I3053/60)/60)/24) + DATE(1970,1,1)</f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8356</v>
      </c>
      <c r="O3054" s="10">
        <f>(E3054/D3054)*100</f>
        <v>0.15</v>
      </c>
      <c r="P3054" s="5">
        <f>IFERROR((E3054/L3054),"0")</f>
        <v>37.5</v>
      </c>
      <c r="Q3054" t="str">
        <f>LEFT(N3054,FIND("/",N3054)-1)</f>
        <v>theater</v>
      </c>
      <c r="R3054" t="str">
        <f>RIGHT(N3054,LEN(N3054)-SEARCH("/",N3054))</f>
        <v>spaces</v>
      </c>
      <c r="S3054" s="14">
        <f>(((J3054/60)/60)/24) + DATE(1970,1,1)</f>
        <v>42122.670069444444</v>
      </c>
      <c r="T3054" s="14">
        <f>(((I3054/60)/60)/24) + DATE(1970,1,1)</f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8356</v>
      </c>
      <c r="O3055" s="10">
        <f>(E3055/D3055)*100</f>
        <v>0.4</v>
      </c>
      <c r="P3055" s="5">
        <f>IFERROR((E3055/L3055),"0")</f>
        <v>13.333333333333334</v>
      </c>
      <c r="Q3055" t="str">
        <f>LEFT(N3055,FIND("/",N3055)-1)</f>
        <v>theater</v>
      </c>
      <c r="R3055" t="str">
        <f>RIGHT(N3055,LEN(N3055)-SEARCH("/",N3055))</f>
        <v>spaces</v>
      </c>
      <c r="S3055" s="14">
        <f>(((J3055/60)/60)/24) + DATE(1970,1,1)</f>
        <v>41862.761724537035</v>
      </c>
      <c r="T3055" s="14">
        <f>(((I3055/60)/60)/24) + DATE(1970,1,1)</f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8356</v>
      </c>
      <c r="O3056" s="10">
        <f>(E3056/D3056)*100</f>
        <v>0</v>
      </c>
      <c r="P3056" s="5" t="str">
        <f>IFERROR((E3056/L3056),"0")</f>
        <v>0</v>
      </c>
      <c r="Q3056" t="str">
        <f>LEFT(N3056,FIND("/",N3056)-1)</f>
        <v>theater</v>
      </c>
      <c r="R3056" t="str">
        <f>RIGHT(N3056,LEN(N3056)-SEARCH("/",N3056))</f>
        <v>spaces</v>
      </c>
      <c r="S3056" s="14">
        <f>(((J3056/60)/60)/24) + DATE(1970,1,1)</f>
        <v>42027.832800925928</v>
      </c>
      <c r="T3056" s="14">
        <f>(((I3056/60)/60)/24) + DATE(1970,1,1)</f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8356</v>
      </c>
      <c r="O3057" s="10">
        <f>(E3057/D3057)*100</f>
        <v>5.0000000000000001E-3</v>
      </c>
      <c r="P3057" s="5">
        <f>IFERROR((E3057/L3057),"0")</f>
        <v>1</v>
      </c>
      <c r="Q3057" t="str">
        <f>LEFT(N3057,FIND("/",N3057)-1)</f>
        <v>theater</v>
      </c>
      <c r="R3057" t="str">
        <f>RIGHT(N3057,LEN(N3057)-SEARCH("/",N3057))</f>
        <v>spaces</v>
      </c>
      <c r="S3057" s="14">
        <f>(((J3057/60)/60)/24) + DATE(1970,1,1)</f>
        <v>41953.95821759259</v>
      </c>
      <c r="T3057" s="14">
        <f>(((I3057/60)/60)/24) + DATE(1970,1,1)</f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8356</v>
      </c>
      <c r="O3058" s="10">
        <f>(E3058/D3058)*100</f>
        <v>0</v>
      </c>
      <c r="P3058" s="5" t="str">
        <f>IFERROR((E3058/L3058),"0")</f>
        <v>0</v>
      </c>
      <c r="Q3058" t="str">
        <f>LEFT(N3058,FIND("/",N3058)-1)</f>
        <v>theater</v>
      </c>
      <c r="R3058" t="str">
        <f>RIGHT(N3058,LEN(N3058)-SEARCH("/",N3058))</f>
        <v>spaces</v>
      </c>
      <c r="S3058" s="14">
        <f>(((J3058/60)/60)/24) + DATE(1970,1,1)</f>
        <v>41851.636388888888</v>
      </c>
      <c r="T3058" s="14">
        <f>(((I3058/60)/60)/24) + 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8356</v>
      </c>
      <c r="O3059" s="10">
        <f>(E3059/D3059)*100</f>
        <v>0</v>
      </c>
      <c r="P3059" s="5" t="str">
        <f>IFERROR((E3059/L3059),"0")</f>
        <v>0</v>
      </c>
      <c r="Q3059" t="str">
        <f>LEFT(N3059,FIND("/",N3059)-1)</f>
        <v>theater</v>
      </c>
      <c r="R3059" t="str">
        <f>RIGHT(N3059,LEN(N3059)-SEARCH("/",N3059))</f>
        <v>spaces</v>
      </c>
      <c r="S3059" s="14">
        <f>(((J3059/60)/60)/24) + DATE(1970,1,1)</f>
        <v>42433.650590277779</v>
      </c>
      <c r="T3059" s="14">
        <f>(((I3059/60)/60)/24) + DATE(1970,1,1)</f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8356</v>
      </c>
      <c r="O3060" s="10">
        <f>(E3060/D3060)*100</f>
        <v>1.6666666666666666E-2</v>
      </c>
      <c r="P3060" s="5">
        <f>IFERROR((E3060/L3060),"0")</f>
        <v>1</v>
      </c>
      <c r="Q3060" t="str">
        <f>LEFT(N3060,FIND("/",N3060)-1)</f>
        <v>theater</v>
      </c>
      <c r="R3060" t="str">
        <f>RIGHT(N3060,LEN(N3060)-SEARCH("/",N3060))</f>
        <v>spaces</v>
      </c>
      <c r="S3060" s="14">
        <f>(((J3060/60)/60)/24) + DATE(1970,1,1)</f>
        <v>42460.374305555553</v>
      </c>
      <c r="T3060" s="14">
        <f>(((I3060/60)/60)/24) + DATE(1970,1,1)</f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8356</v>
      </c>
      <c r="O3061" s="10">
        <f>(E3061/D3061)*100</f>
        <v>3.0066666666666664</v>
      </c>
      <c r="P3061" s="5">
        <f>IFERROR((E3061/L3061),"0")</f>
        <v>41</v>
      </c>
      <c r="Q3061" t="str">
        <f>LEFT(N3061,FIND("/",N3061)-1)</f>
        <v>theater</v>
      </c>
      <c r="R3061" t="str">
        <f>RIGHT(N3061,LEN(N3061)-SEARCH("/",N3061))</f>
        <v>spaces</v>
      </c>
      <c r="S3061" s="14">
        <f>(((J3061/60)/60)/24) + DATE(1970,1,1)</f>
        <v>41829.935717592591</v>
      </c>
      <c r="T3061" s="14">
        <f>(((I3061/60)/60)/24) + DATE(1970,1,1)</f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8356</v>
      </c>
      <c r="O3062" s="10">
        <f>(E3062/D3062)*100</f>
        <v>0.15227272727272728</v>
      </c>
      <c r="P3062" s="5">
        <f>IFERROR((E3062/L3062),"0")</f>
        <v>55.833333333333336</v>
      </c>
      <c r="Q3062" t="str">
        <f>LEFT(N3062,FIND("/",N3062)-1)</f>
        <v>theater</v>
      </c>
      <c r="R3062" t="str">
        <f>RIGHT(N3062,LEN(N3062)-SEARCH("/",N3062))</f>
        <v>spaces</v>
      </c>
      <c r="S3062" s="14">
        <f>(((J3062/60)/60)/24) + DATE(1970,1,1)</f>
        <v>42245.274699074071</v>
      </c>
      <c r="T3062" s="14">
        <f>(((I3062/60)/60)/24) + 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8356</v>
      </c>
      <c r="O3063" s="10">
        <f>(E3063/D3063)*100</f>
        <v>0</v>
      </c>
      <c r="P3063" s="5" t="str">
        <f>IFERROR((E3063/L3063),"0")</f>
        <v>0</v>
      </c>
      <c r="Q3063" t="str">
        <f>LEFT(N3063,FIND("/",N3063)-1)</f>
        <v>theater</v>
      </c>
      <c r="R3063" t="str">
        <f>RIGHT(N3063,LEN(N3063)-SEARCH("/",N3063))</f>
        <v>spaces</v>
      </c>
      <c r="S3063" s="14">
        <f>(((J3063/60)/60)/24) + DATE(1970,1,1)</f>
        <v>41834.784120370372</v>
      </c>
      <c r="T3063" s="14">
        <f>(((I3063/60)/60)/24) + DATE(1970,1,1)</f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8356</v>
      </c>
      <c r="O3064" s="10">
        <f>(E3064/D3064)*100</f>
        <v>66.84</v>
      </c>
      <c r="P3064" s="5">
        <f>IFERROR((E3064/L3064),"0")</f>
        <v>99.761194029850742</v>
      </c>
      <c r="Q3064" t="str">
        <f>LEFT(N3064,FIND("/",N3064)-1)</f>
        <v>theater</v>
      </c>
      <c r="R3064" t="str">
        <f>RIGHT(N3064,LEN(N3064)-SEARCH("/",N3064))</f>
        <v>spaces</v>
      </c>
      <c r="S3064" s="14">
        <f>(((J3064/60)/60)/24) + DATE(1970,1,1)</f>
        <v>42248.535787037035</v>
      </c>
      <c r="T3064" s="14">
        <f>(((I3064/60)/60)/24) + 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8356</v>
      </c>
      <c r="O3065" s="10">
        <f>(E3065/D3065)*100</f>
        <v>19.566666666666666</v>
      </c>
      <c r="P3065" s="5">
        <f>IFERROR((E3065/L3065),"0")</f>
        <v>25.521739130434781</v>
      </c>
      <c r="Q3065" t="str">
        <f>LEFT(N3065,FIND("/",N3065)-1)</f>
        <v>theater</v>
      </c>
      <c r="R3065" t="str">
        <f>RIGHT(N3065,LEN(N3065)-SEARCH("/",N3065))</f>
        <v>spaces</v>
      </c>
      <c r="S3065" s="14">
        <f>(((J3065/60)/60)/24) + DATE(1970,1,1)</f>
        <v>42630.922893518517</v>
      </c>
      <c r="T3065" s="14">
        <f>(((I3065/60)/60)/24) + 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8356</v>
      </c>
      <c r="O3066" s="10">
        <f>(E3066/D3066)*100</f>
        <v>11.294666666666666</v>
      </c>
      <c r="P3066" s="5">
        <f>IFERROR((E3066/L3066),"0")</f>
        <v>117.65277777777777</v>
      </c>
      <c r="Q3066" t="str">
        <f>LEFT(N3066,FIND("/",N3066)-1)</f>
        <v>theater</v>
      </c>
      <c r="R3066" t="str">
        <f>RIGHT(N3066,LEN(N3066)-SEARCH("/",N3066))</f>
        <v>spaces</v>
      </c>
      <c r="S3066" s="14">
        <f>(((J3066/60)/60)/24) + DATE(1970,1,1)</f>
        <v>42299.130162037036</v>
      </c>
      <c r="T3066" s="14">
        <f>(((I3066/60)/60)/24) + DATE(1970,1,1)</f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8356</v>
      </c>
      <c r="O3067" s="10">
        <f>(E3067/D3067)*100</f>
        <v>0.04</v>
      </c>
      <c r="P3067" s="5">
        <f>IFERROR((E3067/L3067),"0")</f>
        <v>5</v>
      </c>
      <c r="Q3067" t="str">
        <f>LEFT(N3067,FIND("/",N3067)-1)</f>
        <v>theater</v>
      </c>
      <c r="R3067" t="str">
        <f>RIGHT(N3067,LEN(N3067)-SEARCH("/",N3067))</f>
        <v>spaces</v>
      </c>
      <c r="S3067" s="14">
        <f>(((J3067/60)/60)/24) + DATE(1970,1,1)</f>
        <v>41825.055231481485</v>
      </c>
      <c r="T3067" s="14">
        <f>(((I3067/60)/60)/24) + 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8356</v>
      </c>
      <c r="O3068" s="10">
        <f>(E3068/D3068)*100</f>
        <v>11.985714285714286</v>
      </c>
      <c r="P3068" s="5">
        <f>IFERROR((E3068/L3068),"0")</f>
        <v>2796.6666666666665</v>
      </c>
      <c r="Q3068" t="str">
        <f>LEFT(N3068,FIND("/",N3068)-1)</f>
        <v>theater</v>
      </c>
      <c r="R3068" t="str">
        <f>RIGHT(N3068,LEN(N3068)-SEARCH("/",N3068))</f>
        <v>spaces</v>
      </c>
      <c r="S3068" s="14">
        <f>(((J3068/60)/60)/24) + DATE(1970,1,1)</f>
        <v>42531.228437500002</v>
      </c>
      <c r="T3068" s="14">
        <f>(((I3068/60)/60)/24) + DATE(1970,1,1)</f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8356</v>
      </c>
      <c r="O3069" s="10">
        <f>(E3069/D3069)*100</f>
        <v>2.5</v>
      </c>
      <c r="P3069" s="5">
        <f>IFERROR((E3069/L3069),"0")</f>
        <v>200</v>
      </c>
      <c r="Q3069" t="str">
        <f>LEFT(N3069,FIND("/",N3069)-1)</f>
        <v>theater</v>
      </c>
      <c r="R3069" t="str">
        <f>RIGHT(N3069,LEN(N3069)-SEARCH("/",N3069))</f>
        <v>spaces</v>
      </c>
      <c r="S3069" s="14">
        <f>(((J3069/60)/60)/24) + DATE(1970,1,1)</f>
        <v>42226.938414351855</v>
      </c>
      <c r="T3069" s="14">
        <f>(((I3069/60)/60)/24) + DATE(1970,1,1)</f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8356</v>
      </c>
      <c r="O3070" s="10">
        <f>(E3070/D3070)*100</f>
        <v>6.9999999999999993E-2</v>
      </c>
      <c r="P3070" s="5">
        <f>IFERROR((E3070/L3070),"0")</f>
        <v>87.5</v>
      </c>
      <c r="Q3070" t="str">
        <f>LEFT(N3070,FIND("/",N3070)-1)</f>
        <v>theater</v>
      </c>
      <c r="R3070" t="str">
        <f>RIGHT(N3070,LEN(N3070)-SEARCH("/",N3070))</f>
        <v>spaces</v>
      </c>
      <c r="S3070" s="14">
        <f>(((J3070/60)/60)/24) + DATE(1970,1,1)</f>
        <v>42263.691574074073</v>
      </c>
      <c r="T3070" s="14">
        <f>(((I3070/60)/60)/24) + DATE(1970,1,1)</f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8356</v>
      </c>
      <c r="O3071" s="10">
        <f>(E3071/D3071)*100</f>
        <v>14.099999999999998</v>
      </c>
      <c r="P3071" s="5">
        <f>IFERROR((E3071/L3071),"0")</f>
        <v>20.142857142857142</v>
      </c>
      <c r="Q3071" t="str">
        <f>LEFT(N3071,FIND("/",N3071)-1)</f>
        <v>theater</v>
      </c>
      <c r="R3071" t="str">
        <f>RIGHT(N3071,LEN(N3071)-SEARCH("/",N3071))</f>
        <v>spaces</v>
      </c>
      <c r="S3071" s="14">
        <f>(((J3071/60)/60)/24) + DATE(1970,1,1)</f>
        <v>41957.833726851852</v>
      </c>
      <c r="T3071" s="14">
        <f>(((I3071/60)/60)/24) + 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8356</v>
      </c>
      <c r="O3072" s="10">
        <f>(E3072/D3072)*100</f>
        <v>3.34</v>
      </c>
      <c r="P3072" s="5">
        <f>IFERROR((E3072/L3072),"0")</f>
        <v>20.875</v>
      </c>
      <c r="Q3072" t="str">
        <f>LEFT(N3072,FIND("/",N3072)-1)</f>
        <v>theater</v>
      </c>
      <c r="R3072" t="str">
        <f>RIGHT(N3072,LEN(N3072)-SEARCH("/",N3072))</f>
        <v>spaces</v>
      </c>
      <c r="S3072" s="14">
        <f>(((J3072/60)/60)/24) + DATE(1970,1,1)</f>
        <v>42690.733437499999</v>
      </c>
      <c r="T3072" s="14">
        <f>(((I3072/60)/60)/24) + 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8356</v>
      </c>
      <c r="O3073" s="10">
        <f>(E3073/D3073)*100</f>
        <v>59.774999999999999</v>
      </c>
      <c r="P3073" s="5">
        <f>IFERROR((E3073/L3073),"0")</f>
        <v>61.307692307692307</v>
      </c>
      <c r="Q3073" t="str">
        <f>LEFT(N3073,FIND("/",N3073)-1)</f>
        <v>theater</v>
      </c>
      <c r="R3073" t="str">
        <f>RIGHT(N3073,LEN(N3073)-SEARCH("/",N3073))</f>
        <v>spaces</v>
      </c>
      <c r="S3073" s="14">
        <f>(((J3073/60)/60)/24) + DATE(1970,1,1)</f>
        <v>42097.732418981483</v>
      </c>
      <c r="T3073" s="14">
        <f>(((I3073/60)/60)/24) + DATE(1970,1,1)</f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8356</v>
      </c>
      <c r="O3074" s="10">
        <f>(E3074/D3074)*100</f>
        <v>1.6666666666666666E-2</v>
      </c>
      <c r="P3074" s="5">
        <f>IFERROR((E3074/L3074),"0")</f>
        <v>1</v>
      </c>
      <c r="Q3074" t="str">
        <f>LEFT(N3074,FIND("/",N3074)-1)</f>
        <v>theater</v>
      </c>
      <c r="R3074" t="str">
        <f>RIGHT(N3074,LEN(N3074)-SEARCH("/",N3074))</f>
        <v>spaces</v>
      </c>
      <c r="S3074" s="14">
        <f>(((J3074/60)/60)/24) + DATE(1970,1,1)</f>
        <v>42658.690532407403</v>
      </c>
      <c r="T3074" s="14">
        <f>(((I3074/60)/60)/24) + 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8356</v>
      </c>
      <c r="O3075" s="10">
        <f>(E3075/D3075)*100</f>
        <v>2.3035714285714284E-2</v>
      </c>
      <c r="P3075" s="5">
        <f>IFERROR((E3075/L3075),"0")</f>
        <v>92.142857142857139</v>
      </c>
      <c r="Q3075" t="str">
        <f>LEFT(N3075,FIND("/",N3075)-1)</f>
        <v>theater</v>
      </c>
      <c r="R3075" t="str">
        <f>RIGHT(N3075,LEN(N3075)-SEARCH("/",N3075))</f>
        <v>spaces</v>
      </c>
      <c r="S3075" s="14">
        <f>(((J3075/60)/60)/24) + DATE(1970,1,1)</f>
        <v>42111.684027777781</v>
      </c>
      <c r="T3075" s="14">
        <f>(((I3075/60)/60)/24) + 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8356</v>
      </c>
      <c r="O3076" s="10">
        <f>(E3076/D3076)*100</f>
        <v>8.8000000000000009E-2</v>
      </c>
      <c r="P3076" s="5">
        <f>IFERROR((E3076/L3076),"0")</f>
        <v>7.333333333333333</v>
      </c>
      <c r="Q3076" t="str">
        <f>LEFT(N3076,FIND("/",N3076)-1)</f>
        <v>theater</v>
      </c>
      <c r="R3076" t="str">
        <f>RIGHT(N3076,LEN(N3076)-SEARCH("/",N3076))</f>
        <v>spaces</v>
      </c>
      <c r="S3076" s="14">
        <f>(((J3076/60)/60)/24) + DATE(1970,1,1)</f>
        <v>42409.571284722217</v>
      </c>
      <c r="T3076" s="14">
        <f>(((I3076/60)/60)/24) + 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8356</v>
      </c>
      <c r="O3077" s="10">
        <f>(E3077/D3077)*100</f>
        <v>8.64</v>
      </c>
      <c r="P3077" s="5">
        <f>IFERROR((E3077/L3077),"0")</f>
        <v>64.8</v>
      </c>
      <c r="Q3077" t="str">
        <f>LEFT(N3077,FIND("/",N3077)-1)</f>
        <v>theater</v>
      </c>
      <c r="R3077" t="str">
        <f>RIGHT(N3077,LEN(N3077)-SEARCH("/",N3077))</f>
        <v>spaces</v>
      </c>
      <c r="S3077" s="14">
        <f>(((J3077/60)/60)/24) + DATE(1970,1,1)</f>
        <v>42551.102314814809</v>
      </c>
      <c r="T3077" s="14">
        <f>(((I3077/60)/60)/24) + 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8356</v>
      </c>
      <c r="O3078" s="10">
        <f>(E3078/D3078)*100</f>
        <v>15.06</v>
      </c>
      <c r="P3078" s="5">
        <f>IFERROR((E3078/L3078),"0")</f>
        <v>30.12</v>
      </c>
      <c r="Q3078" t="str">
        <f>LEFT(N3078,FIND("/",N3078)-1)</f>
        <v>theater</v>
      </c>
      <c r="R3078" t="str">
        <f>RIGHT(N3078,LEN(N3078)-SEARCH("/",N3078))</f>
        <v>spaces</v>
      </c>
      <c r="S3078" s="14">
        <f>(((J3078/60)/60)/24) + DATE(1970,1,1)</f>
        <v>42226.651886574073</v>
      </c>
      <c r="T3078" s="14">
        <f>(((I3078/60)/60)/24) + DATE(1970,1,1)</f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8356</v>
      </c>
      <c r="O3079" s="10">
        <f>(E3079/D3079)*100</f>
        <v>0.47727272727272729</v>
      </c>
      <c r="P3079" s="5">
        <f>IFERROR((E3079/L3079),"0")</f>
        <v>52.5</v>
      </c>
      <c r="Q3079" t="str">
        <f>LEFT(N3079,FIND("/",N3079)-1)</f>
        <v>theater</v>
      </c>
      <c r="R3079" t="str">
        <f>RIGHT(N3079,LEN(N3079)-SEARCH("/",N3079))</f>
        <v>spaces</v>
      </c>
      <c r="S3079" s="14">
        <f>(((J3079/60)/60)/24) + DATE(1970,1,1)</f>
        <v>42766.956921296296</v>
      </c>
      <c r="T3079" s="14">
        <f>(((I3079/60)/60)/24) + DATE(1970,1,1)</f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8356</v>
      </c>
      <c r="O3080" s="10">
        <f>(E3080/D3080)*100</f>
        <v>0.11833333333333333</v>
      </c>
      <c r="P3080" s="5">
        <f>IFERROR((E3080/L3080),"0")</f>
        <v>23.666666666666668</v>
      </c>
      <c r="Q3080" t="str">
        <f>LEFT(N3080,FIND("/",N3080)-1)</f>
        <v>theater</v>
      </c>
      <c r="R3080" t="str">
        <f>RIGHT(N3080,LEN(N3080)-SEARCH("/",N3080))</f>
        <v>spaces</v>
      </c>
      <c r="S3080" s="14">
        <f>(((J3080/60)/60)/24) + DATE(1970,1,1)</f>
        <v>42031.138831018514</v>
      </c>
      <c r="T3080" s="14">
        <f>(((I3080/60)/60)/24) + 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8356</v>
      </c>
      <c r="O3081" s="10">
        <f>(E3081/D3081)*100</f>
        <v>0.8417399858735245</v>
      </c>
      <c r="P3081" s="5">
        <f>IFERROR((E3081/L3081),"0")</f>
        <v>415.77777777777777</v>
      </c>
      <c r="Q3081" t="str">
        <f>LEFT(N3081,FIND("/",N3081)-1)</f>
        <v>theater</v>
      </c>
      <c r="R3081" t="str">
        <f>RIGHT(N3081,LEN(N3081)-SEARCH("/",N3081))</f>
        <v>spaces</v>
      </c>
      <c r="S3081" s="14">
        <f>(((J3081/60)/60)/24) + DATE(1970,1,1)</f>
        <v>42055.713368055556</v>
      </c>
      <c r="T3081" s="14">
        <f>(((I3081/60)/60)/24) + DATE(1970,1,1)</f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8356</v>
      </c>
      <c r="O3082" s="10">
        <f>(E3082/D3082)*100</f>
        <v>1.8799999999999997E-2</v>
      </c>
      <c r="P3082" s="5">
        <f>IFERROR((E3082/L3082),"0")</f>
        <v>53.714285714285715</v>
      </c>
      <c r="Q3082" t="str">
        <f>LEFT(N3082,FIND("/",N3082)-1)</f>
        <v>theater</v>
      </c>
      <c r="R3082" t="str">
        <f>RIGHT(N3082,LEN(N3082)-SEARCH("/",N3082))</f>
        <v>spaces</v>
      </c>
      <c r="S3082" s="14">
        <f>(((J3082/60)/60)/24) + DATE(1970,1,1)</f>
        <v>41940.028287037036</v>
      </c>
      <c r="T3082" s="14">
        <f>(((I3082/60)/60)/24) + DATE(1970,1,1)</f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8356</v>
      </c>
      <c r="O3083" s="10">
        <f>(E3083/D3083)*100</f>
        <v>0.21029999999999999</v>
      </c>
      <c r="P3083" s="5">
        <f>IFERROR((E3083/L3083),"0")</f>
        <v>420.6</v>
      </c>
      <c r="Q3083" t="str">
        <f>LEFT(N3083,FIND("/",N3083)-1)</f>
        <v>theater</v>
      </c>
      <c r="R3083" t="str">
        <f>RIGHT(N3083,LEN(N3083)-SEARCH("/",N3083))</f>
        <v>spaces</v>
      </c>
      <c r="S3083" s="14">
        <f>(((J3083/60)/60)/24) + DATE(1970,1,1)</f>
        <v>42237.181608796294</v>
      </c>
      <c r="T3083" s="14">
        <f>(((I3083/60)/60)/24) + DATE(1970,1,1)</f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8356</v>
      </c>
      <c r="O3084" s="10">
        <f>(E3084/D3084)*100</f>
        <v>0</v>
      </c>
      <c r="P3084" s="5" t="str">
        <f>IFERROR((E3084/L3084),"0")</f>
        <v>0</v>
      </c>
      <c r="Q3084" t="str">
        <f>LEFT(N3084,FIND("/",N3084)-1)</f>
        <v>theater</v>
      </c>
      <c r="R3084" t="str">
        <f>RIGHT(N3084,LEN(N3084)-SEARCH("/",N3084))</f>
        <v>spaces</v>
      </c>
      <c r="S3084" s="14">
        <f>(((J3084/60)/60)/24) + DATE(1970,1,1)</f>
        <v>42293.922986111109</v>
      </c>
      <c r="T3084" s="14">
        <f>(((I3084/60)/60)/24) + DATE(1970,1,1)</f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8356</v>
      </c>
      <c r="O3085" s="10">
        <f>(E3085/D3085)*100</f>
        <v>0.27999999999999997</v>
      </c>
      <c r="P3085" s="5">
        <f>IFERROR((E3085/L3085),"0")</f>
        <v>18.666666666666668</v>
      </c>
      <c r="Q3085" t="str">
        <f>LEFT(N3085,FIND("/",N3085)-1)</f>
        <v>theater</v>
      </c>
      <c r="R3085" t="str">
        <f>RIGHT(N3085,LEN(N3085)-SEARCH("/",N3085))</f>
        <v>spaces</v>
      </c>
      <c r="S3085" s="14">
        <f>(((J3085/60)/60)/24) + DATE(1970,1,1)</f>
        <v>41853.563402777778</v>
      </c>
      <c r="T3085" s="14">
        <f>(((I3085/60)/60)/24) + DATE(1970,1,1)</f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8356</v>
      </c>
      <c r="O3086" s="10">
        <f>(E3086/D3086)*100</f>
        <v>11.57920670115792</v>
      </c>
      <c r="P3086" s="5">
        <f>IFERROR((E3086/L3086),"0")</f>
        <v>78.333333333333329</v>
      </c>
      <c r="Q3086" t="str">
        <f>LEFT(N3086,FIND("/",N3086)-1)</f>
        <v>theater</v>
      </c>
      <c r="R3086" t="str">
        <f>RIGHT(N3086,LEN(N3086)-SEARCH("/",N3086))</f>
        <v>spaces</v>
      </c>
      <c r="S3086" s="14">
        <f>(((J3086/60)/60)/24) + DATE(1970,1,1)</f>
        <v>42100.723738425921</v>
      </c>
      <c r="T3086" s="14">
        <f>(((I3086/60)/60)/24) + DATE(1970,1,1)</f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8356</v>
      </c>
      <c r="O3087" s="10">
        <f>(E3087/D3087)*100</f>
        <v>2.44</v>
      </c>
      <c r="P3087" s="5">
        <f>IFERROR((E3087/L3087),"0")</f>
        <v>67.777777777777771</v>
      </c>
      <c r="Q3087" t="str">
        <f>LEFT(N3087,FIND("/",N3087)-1)</f>
        <v>theater</v>
      </c>
      <c r="R3087" t="str">
        <f>RIGHT(N3087,LEN(N3087)-SEARCH("/",N3087))</f>
        <v>spaces</v>
      </c>
      <c r="S3087" s="14">
        <f>(((J3087/60)/60)/24) + DATE(1970,1,1)</f>
        <v>42246.883784722217</v>
      </c>
      <c r="T3087" s="14">
        <f>(((I3087/60)/60)/24) + DATE(1970,1,1)</f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8356</v>
      </c>
      <c r="O3088" s="10">
        <f>(E3088/D3088)*100</f>
        <v>0.25</v>
      </c>
      <c r="P3088" s="5">
        <f>IFERROR((E3088/L3088),"0")</f>
        <v>16.666666666666668</v>
      </c>
      <c r="Q3088" t="str">
        <f>LEFT(N3088,FIND("/",N3088)-1)</f>
        <v>theater</v>
      </c>
      <c r="R3088" t="str">
        <f>RIGHT(N3088,LEN(N3088)-SEARCH("/",N3088))</f>
        <v>spaces</v>
      </c>
      <c r="S3088" s="14">
        <f>(((J3088/60)/60)/24) + DATE(1970,1,1)</f>
        <v>42173.67082175926</v>
      </c>
      <c r="T3088" s="14">
        <f>(((I3088/60)/60)/24) + DATE(1970,1,1)</f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8356</v>
      </c>
      <c r="O3089" s="10">
        <f>(E3089/D3089)*100</f>
        <v>0.625</v>
      </c>
      <c r="P3089" s="5">
        <f>IFERROR((E3089/L3089),"0")</f>
        <v>62.5</v>
      </c>
      <c r="Q3089" t="str">
        <f>LEFT(N3089,FIND("/",N3089)-1)</f>
        <v>theater</v>
      </c>
      <c r="R3089" t="str">
        <f>RIGHT(N3089,LEN(N3089)-SEARCH("/",N3089))</f>
        <v>spaces</v>
      </c>
      <c r="S3089" s="14">
        <f>(((J3089/60)/60)/24) + DATE(1970,1,1)</f>
        <v>42665.150347222225</v>
      </c>
      <c r="T3089" s="14">
        <f>(((I3089/60)/60)/24) + DATE(1970,1,1)</f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8356</v>
      </c>
      <c r="O3090" s="10">
        <f>(E3090/D3090)*100</f>
        <v>0.19384615384615383</v>
      </c>
      <c r="P3090" s="5">
        <f>IFERROR((E3090/L3090),"0")</f>
        <v>42</v>
      </c>
      <c r="Q3090" t="str">
        <f>LEFT(N3090,FIND("/",N3090)-1)</f>
        <v>theater</v>
      </c>
      <c r="R3090" t="str">
        <f>RIGHT(N3090,LEN(N3090)-SEARCH("/",N3090))</f>
        <v>spaces</v>
      </c>
      <c r="S3090" s="14">
        <f>(((J3090/60)/60)/24) + DATE(1970,1,1)</f>
        <v>41981.57230324074</v>
      </c>
      <c r="T3090" s="14">
        <f>(((I3090/60)/60)/24) + DATE(1970,1,1)</f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8356</v>
      </c>
      <c r="O3091" s="10">
        <f>(E3091/D3091)*100</f>
        <v>23.416</v>
      </c>
      <c r="P3091" s="5">
        <f>IFERROR((E3091/L3091),"0")</f>
        <v>130.0888888888889</v>
      </c>
      <c r="Q3091" t="str">
        <f>LEFT(N3091,FIND("/",N3091)-1)</f>
        <v>theater</v>
      </c>
      <c r="R3091" t="str">
        <f>RIGHT(N3091,LEN(N3091)-SEARCH("/",N3091))</f>
        <v>spaces</v>
      </c>
      <c r="S3091" s="14">
        <f>(((J3091/60)/60)/24) + DATE(1970,1,1)</f>
        <v>42528.542627314819</v>
      </c>
      <c r="T3091" s="14">
        <f>(((I3091/60)/60)/24) + DATE(1970,1,1)</f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8356</v>
      </c>
      <c r="O3092" s="10">
        <f>(E3092/D3092)*100</f>
        <v>5.0808888888888886</v>
      </c>
      <c r="P3092" s="5">
        <f>IFERROR((E3092/L3092),"0")</f>
        <v>1270.2222222222222</v>
      </c>
      <c r="Q3092" t="str">
        <f>LEFT(N3092,FIND("/",N3092)-1)</f>
        <v>theater</v>
      </c>
      <c r="R3092" t="str">
        <f>RIGHT(N3092,LEN(N3092)-SEARCH("/",N3092))</f>
        <v>spaces</v>
      </c>
      <c r="S3092" s="14">
        <f>(((J3092/60)/60)/24) + DATE(1970,1,1)</f>
        <v>42065.818807870368</v>
      </c>
      <c r="T3092" s="14">
        <f>(((I3092/60)/60)/24) + DATE(1970,1,1)</f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8356</v>
      </c>
      <c r="O3093" s="10">
        <f>(E3093/D3093)*100</f>
        <v>15.920000000000002</v>
      </c>
      <c r="P3093" s="5">
        <f>IFERROR((E3093/L3093),"0")</f>
        <v>88.444444444444443</v>
      </c>
      <c r="Q3093" t="str">
        <f>LEFT(N3093,FIND("/",N3093)-1)</f>
        <v>theater</v>
      </c>
      <c r="R3093" t="str">
        <f>RIGHT(N3093,LEN(N3093)-SEARCH("/",N3093))</f>
        <v>spaces</v>
      </c>
      <c r="S3093" s="14">
        <f>(((J3093/60)/60)/24) + DATE(1970,1,1)</f>
        <v>42566.948414351849</v>
      </c>
      <c r="T3093" s="14">
        <f>(((I3093/60)/60)/24) + 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8356</v>
      </c>
      <c r="O3094" s="10">
        <f>(E3094/D3094)*100</f>
        <v>1.1831900000000002</v>
      </c>
      <c r="P3094" s="5">
        <f>IFERROR((E3094/L3094),"0")</f>
        <v>56.342380952380957</v>
      </c>
      <c r="Q3094" t="str">
        <f>LEFT(N3094,FIND("/",N3094)-1)</f>
        <v>theater</v>
      </c>
      <c r="R3094" t="str">
        <f>RIGHT(N3094,LEN(N3094)-SEARCH("/",N3094))</f>
        <v>spaces</v>
      </c>
      <c r="S3094" s="14">
        <f>(((J3094/60)/60)/24) + DATE(1970,1,1)</f>
        <v>42255.619351851856</v>
      </c>
      <c r="T3094" s="14">
        <f>(((I3094/60)/60)/24) + DATE(1970,1,1)</f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8356</v>
      </c>
      <c r="O3095" s="10">
        <f>(E3095/D3095)*100</f>
        <v>22.75</v>
      </c>
      <c r="P3095" s="5">
        <f>IFERROR((E3095/L3095),"0")</f>
        <v>53.529411764705884</v>
      </c>
      <c r="Q3095" t="str">
        <f>LEFT(N3095,FIND("/",N3095)-1)</f>
        <v>theater</v>
      </c>
      <c r="R3095" t="str">
        <f>RIGHT(N3095,LEN(N3095)-SEARCH("/",N3095))</f>
        <v>spaces</v>
      </c>
      <c r="S3095" s="14">
        <f>(((J3095/60)/60)/24) + DATE(1970,1,1)</f>
        <v>41760.909039351849</v>
      </c>
      <c r="T3095" s="14">
        <f>(((I3095/60)/60)/24) + DATE(1970,1,1)</f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8356</v>
      </c>
      <c r="O3096" s="10">
        <f>(E3096/D3096)*100</f>
        <v>2.5000000000000001E-2</v>
      </c>
      <c r="P3096" s="5">
        <f>IFERROR((E3096/L3096),"0")</f>
        <v>25</v>
      </c>
      <c r="Q3096" t="str">
        <f>LEFT(N3096,FIND("/",N3096)-1)</f>
        <v>theater</v>
      </c>
      <c r="R3096" t="str">
        <f>RIGHT(N3096,LEN(N3096)-SEARCH("/",N3096))</f>
        <v>spaces</v>
      </c>
      <c r="S3096" s="14">
        <f>(((J3096/60)/60)/24) + DATE(1970,1,1)</f>
        <v>42207.795787037037</v>
      </c>
      <c r="T3096" s="14">
        <f>(((I3096/60)/60)/24) + 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8356</v>
      </c>
      <c r="O3097" s="10">
        <f>(E3097/D3097)*100</f>
        <v>0.33512064343163539</v>
      </c>
      <c r="P3097" s="5">
        <f>IFERROR((E3097/L3097),"0")</f>
        <v>50</v>
      </c>
      <c r="Q3097" t="str">
        <f>LEFT(N3097,FIND("/",N3097)-1)</f>
        <v>theater</v>
      </c>
      <c r="R3097" t="str">
        <f>RIGHT(N3097,LEN(N3097)-SEARCH("/",N3097))</f>
        <v>spaces</v>
      </c>
      <c r="S3097" s="14">
        <f>(((J3097/60)/60)/24) + DATE(1970,1,1)</f>
        <v>42523.025231481486</v>
      </c>
      <c r="T3097" s="14">
        <f>(((I3097/60)/60)/24) + 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8356</v>
      </c>
      <c r="O3098" s="10">
        <f>(E3098/D3098)*100</f>
        <v>3.9750000000000001</v>
      </c>
      <c r="P3098" s="5">
        <f>IFERROR((E3098/L3098),"0")</f>
        <v>56.785714285714285</v>
      </c>
      <c r="Q3098" t="str">
        <f>LEFT(N3098,FIND("/",N3098)-1)</f>
        <v>theater</v>
      </c>
      <c r="R3098" t="str">
        <f>RIGHT(N3098,LEN(N3098)-SEARCH("/",N3098))</f>
        <v>spaces</v>
      </c>
      <c r="S3098" s="14">
        <f>(((J3098/60)/60)/24) + DATE(1970,1,1)</f>
        <v>42114.825532407413</v>
      </c>
      <c r="T3098" s="14">
        <f>(((I3098/60)/60)/24) + DATE(1970,1,1)</f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8356</v>
      </c>
      <c r="O3099" s="10">
        <f>(E3099/D3099)*100</f>
        <v>17.150000000000002</v>
      </c>
      <c r="P3099" s="5">
        <f>IFERROR((E3099/L3099),"0")</f>
        <v>40.833333333333336</v>
      </c>
      <c r="Q3099" t="str">
        <f>LEFT(N3099,FIND("/",N3099)-1)</f>
        <v>theater</v>
      </c>
      <c r="R3099" t="str">
        <f>RIGHT(N3099,LEN(N3099)-SEARCH("/",N3099))</f>
        <v>spaces</v>
      </c>
      <c r="S3099" s="14">
        <f>(((J3099/60)/60)/24) + DATE(1970,1,1)</f>
        <v>42629.503483796296</v>
      </c>
      <c r="T3099" s="14">
        <f>(((I3099/60)/60)/24) + DATE(1970,1,1)</f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8356</v>
      </c>
      <c r="O3100" s="10">
        <f>(E3100/D3100)*100</f>
        <v>3.6080041046690612</v>
      </c>
      <c r="P3100" s="5">
        <f>IFERROR((E3100/L3100),"0")</f>
        <v>65.111111111111114</v>
      </c>
      <c r="Q3100" t="str">
        <f>LEFT(N3100,FIND("/",N3100)-1)</f>
        <v>theater</v>
      </c>
      <c r="R3100" t="str">
        <f>RIGHT(N3100,LEN(N3100)-SEARCH("/",N3100))</f>
        <v>spaces</v>
      </c>
      <c r="S3100" s="14">
        <f>(((J3100/60)/60)/24) + DATE(1970,1,1)</f>
        <v>42359.792233796295</v>
      </c>
      <c r="T3100" s="14">
        <f>(((I3100/60)/60)/24) + DATE(1970,1,1)</f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8356</v>
      </c>
      <c r="O3101" s="10">
        <f>(E3101/D3101)*100</f>
        <v>13.900000000000002</v>
      </c>
      <c r="P3101" s="5">
        <f>IFERROR((E3101/L3101),"0")</f>
        <v>55.6</v>
      </c>
      <c r="Q3101" t="str">
        <f>LEFT(N3101,FIND("/",N3101)-1)</f>
        <v>theater</v>
      </c>
      <c r="R3101" t="str">
        <f>RIGHT(N3101,LEN(N3101)-SEARCH("/",N3101))</f>
        <v>spaces</v>
      </c>
      <c r="S3101" s="14">
        <f>(((J3101/60)/60)/24) + DATE(1970,1,1)</f>
        <v>42382.189710648148</v>
      </c>
      <c r="T3101" s="14">
        <f>(((I3101/60)/60)/24) + DATE(1970,1,1)</f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8356</v>
      </c>
      <c r="O3102" s="10">
        <f>(E3102/D3102)*100</f>
        <v>15.225</v>
      </c>
      <c r="P3102" s="5">
        <f>IFERROR((E3102/L3102),"0")</f>
        <v>140.53846153846155</v>
      </c>
      <c r="Q3102" t="str">
        <f>LEFT(N3102,FIND("/",N3102)-1)</f>
        <v>theater</v>
      </c>
      <c r="R3102" t="str">
        <f>RIGHT(N3102,LEN(N3102)-SEARCH("/",N3102))</f>
        <v>spaces</v>
      </c>
      <c r="S3102" s="14">
        <f>(((J3102/60)/60)/24) + DATE(1970,1,1)</f>
        <v>41902.622395833336</v>
      </c>
      <c r="T3102" s="14">
        <f>(((I3102/60)/60)/24) + DATE(1970,1,1)</f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8356</v>
      </c>
      <c r="O3103" s="10">
        <f>(E3103/D3103)*100</f>
        <v>12</v>
      </c>
      <c r="P3103" s="5">
        <f>IFERROR((E3103/L3103),"0")</f>
        <v>25</v>
      </c>
      <c r="Q3103" t="str">
        <f>LEFT(N3103,FIND("/",N3103)-1)</f>
        <v>theater</v>
      </c>
      <c r="R3103" t="str">
        <f>RIGHT(N3103,LEN(N3103)-SEARCH("/",N3103))</f>
        <v>spaces</v>
      </c>
      <c r="S3103" s="14">
        <f>(((J3103/60)/60)/24) + DATE(1970,1,1)</f>
        <v>42171.383530092593</v>
      </c>
      <c r="T3103" s="14">
        <f>(((I3103/60)/60)/24) + DATE(1970,1,1)</f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8356</v>
      </c>
      <c r="O3104" s="10">
        <f>(E3104/D3104)*100</f>
        <v>39.112499999999997</v>
      </c>
      <c r="P3104" s="5">
        <f>IFERROR((E3104/L3104),"0")</f>
        <v>69.533333333333331</v>
      </c>
      <c r="Q3104" t="str">
        <f>LEFT(N3104,FIND("/",N3104)-1)</f>
        <v>theater</v>
      </c>
      <c r="R3104" t="str">
        <f>RIGHT(N3104,LEN(N3104)-SEARCH("/",N3104))</f>
        <v>spaces</v>
      </c>
      <c r="S3104" s="14">
        <f>(((J3104/60)/60)/24) + DATE(1970,1,1)</f>
        <v>42555.340486111112</v>
      </c>
      <c r="T3104" s="14">
        <f>(((I3104/60)/60)/24) + 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8356</v>
      </c>
      <c r="O3105" s="10">
        <f>(E3105/D3105)*100</f>
        <v>0.26829268292682928</v>
      </c>
      <c r="P3105" s="5">
        <f>IFERROR((E3105/L3105),"0")</f>
        <v>5.5</v>
      </c>
      <c r="Q3105" t="str">
        <f>LEFT(N3105,FIND("/",N3105)-1)</f>
        <v>theater</v>
      </c>
      <c r="R3105" t="str">
        <f>RIGHT(N3105,LEN(N3105)-SEARCH("/",N3105))</f>
        <v>spaces</v>
      </c>
      <c r="S3105" s="14">
        <f>(((J3105/60)/60)/24) + DATE(1970,1,1)</f>
        <v>42107.156319444446</v>
      </c>
      <c r="T3105" s="14">
        <f>(((I3105/60)/60)/24) + DATE(1970,1,1)</f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8356</v>
      </c>
      <c r="O3106" s="10">
        <f>(E3106/D3106)*100</f>
        <v>29.625</v>
      </c>
      <c r="P3106" s="5">
        <f>IFERROR((E3106/L3106),"0")</f>
        <v>237</v>
      </c>
      <c r="Q3106" t="str">
        <f>LEFT(N3106,FIND("/",N3106)-1)</f>
        <v>theater</v>
      </c>
      <c r="R3106" t="str">
        <f>RIGHT(N3106,LEN(N3106)-SEARCH("/",N3106))</f>
        <v>spaces</v>
      </c>
      <c r="S3106" s="14">
        <f>(((J3106/60)/60)/24) + DATE(1970,1,1)</f>
        <v>42006.908692129626</v>
      </c>
      <c r="T3106" s="14">
        <f>(((I3106/60)/60)/24) + 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8356</v>
      </c>
      <c r="O3107" s="10">
        <f>(E3107/D3107)*100</f>
        <v>42.360992301112063</v>
      </c>
      <c r="P3107" s="5">
        <f>IFERROR((E3107/L3107),"0")</f>
        <v>79.870967741935488</v>
      </c>
      <c r="Q3107" t="str">
        <f>LEFT(N3107,FIND("/",N3107)-1)</f>
        <v>theater</v>
      </c>
      <c r="R3107" t="str">
        <f>RIGHT(N3107,LEN(N3107)-SEARCH("/",N3107))</f>
        <v>spaces</v>
      </c>
      <c r="S3107" s="14">
        <f>(((J3107/60)/60)/24) + DATE(1970,1,1)</f>
        <v>41876.718935185185</v>
      </c>
      <c r="T3107" s="14">
        <f>(((I3107/60)/60)/24) + DATE(1970,1,1)</f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8356</v>
      </c>
      <c r="O3108" s="10">
        <f>(E3108/D3108)*100</f>
        <v>4.1000000000000005</v>
      </c>
      <c r="P3108" s="5">
        <f>IFERROR((E3108/L3108),"0")</f>
        <v>10.25</v>
      </c>
      <c r="Q3108" t="str">
        <f>LEFT(N3108,FIND("/",N3108)-1)</f>
        <v>theater</v>
      </c>
      <c r="R3108" t="str">
        <f>RIGHT(N3108,LEN(N3108)-SEARCH("/",N3108))</f>
        <v>spaces</v>
      </c>
      <c r="S3108" s="14">
        <f>(((J3108/60)/60)/24) + DATE(1970,1,1)</f>
        <v>42241.429120370376</v>
      </c>
      <c r="T3108" s="14">
        <f>(((I3108/60)/60)/24) + DATE(1970,1,1)</f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8356</v>
      </c>
      <c r="O3109" s="10">
        <f>(E3109/D3109)*100</f>
        <v>19.762499999999999</v>
      </c>
      <c r="P3109" s="5">
        <f>IFERROR((E3109/L3109),"0")</f>
        <v>272.58620689655174</v>
      </c>
      <c r="Q3109" t="str">
        <f>LEFT(N3109,FIND("/",N3109)-1)</f>
        <v>theater</v>
      </c>
      <c r="R3109" t="str">
        <f>RIGHT(N3109,LEN(N3109)-SEARCH("/",N3109))</f>
        <v>spaces</v>
      </c>
      <c r="S3109" s="14">
        <f>(((J3109/60)/60)/24) + DATE(1970,1,1)</f>
        <v>42128.814247685179</v>
      </c>
      <c r="T3109" s="14">
        <f>(((I3109/60)/60)/24) + DATE(1970,1,1)</f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8356</v>
      </c>
      <c r="O3110" s="10">
        <f>(E3110/D3110)*100</f>
        <v>5.1999999999999998E-2</v>
      </c>
      <c r="P3110" s="5">
        <f>IFERROR((E3110/L3110),"0")</f>
        <v>13</v>
      </c>
      <c r="Q3110" t="str">
        <f>LEFT(N3110,FIND("/",N3110)-1)</f>
        <v>theater</v>
      </c>
      <c r="R3110" t="str">
        <f>RIGHT(N3110,LEN(N3110)-SEARCH("/",N3110))</f>
        <v>spaces</v>
      </c>
      <c r="S3110" s="14">
        <f>(((J3110/60)/60)/24) + DATE(1970,1,1)</f>
        <v>42062.680486111116</v>
      </c>
      <c r="T3110" s="14">
        <f>(((I3110/60)/60)/24) + DATE(1970,1,1)</f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8356</v>
      </c>
      <c r="O3111" s="10">
        <f>(E3111/D3111)*100</f>
        <v>25.030188679245285</v>
      </c>
      <c r="P3111" s="5">
        <f>IFERROR((E3111/L3111),"0")</f>
        <v>58.184210526315788</v>
      </c>
      <c r="Q3111" t="str">
        <f>LEFT(N3111,FIND("/",N3111)-1)</f>
        <v>theater</v>
      </c>
      <c r="R3111" t="str">
        <f>RIGHT(N3111,LEN(N3111)-SEARCH("/",N3111))</f>
        <v>spaces</v>
      </c>
      <c r="S3111" s="14">
        <f>(((J3111/60)/60)/24) + DATE(1970,1,1)</f>
        <v>41844.125115740739</v>
      </c>
      <c r="T3111" s="14">
        <f>(((I3111/60)/60)/24) + 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8356</v>
      </c>
      <c r="O3112" s="10">
        <f>(E3112/D3112)*100</f>
        <v>0.04</v>
      </c>
      <c r="P3112" s="5">
        <f>IFERROR((E3112/L3112),"0")</f>
        <v>10</v>
      </c>
      <c r="Q3112" t="str">
        <f>LEFT(N3112,FIND("/",N3112)-1)</f>
        <v>theater</v>
      </c>
      <c r="R3112" t="str">
        <f>RIGHT(N3112,LEN(N3112)-SEARCH("/",N3112))</f>
        <v>spaces</v>
      </c>
      <c r="S3112" s="14">
        <f>(((J3112/60)/60)/24) + DATE(1970,1,1)</f>
        <v>42745.031469907408</v>
      </c>
      <c r="T3112" s="14">
        <f>(((I3112/60)/60)/24) + DATE(1970,1,1)</f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8356</v>
      </c>
      <c r="O3113" s="10">
        <f>(E3113/D3113)*100</f>
        <v>26.640000000000004</v>
      </c>
      <c r="P3113" s="5">
        <f>IFERROR((E3113/L3113),"0")</f>
        <v>70.10526315789474</v>
      </c>
      <c r="Q3113" t="str">
        <f>LEFT(N3113,FIND("/",N3113)-1)</f>
        <v>theater</v>
      </c>
      <c r="R3113" t="str">
        <f>RIGHT(N3113,LEN(N3113)-SEARCH("/",N3113))</f>
        <v>spaces</v>
      </c>
      <c r="S3113" s="14">
        <f>(((J3113/60)/60)/24) + DATE(1970,1,1)</f>
        <v>41885.595138888886</v>
      </c>
      <c r="T3113" s="14">
        <f>(((I3113/60)/60)/24) + DATE(1970,1,1)</f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8356</v>
      </c>
      <c r="O3114" s="10">
        <f>(E3114/D3114)*100</f>
        <v>4.7363636363636363</v>
      </c>
      <c r="P3114" s="5">
        <f>IFERROR((E3114/L3114),"0")</f>
        <v>57.888888888888886</v>
      </c>
      <c r="Q3114" t="str">
        <f>LEFT(N3114,FIND("/",N3114)-1)</f>
        <v>theater</v>
      </c>
      <c r="R3114" t="str">
        <f>RIGHT(N3114,LEN(N3114)-SEARCH("/",N3114))</f>
        <v>spaces</v>
      </c>
      <c r="S3114" s="14">
        <f>(((J3114/60)/60)/24) + DATE(1970,1,1)</f>
        <v>42615.121921296297</v>
      </c>
      <c r="T3114" s="14">
        <f>(((I3114/60)/60)/24) + DATE(1970,1,1)</f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8356</v>
      </c>
      <c r="O3115" s="10">
        <f>(E3115/D3115)*100</f>
        <v>4.2435339894712749</v>
      </c>
      <c r="P3115" s="5">
        <f>IFERROR((E3115/L3115),"0")</f>
        <v>125.27027027027027</v>
      </c>
      <c r="Q3115" t="str">
        <f>LEFT(N3115,FIND("/",N3115)-1)</f>
        <v>theater</v>
      </c>
      <c r="R3115" t="str">
        <f>RIGHT(N3115,LEN(N3115)-SEARCH("/",N3115))</f>
        <v>spaces</v>
      </c>
      <c r="S3115" s="14">
        <f>(((J3115/60)/60)/24) + DATE(1970,1,1)</f>
        <v>42081.731273148151</v>
      </c>
      <c r="T3115" s="14">
        <f>(((I3115/60)/60)/24) + DATE(1970,1,1)</f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8356</v>
      </c>
      <c r="O3116" s="10">
        <f>(E3116/D3116)*100</f>
        <v>0</v>
      </c>
      <c r="P3116" s="5" t="str">
        <f>IFERROR((E3116/L3116),"0")</f>
        <v>0</v>
      </c>
      <c r="Q3116" t="str">
        <f>LEFT(N3116,FIND("/",N3116)-1)</f>
        <v>theater</v>
      </c>
      <c r="R3116" t="str">
        <f>RIGHT(N3116,LEN(N3116)-SEARCH("/",N3116))</f>
        <v>spaces</v>
      </c>
      <c r="S3116" s="14">
        <f>(((J3116/60)/60)/24) + DATE(1970,1,1)</f>
        <v>41843.632523148146</v>
      </c>
      <c r="T3116" s="14">
        <f>(((I3116/60)/60)/24) + DATE(1970,1,1)</f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8356</v>
      </c>
      <c r="O3117" s="10">
        <f>(E3117/D3117)*100</f>
        <v>3</v>
      </c>
      <c r="P3117" s="5">
        <f>IFERROR((E3117/L3117),"0")</f>
        <v>300</v>
      </c>
      <c r="Q3117" t="str">
        <f>LEFT(N3117,FIND("/",N3117)-1)</f>
        <v>theater</v>
      </c>
      <c r="R3117" t="str">
        <f>RIGHT(N3117,LEN(N3117)-SEARCH("/",N3117))</f>
        <v>spaces</v>
      </c>
      <c r="S3117" s="14">
        <f>(((J3117/60)/60)/24) + DATE(1970,1,1)</f>
        <v>42496.447071759263</v>
      </c>
      <c r="T3117" s="14">
        <f>(((I3117/60)/60)/24) + 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8356</v>
      </c>
      <c r="O3118" s="10">
        <f>(E3118/D3118)*100</f>
        <v>57.333333333333336</v>
      </c>
      <c r="P3118" s="5">
        <f>IFERROR((E3118/L3118),"0")</f>
        <v>43</v>
      </c>
      <c r="Q3118" t="str">
        <f>LEFT(N3118,FIND("/",N3118)-1)</f>
        <v>theater</v>
      </c>
      <c r="R3118" t="str">
        <f>RIGHT(N3118,LEN(N3118)-SEARCH("/",N3118))</f>
        <v>spaces</v>
      </c>
      <c r="S3118" s="14">
        <f>(((J3118/60)/60)/24) + DATE(1970,1,1)</f>
        <v>42081.515335648146</v>
      </c>
      <c r="T3118" s="14">
        <f>(((I3118/60)/60)/24) + 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8356</v>
      </c>
      <c r="O3119" s="10">
        <f>(E3119/D3119)*100</f>
        <v>0.1</v>
      </c>
      <c r="P3119" s="5">
        <f>IFERROR((E3119/L3119),"0")</f>
        <v>1</v>
      </c>
      <c r="Q3119" t="str">
        <f>LEFT(N3119,FIND("/",N3119)-1)</f>
        <v>theater</v>
      </c>
      <c r="R3119" t="str">
        <f>RIGHT(N3119,LEN(N3119)-SEARCH("/",N3119))</f>
        <v>spaces</v>
      </c>
      <c r="S3119" s="14">
        <f>(((J3119/60)/60)/24) + DATE(1970,1,1)</f>
        <v>42509.374537037031</v>
      </c>
      <c r="T3119" s="14">
        <f>(((I3119/60)/60)/24) + 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8356</v>
      </c>
      <c r="O3120" s="10">
        <f>(E3120/D3120)*100</f>
        <v>0.31</v>
      </c>
      <c r="P3120" s="5">
        <f>IFERROR((E3120/L3120),"0")</f>
        <v>775</v>
      </c>
      <c r="Q3120" t="str">
        <f>LEFT(N3120,FIND("/",N3120)-1)</f>
        <v>theater</v>
      </c>
      <c r="R3120" t="str">
        <f>RIGHT(N3120,LEN(N3120)-SEARCH("/",N3120))</f>
        <v>spaces</v>
      </c>
      <c r="S3120" s="14">
        <f>(((J3120/60)/60)/24) + DATE(1970,1,1)</f>
        <v>42534.649571759262</v>
      </c>
      <c r="T3120" s="14">
        <f>(((I3120/60)/60)/24) + DATE(1970,1,1)</f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8356</v>
      </c>
      <c r="O3121" s="10">
        <f>(E3121/D3121)*100</f>
        <v>0.05</v>
      </c>
      <c r="P3121" s="5">
        <f>IFERROR((E3121/L3121),"0")</f>
        <v>5</v>
      </c>
      <c r="Q3121" t="str">
        <f>LEFT(N3121,FIND("/",N3121)-1)</f>
        <v>theater</v>
      </c>
      <c r="R3121" t="str">
        <f>RIGHT(N3121,LEN(N3121)-SEARCH("/",N3121))</f>
        <v>spaces</v>
      </c>
      <c r="S3121" s="14">
        <f>(((J3121/60)/60)/24) + DATE(1970,1,1)</f>
        <v>42060.04550925926</v>
      </c>
      <c r="T3121" s="14">
        <f>(((I3121/60)/60)/24) + 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8356</v>
      </c>
      <c r="O3122" s="10">
        <f>(E3122/D3122)*100</f>
        <v>9.8461538461538465E-3</v>
      </c>
      <c r="P3122" s="5">
        <f>IFERROR((E3122/L3122),"0")</f>
        <v>12.8</v>
      </c>
      <c r="Q3122" t="str">
        <f>LEFT(N3122,FIND("/",N3122)-1)</f>
        <v>theater</v>
      </c>
      <c r="R3122" t="str">
        <f>RIGHT(N3122,LEN(N3122)-SEARCH("/",N3122))</f>
        <v>spaces</v>
      </c>
      <c r="S3122" s="14">
        <f>(((J3122/60)/60)/24) + DATE(1970,1,1)</f>
        <v>42435.942083333335</v>
      </c>
      <c r="T3122" s="14">
        <f>(((I3122/60)/60)/24) + DATE(1970,1,1)</f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8356</v>
      </c>
      <c r="O3123" s="10">
        <f>(E3123/D3123)*100</f>
        <v>0.66666666666666674</v>
      </c>
      <c r="P3123" s="5">
        <f>IFERROR((E3123/L3123),"0")</f>
        <v>10</v>
      </c>
      <c r="Q3123" t="str">
        <f>LEFT(N3123,FIND("/",N3123)-1)</f>
        <v>theater</v>
      </c>
      <c r="R3123" t="str">
        <f>RIGHT(N3123,LEN(N3123)-SEARCH("/",N3123))</f>
        <v>spaces</v>
      </c>
      <c r="S3123" s="14">
        <f>(((J3123/60)/60)/24) + DATE(1970,1,1)</f>
        <v>41848.679803240739</v>
      </c>
      <c r="T3123" s="14">
        <f>(((I3123/60)/60)/24) + 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8356</v>
      </c>
      <c r="O3124" s="10">
        <f>(E3124/D3124)*100</f>
        <v>58.291457286432156</v>
      </c>
      <c r="P3124" s="5">
        <f>IFERROR((E3124/L3124),"0")</f>
        <v>58</v>
      </c>
      <c r="Q3124" t="str">
        <f>LEFT(N3124,FIND("/",N3124)-1)</f>
        <v>theater</v>
      </c>
      <c r="R3124" t="str">
        <f>RIGHT(N3124,LEN(N3124)-SEARCH("/",N3124))</f>
        <v>spaces</v>
      </c>
      <c r="S3124" s="14">
        <f>(((J3124/60)/60)/24) + DATE(1970,1,1)</f>
        <v>42678.932083333333</v>
      </c>
      <c r="T3124" s="14">
        <f>(((I3124/60)/60)/24) + DATE(1970,1,1)</f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8356</v>
      </c>
      <c r="O3125" s="10">
        <f>(E3125/D3125)*100</f>
        <v>68.153599999999997</v>
      </c>
      <c r="P3125" s="5">
        <f>IFERROR((E3125/L3125),"0")</f>
        <v>244.80459770114942</v>
      </c>
      <c r="Q3125" t="str">
        <f>LEFT(N3125,FIND("/",N3125)-1)</f>
        <v>theater</v>
      </c>
      <c r="R3125" t="str">
        <f>RIGHT(N3125,LEN(N3125)-SEARCH("/",N3125))</f>
        <v>spaces</v>
      </c>
      <c r="S3125" s="14">
        <f>(((J3125/60)/60)/24) + DATE(1970,1,1)</f>
        <v>42530.993032407408</v>
      </c>
      <c r="T3125" s="14">
        <f>(((I3125/60)/60)/24) + DATE(1970,1,1)</f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8356</v>
      </c>
      <c r="O3126" s="10">
        <f>(E3126/D3126)*100</f>
        <v>3.2499999999999999E-3</v>
      </c>
      <c r="P3126" s="5">
        <f>IFERROR((E3126/L3126),"0")</f>
        <v>6.5</v>
      </c>
      <c r="Q3126" t="str">
        <f>LEFT(N3126,FIND("/",N3126)-1)</f>
        <v>theater</v>
      </c>
      <c r="R3126" t="str">
        <f>RIGHT(N3126,LEN(N3126)-SEARCH("/",N3126))</f>
        <v>spaces</v>
      </c>
      <c r="S3126" s="14">
        <f>(((J3126/60)/60)/24) + DATE(1970,1,1)</f>
        <v>41977.780104166668</v>
      </c>
      <c r="T3126" s="14">
        <f>(((I3126/60)/60)/24) + 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8356</v>
      </c>
      <c r="O3127" s="10">
        <f>(E3127/D3127)*100</f>
        <v>0</v>
      </c>
      <c r="P3127" s="5" t="str">
        <f>IFERROR((E3127/L3127),"0")</f>
        <v>0</v>
      </c>
      <c r="Q3127" t="str">
        <f>LEFT(N3127,FIND("/",N3127)-1)</f>
        <v>theater</v>
      </c>
      <c r="R3127" t="str">
        <f>RIGHT(N3127,LEN(N3127)-SEARCH("/",N3127))</f>
        <v>spaces</v>
      </c>
      <c r="S3127" s="14">
        <f>(((J3127/60)/60)/24) + DATE(1970,1,1)</f>
        <v>42346.20685185185</v>
      </c>
      <c r="T3127" s="14">
        <f>(((I3127/60)/60)/24) + DATE(1970,1,1)</f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8356</v>
      </c>
      <c r="O3128" s="10">
        <f>(E3128/D3128)*100</f>
        <v>4.16</v>
      </c>
      <c r="P3128" s="5">
        <f>IFERROR((E3128/L3128),"0")</f>
        <v>61.176470588235297</v>
      </c>
      <c r="Q3128" t="str">
        <f>LEFT(N3128,FIND("/",N3128)-1)</f>
        <v>theater</v>
      </c>
      <c r="R3128" t="str">
        <f>RIGHT(N3128,LEN(N3128)-SEARCH("/",N3128))</f>
        <v>spaces</v>
      </c>
      <c r="S3128" s="14">
        <f>(((J3128/60)/60)/24) + DATE(1970,1,1)</f>
        <v>42427.01807870371</v>
      </c>
      <c r="T3128" s="14">
        <f>(((I3128/60)/60)/24) + DATE(1970,1,1)</f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8356</v>
      </c>
      <c r="O3129" s="10">
        <f>(E3129/D3129)*100</f>
        <v>0</v>
      </c>
      <c r="P3129" s="5" t="str">
        <f>IFERROR((E3129/L3129),"0")</f>
        <v>0</v>
      </c>
      <c r="Q3129" t="str">
        <f>LEFT(N3129,FIND("/",N3129)-1)</f>
        <v>theater</v>
      </c>
      <c r="R3129" t="str">
        <f>RIGHT(N3129,LEN(N3129)-SEARCH("/",N3129))</f>
        <v>spaces</v>
      </c>
      <c r="S3129" s="14">
        <f>(((J3129/60)/60)/24) + DATE(1970,1,1)</f>
        <v>42034.856817129628</v>
      </c>
      <c r="T3129" s="14">
        <f>(((I3129/60)/60)/24) + DATE(1970,1,1)</f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8324</v>
      </c>
      <c r="O3130" s="10">
        <f>(E3130/D3130)*100</f>
        <v>108.60666666666667</v>
      </c>
      <c r="P3130" s="5">
        <f>IFERROR((E3130/L3130),"0")</f>
        <v>139.23931623931625</v>
      </c>
      <c r="Q3130" t="str">
        <f>LEFT(N3130,FIND("/",N3130)-1)</f>
        <v>theater</v>
      </c>
      <c r="R3130" t="str">
        <f>RIGHT(N3130,LEN(N3130)-SEARCH("/",N3130))</f>
        <v>plays</v>
      </c>
      <c r="S3130" s="14">
        <f>(((J3130/60)/60)/24) + DATE(1970,1,1)</f>
        <v>42780.825706018513</v>
      </c>
      <c r="T3130" s="14">
        <f>(((I3130/60)/60)/24) + DATE(1970,1,1)</f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8324</v>
      </c>
      <c r="O3131" s="10">
        <f>(E3131/D3131)*100</f>
        <v>0.8</v>
      </c>
      <c r="P3131" s="5">
        <f>IFERROR((E3131/L3131),"0")</f>
        <v>10</v>
      </c>
      <c r="Q3131" t="str">
        <f>LEFT(N3131,FIND("/",N3131)-1)</f>
        <v>theater</v>
      </c>
      <c r="R3131" t="str">
        <f>RIGHT(N3131,LEN(N3131)-SEARCH("/",N3131))</f>
        <v>plays</v>
      </c>
      <c r="S3131" s="14">
        <f>(((J3131/60)/60)/24) + DATE(1970,1,1)</f>
        <v>42803.842812499999</v>
      </c>
      <c r="T3131" s="14">
        <f>(((I3131/60)/60)/24) + DATE(1970,1,1)</f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8324</v>
      </c>
      <c r="O3132" s="10">
        <f>(E3132/D3132)*100</f>
        <v>3.75</v>
      </c>
      <c r="P3132" s="5">
        <f>IFERROR((E3132/L3132),"0")</f>
        <v>93.75</v>
      </c>
      <c r="Q3132" t="str">
        <f>LEFT(N3132,FIND("/",N3132)-1)</f>
        <v>theater</v>
      </c>
      <c r="R3132" t="str">
        <f>RIGHT(N3132,LEN(N3132)-SEARCH("/",N3132))</f>
        <v>plays</v>
      </c>
      <c r="S3132" s="14">
        <f>(((J3132/60)/60)/24) + DATE(1970,1,1)</f>
        <v>42808.640231481477</v>
      </c>
      <c r="T3132" s="14">
        <f>(((I3132/60)/60)/24) + 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8324</v>
      </c>
      <c r="O3133" s="10">
        <f>(E3133/D3133)*100</f>
        <v>15.731707317073171</v>
      </c>
      <c r="P3133" s="5">
        <f>IFERROR((E3133/L3133),"0")</f>
        <v>53.75</v>
      </c>
      <c r="Q3133" t="str">
        <f>LEFT(N3133,FIND("/",N3133)-1)</f>
        <v>theater</v>
      </c>
      <c r="R3133" t="str">
        <f>RIGHT(N3133,LEN(N3133)-SEARCH("/",N3133))</f>
        <v>plays</v>
      </c>
      <c r="S3133" s="14">
        <f>(((J3133/60)/60)/24) + DATE(1970,1,1)</f>
        <v>42803.579224537039</v>
      </c>
      <c r="T3133" s="14">
        <f>(((I3133/60)/60)/24) + 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8324</v>
      </c>
      <c r="O3134" s="10">
        <f>(E3134/D3134)*100</f>
        <v>3.3333333333333333E-2</v>
      </c>
      <c r="P3134" s="5">
        <f>IFERROR((E3134/L3134),"0")</f>
        <v>10</v>
      </c>
      <c r="Q3134" t="str">
        <f>LEFT(N3134,FIND("/",N3134)-1)</f>
        <v>theater</v>
      </c>
      <c r="R3134" t="str">
        <f>RIGHT(N3134,LEN(N3134)-SEARCH("/",N3134))</f>
        <v>plays</v>
      </c>
      <c r="S3134" s="14">
        <f>(((J3134/60)/60)/24) + DATE(1970,1,1)</f>
        <v>42786.350231481483</v>
      </c>
      <c r="T3134" s="14">
        <f>(((I3134/60)/60)/24) + DATE(1970,1,1)</f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8324</v>
      </c>
      <c r="O3135" s="10">
        <f>(E3135/D3135)*100</f>
        <v>108</v>
      </c>
      <c r="P3135" s="5">
        <f>IFERROR((E3135/L3135),"0")</f>
        <v>33.75</v>
      </c>
      <c r="Q3135" t="str">
        <f>LEFT(N3135,FIND("/",N3135)-1)</f>
        <v>theater</v>
      </c>
      <c r="R3135" t="str">
        <f>RIGHT(N3135,LEN(N3135)-SEARCH("/",N3135))</f>
        <v>plays</v>
      </c>
      <c r="S3135" s="14">
        <f>(((J3135/60)/60)/24) + DATE(1970,1,1)</f>
        <v>42788.565208333333</v>
      </c>
      <c r="T3135" s="14">
        <f>(((I3135/60)/60)/24) + DATE(1970,1,1)</f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8324</v>
      </c>
      <c r="O3136" s="10">
        <f>(E3136/D3136)*100</f>
        <v>22.5</v>
      </c>
      <c r="P3136" s="5">
        <f>IFERROR((E3136/L3136),"0")</f>
        <v>18.75</v>
      </c>
      <c r="Q3136" t="str">
        <f>LEFT(N3136,FIND("/",N3136)-1)</f>
        <v>theater</v>
      </c>
      <c r="R3136" t="str">
        <f>RIGHT(N3136,LEN(N3136)-SEARCH("/",N3136))</f>
        <v>plays</v>
      </c>
      <c r="S3136" s="14">
        <f>(((J3136/60)/60)/24) + DATE(1970,1,1)</f>
        <v>42800.720127314817</v>
      </c>
      <c r="T3136" s="14">
        <f>(((I3136/60)/60)/24) + DATE(1970,1,1)</f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8324</v>
      </c>
      <c r="O3137" s="10">
        <f>(E3137/D3137)*100</f>
        <v>20.849420849420849</v>
      </c>
      <c r="P3137" s="5">
        <f>IFERROR((E3137/L3137),"0")</f>
        <v>23.142857142857142</v>
      </c>
      <c r="Q3137" t="str">
        <f>LEFT(N3137,FIND("/",N3137)-1)</f>
        <v>theater</v>
      </c>
      <c r="R3137" t="str">
        <f>RIGHT(N3137,LEN(N3137)-SEARCH("/",N3137))</f>
        <v>plays</v>
      </c>
      <c r="S3137" s="14">
        <f>(((J3137/60)/60)/24) + DATE(1970,1,1)</f>
        <v>42807.151863425926</v>
      </c>
      <c r="T3137" s="14">
        <f>(((I3137/60)/60)/24) + DATE(1970,1,1)</f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8324</v>
      </c>
      <c r="O3138" s="10">
        <f>(E3138/D3138)*100</f>
        <v>127.8</v>
      </c>
      <c r="P3138" s="5">
        <f>IFERROR((E3138/L3138),"0")</f>
        <v>29.045454545454547</v>
      </c>
      <c r="Q3138" t="str">
        <f>LEFT(N3138,FIND("/",N3138)-1)</f>
        <v>theater</v>
      </c>
      <c r="R3138" t="str">
        <f>RIGHT(N3138,LEN(N3138)-SEARCH("/",N3138))</f>
        <v>plays</v>
      </c>
      <c r="S3138" s="14">
        <f>(((J3138/60)/60)/24) + DATE(1970,1,1)</f>
        <v>42789.462430555555</v>
      </c>
      <c r="T3138" s="14">
        <f>(((I3138/60)/60)/24) + DATE(1970,1,1)</f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8324</v>
      </c>
      <c r="O3139" s="10">
        <f>(E3139/D3139)*100</f>
        <v>3.3333333333333335</v>
      </c>
      <c r="P3139" s="5">
        <f>IFERROR((E3139/L3139),"0")</f>
        <v>50</v>
      </c>
      <c r="Q3139" t="str">
        <f>LEFT(N3139,FIND("/",N3139)-1)</f>
        <v>theater</v>
      </c>
      <c r="R3139" t="str">
        <f>RIGHT(N3139,LEN(N3139)-SEARCH("/",N3139))</f>
        <v>plays</v>
      </c>
      <c r="S3139" s="14">
        <f>(((J3139/60)/60)/24) + DATE(1970,1,1)</f>
        <v>42807.885057870371</v>
      </c>
      <c r="T3139" s="14">
        <f>(((I3139/60)/60)/24) + 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8324</v>
      </c>
      <c r="O3140" s="10">
        <f>(E3140/D3140)*100</f>
        <v>0</v>
      </c>
      <c r="P3140" s="5" t="str">
        <f>IFERROR((E3140/L3140),"0")</f>
        <v>0</v>
      </c>
      <c r="Q3140" t="str">
        <f>LEFT(N3140,FIND("/",N3140)-1)</f>
        <v>theater</v>
      </c>
      <c r="R3140" t="str">
        <f>RIGHT(N3140,LEN(N3140)-SEARCH("/",N3140))</f>
        <v>plays</v>
      </c>
      <c r="S3140" s="14">
        <f>(((J3140/60)/60)/24) + DATE(1970,1,1)</f>
        <v>42809.645914351851</v>
      </c>
      <c r="T3140" s="14">
        <f>(((I3140/60)/60)/24) + DATE(1970,1,1)</f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8324</v>
      </c>
      <c r="O3141" s="10">
        <f>(E3141/D3141)*100</f>
        <v>5.4</v>
      </c>
      <c r="P3141" s="5">
        <f>IFERROR((E3141/L3141),"0")</f>
        <v>450</v>
      </c>
      <c r="Q3141" t="str">
        <f>LEFT(N3141,FIND("/",N3141)-1)</f>
        <v>theater</v>
      </c>
      <c r="R3141" t="str">
        <f>RIGHT(N3141,LEN(N3141)-SEARCH("/",N3141))</f>
        <v>plays</v>
      </c>
      <c r="S3141" s="14">
        <f>(((J3141/60)/60)/24) + DATE(1970,1,1)</f>
        <v>42785.270370370374</v>
      </c>
      <c r="T3141" s="14">
        <f>(((I3141/60)/60)/24) + DATE(1970,1,1)</f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8324</v>
      </c>
      <c r="O3142" s="10">
        <f>(E3142/D3142)*100</f>
        <v>0.96</v>
      </c>
      <c r="P3142" s="5">
        <f>IFERROR((E3142/L3142),"0")</f>
        <v>24</v>
      </c>
      <c r="Q3142" t="str">
        <f>LEFT(N3142,FIND("/",N3142)-1)</f>
        <v>theater</v>
      </c>
      <c r="R3142" t="str">
        <f>RIGHT(N3142,LEN(N3142)-SEARCH("/",N3142))</f>
        <v>plays</v>
      </c>
      <c r="S3142" s="14">
        <f>(((J3142/60)/60)/24) + DATE(1970,1,1)</f>
        <v>42802.718784722223</v>
      </c>
      <c r="T3142" s="14">
        <f>(((I3142/60)/60)/24) + 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8324</v>
      </c>
      <c r="O3143" s="10">
        <f>(E3143/D3143)*100</f>
        <v>51.6</v>
      </c>
      <c r="P3143" s="5">
        <f>IFERROR((E3143/L3143),"0")</f>
        <v>32.25</v>
      </c>
      <c r="Q3143" t="str">
        <f>LEFT(N3143,FIND("/",N3143)-1)</f>
        <v>theater</v>
      </c>
      <c r="R3143" t="str">
        <f>RIGHT(N3143,LEN(N3143)-SEARCH("/",N3143))</f>
        <v>plays</v>
      </c>
      <c r="S3143" s="14">
        <f>(((J3143/60)/60)/24) + DATE(1970,1,1)</f>
        <v>42800.753333333334</v>
      </c>
      <c r="T3143" s="14">
        <f>(((I3143/60)/60)/24) + 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8324</v>
      </c>
      <c r="O3144" s="10">
        <f>(E3144/D3144)*100</f>
        <v>1.6363636363636365</v>
      </c>
      <c r="P3144" s="5">
        <f>IFERROR((E3144/L3144),"0")</f>
        <v>15</v>
      </c>
      <c r="Q3144" t="str">
        <f>LEFT(N3144,FIND("/",N3144)-1)</f>
        <v>theater</v>
      </c>
      <c r="R3144" t="str">
        <f>RIGHT(N3144,LEN(N3144)-SEARCH("/",N3144))</f>
        <v>plays</v>
      </c>
      <c r="S3144" s="14">
        <f>(((J3144/60)/60)/24) + DATE(1970,1,1)</f>
        <v>42783.513182870374</v>
      </c>
      <c r="T3144" s="14">
        <f>(((I3144/60)/60)/24) + 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8324</v>
      </c>
      <c r="O3145" s="10">
        <f>(E3145/D3145)*100</f>
        <v>0</v>
      </c>
      <c r="P3145" s="5" t="str">
        <f>IFERROR((E3145/L3145),"0")</f>
        <v>0</v>
      </c>
      <c r="Q3145" t="str">
        <f>LEFT(N3145,FIND("/",N3145)-1)</f>
        <v>theater</v>
      </c>
      <c r="R3145" t="str">
        <f>RIGHT(N3145,LEN(N3145)-SEARCH("/",N3145))</f>
        <v>plays</v>
      </c>
      <c r="S3145" s="14">
        <f>(((J3145/60)/60)/24) + DATE(1970,1,1)</f>
        <v>42808.358287037037</v>
      </c>
      <c r="T3145" s="14">
        <f>(((I3145/60)/60)/24) + 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8324</v>
      </c>
      <c r="O3146" s="10">
        <f>(E3146/D3146)*100</f>
        <v>75.400000000000006</v>
      </c>
      <c r="P3146" s="5">
        <f>IFERROR((E3146/L3146),"0")</f>
        <v>251.33333333333334</v>
      </c>
      <c r="Q3146" t="str">
        <f>LEFT(N3146,FIND("/",N3146)-1)</f>
        <v>theater</v>
      </c>
      <c r="R3146" t="str">
        <f>RIGHT(N3146,LEN(N3146)-SEARCH("/",N3146))</f>
        <v>plays</v>
      </c>
      <c r="S3146" s="14">
        <f>(((J3146/60)/60)/24) + DATE(1970,1,1)</f>
        <v>42796.538275462968</v>
      </c>
      <c r="T3146" s="14">
        <f>(((I3146/60)/60)/24) + DATE(1970,1,1)</f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8324</v>
      </c>
      <c r="O3147" s="10">
        <f>(E3147/D3147)*100</f>
        <v>0</v>
      </c>
      <c r="P3147" s="5" t="str">
        <f>IFERROR((E3147/L3147),"0")</f>
        <v>0</v>
      </c>
      <c r="Q3147" t="str">
        <f>LEFT(N3147,FIND("/",N3147)-1)</f>
        <v>theater</v>
      </c>
      <c r="R3147" t="str">
        <f>RIGHT(N3147,LEN(N3147)-SEARCH("/",N3147))</f>
        <v>plays</v>
      </c>
      <c r="S3147" s="14">
        <f>(((J3147/60)/60)/24) + DATE(1970,1,1)</f>
        <v>42762.040902777779</v>
      </c>
      <c r="T3147" s="14">
        <f>(((I3147/60)/60)/24) + DATE(1970,1,1)</f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8324</v>
      </c>
      <c r="O3148" s="10">
        <f>(E3148/D3148)*100</f>
        <v>10.5</v>
      </c>
      <c r="P3148" s="5">
        <f>IFERROR((E3148/L3148),"0")</f>
        <v>437.5</v>
      </c>
      <c r="Q3148" t="str">
        <f>LEFT(N3148,FIND("/",N3148)-1)</f>
        <v>theater</v>
      </c>
      <c r="R3148" t="str">
        <f>RIGHT(N3148,LEN(N3148)-SEARCH("/",N3148))</f>
        <v>plays</v>
      </c>
      <c r="S3148" s="14">
        <f>(((J3148/60)/60)/24) + DATE(1970,1,1)</f>
        <v>42796.682476851856</v>
      </c>
      <c r="T3148" s="14">
        <f>(((I3148/60)/60)/24) + DATE(1970,1,1)</f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8324</v>
      </c>
      <c r="O3149" s="10">
        <f>(E3149/D3149)*100</f>
        <v>117.52499999999999</v>
      </c>
      <c r="P3149" s="5">
        <f>IFERROR((E3149/L3149),"0")</f>
        <v>110.35211267605634</v>
      </c>
      <c r="Q3149" t="str">
        <f>LEFT(N3149,FIND("/",N3149)-1)</f>
        <v>theater</v>
      </c>
      <c r="R3149" t="str">
        <f>RIGHT(N3149,LEN(N3149)-SEARCH("/",N3149))</f>
        <v>plays</v>
      </c>
      <c r="S3149" s="14">
        <f>(((J3149/60)/60)/24) + DATE(1970,1,1)</f>
        <v>41909.969386574077</v>
      </c>
      <c r="T3149" s="14">
        <f>(((I3149/60)/60)/24) + 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8324</v>
      </c>
      <c r="O3150" s="10">
        <f>(E3150/D3150)*100</f>
        <v>131.16666666666669</v>
      </c>
      <c r="P3150" s="5">
        <f>IFERROR((E3150/L3150),"0")</f>
        <v>41.421052631578945</v>
      </c>
      <c r="Q3150" t="str">
        <f>LEFT(N3150,FIND("/",N3150)-1)</f>
        <v>theater</v>
      </c>
      <c r="R3150" t="str">
        <f>RIGHT(N3150,LEN(N3150)-SEARCH("/",N3150))</f>
        <v>plays</v>
      </c>
      <c r="S3150" s="14">
        <f>(((J3150/60)/60)/24) + DATE(1970,1,1)</f>
        <v>41891.665324074071</v>
      </c>
      <c r="T3150" s="14">
        <f>(((I3150/60)/60)/24) + DATE(1970,1,1)</f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8324</v>
      </c>
      <c r="O3151" s="10">
        <f>(E3151/D3151)*100</f>
        <v>104</v>
      </c>
      <c r="P3151" s="5">
        <f>IFERROR((E3151/L3151),"0")</f>
        <v>52</v>
      </c>
      <c r="Q3151" t="str">
        <f>LEFT(N3151,FIND("/",N3151)-1)</f>
        <v>theater</v>
      </c>
      <c r="R3151" t="str">
        <f>RIGHT(N3151,LEN(N3151)-SEARCH("/",N3151))</f>
        <v>plays</v>
      </c>
      <c r="S3151" s="14">
        <f>(((J3151/60)/60)/24) + DATE(1970,1,1)</f>
        <v>41226.017361111109</v>
      </c>
      <c r="T3151" s="14">
        <f>(((I3151/60)/60)/24) + 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8324</v>
      </c>
      <c r="O3152" s="10">
        <f>(E3152/D3152)*100</f>
        <v>101</v>
      </c>
      <c r="P3152" s="5">
        <f>IFERROR((E3152/L3152),"0")</f>
        <v>33.990384615384613</v>
      </c>
      <c r="Q3152" t="str">
        <f>LEFT(N3152,FIND("/",N3152)-1)</f>
        <v>theater</v>
      </c>
      <c r="R3152" t="str">
        <f>RIGHT(N3152,LEN(N3152)-SEARCH("/",N3152))</f>
        <v>plays</v>
      </c>
      <c r="S3152" s="14">
        <f>(((J3152/60)/60)/24) + DATE(1970,1,1)</f>
        <v>40478.263923611114</v>
      </c>
      <c r="T3152" s="14">
        <f>(((I3152/60)/60)/24) + DATE(1970,1,1)</f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8324</v>
      </c>
      <c r="O3153" s="10">
        <f>(E3153/D3153)*100</f>
        <v>100.4</v>
      </c>
      <c r="P3153" s="5">
        <f>IFERROR((E3153/L3153),"0")</f>
        <v>103.35294117647059</v>
      </c>
      <c r="Q3153" t="str">
        <f>LEFT(N3153,FIND("/",N3153)-1)</f>
        <v>theater</v>
      </c>
      <c r="R3153" t="str">
        <f>RIGHT(N3153,LEN(N3153)-SEARCH("/",N3153))</f>
        <v>plays</v>
      </c>
      <c r="S3153" s="14">
        <f>(((J3153/60)/60)/24) + DATE(1970,1,1)</f>
        <v>41862.83997685185</v>
      </c>
      <c r="T3153" s="14">
        <f>(((I3153/60)/60)/24) + 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8324</v>
      </c>
      <c r="O3154" s="10">
        <f>(E3154/D3154)*100</f>
        <v>105.95454545454545</v>
      </c>
      <c r="P3154" s="5">
        <f>IFERROR((E3154/L3154),"0")</f>
        <v>34.791044776119406</v>
      </c>
      <c r="Q3154" t="str">
        <f>LEFT(N3154,FIND("/",N3154)-1)</f>
        <v>theater</v>
      </c>
      <c r="R3154" t="str">
        <f>RIGHT(N3154,LEN(N3154)-SEARCH("/",N3154))</f>
        <v>plays</v>
      </c>
      <c r="S3154" s="14">
        <f>(((J3154/60)/60)/24) + DATE(1970,1,1)</f>
        <v>41550.867673611108</v>
      </c>
      <c r="T3154" s="14">
        <f>(((I3154/60)/60)/24) + 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8324</v>
      </c>
      <c r="O3155" s="10">
        <f>(E3155/D3155)*100</f>
        <v>335.58333333333337</v>
      </c>
      <c r="P3155" s="5">
        <f>IFERROR((E3155/L3155),"0")</f>
        <v>41.773858921161825</v>
      </c>
      <c r="Q3155" t="str">
        <f>LEFT(N3155,FIND("/",N3155)-1)</f>
        <v>theater</v>
      </c>
      <c r="R3155" t="str">
        <f>RIGHT(N3155,LEN(N3155)-SEARCH("/",N3155))</f>
        <v>plays</v>
      </c>
      <c r="S3155" s="14">
        <f>(((J3155/60)/60)/24) + DATE(1970,1,1)</f>
        <v>40633.154363425929</v>
      </c>
      <c r="T3155" s="14">
        <f>(((I3155/60)/60)/24) + DATE(1970,1,1)</f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8324</v>
      </c>
      <c r="O3156" s="10">
        <f>(E3156/D3156)*100</f>
        <v>112.92857142857142</v>
      </c>
      <c r="P3156" s="5">
        <f>IFERROR((E3156/L3156),"0")</f>
        <v>64.268292682926827</v>
      </c>
      <c r="Q3156" t="str">
        <f>LEFT(N3156,FIND("/",N3156)-1)</f>
        <v>theater</v>
      </c>
      <c r="R3156" t="str">
        <f>RIGHT(N3156,LEN(N3156)-SEARCH("/",N3156))</f>
        <v>plays</v>
      </c>
      <c r="S3156" s="14">
        <f>(((J3156/60)/60)/24) + DATE(1970,1,1)</f>
        <v>40970.875671296293</v>
      </c>
      <c r="T3156" s="14">
        <f>(((I3156/60)/60)/24) + 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8324</v>
      </c>
      <c r="O3157" s="10">
        <f>(E3157/D3157)*100</f>
        <v>188.50460000000001</v>
      </c>
      <c r="P3157" s="5">
        <f>IFERROR((E3157/L3157),"0")</f>
        <v>31.209370860927152</v>
      </c>
      <c r="Q3157" t="str">
        <f>LEFT(N3157,FIND("/",N3157)-1)</f>
        <v>theater</v>
      </c>
      <c r="R3157" t="str">
        <f>RIGHT(N3157,LEN(N3157)-SEARCH("/",N3157))</f>
        <v>plays</v>
      </c>
      <c r="S3157" s="14">
        <f>(((J3157/60)/60)/24) + DATE(1970,1,1)</f>
        <v>41233.499131944445</v>
      </c>
      <c r="T3157" s="14">
        <f>(((I3157/60)/60)/24) + DATE(1970,1,1)</f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8324</v>
      </c>
      <c r="O3158" s="10">
        <f>(E3158/D3158)*100</f>
        <v>101.81818181818181</v>
      </c>
      <c r="P3158" s="5">
        <f>IFERROR((E3158/L3158),"0")</f>
        <v>62.921348314606739</v>
      </c>
      <c r="Q3158" t="str">
        <f>LEFT(N3158,FIND("/",N3158)-1)</f>
        <v>theater</v>
      </c>
      <c r="R3158" t="str">
        <f>RIGHT(N3158,LEN(N3158)-SEARCH("/",N3158))</f>
        <v>plays</v>
      </c>
      <c r="S3158" s="14">
        <f>(((J3158/60)/60)/24) + DATE(1970,1,1)</f>
        <v>41026.953055555554</v>
      </c>
      <c r="T3158" s="14">
        <f>(((I3158/60)/60)/24) + 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8324</v>
      </c>
      <c r="O3159" s="10">
        <f>(E3159/D3159)*100</f>
        <v>101</v>
      </c>
      <c r="P3159" s="5">
        <f>IFERROR((E3159/L3159),"0")</f>
        <v>98.536585365853654</v>
      </c>
      <c r="Q3159" t="str">
        <f>LEFT(N3159,FIND("/",N3159)-1)</f>
        <v>theater</v>
      </c>
      <c r="R3159" t="str">
        <f>RIGHT(N3159,LEN(N3159)-SEARCH("/",N3159))</f>
        <v>plays</v>
      </c>
      <c r="S3159" s="14">
        <f>(((J3159/60)/60)/24) + DATE(1970,1,1)</f>
        <v>41829.788252314815</v>
      </c>
      <c r="T3159" s="14">
        <f>(((I3159/60)/60)/24) + 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8324</v>
      </c>
      <c r="O3160" s="10">
        <f>(E3160/D3160)*100</f>
        <v>113.99999999999999</v>
      </c>
      <c r="P3160" s="5">
        <f>IFERROR((E3160/L3160),"0")</f>
        <v>82.608695652173907</v>
      </c>
      <c r="Q3160" t="str">
        <f>LEFT(N3160,FIND("/",N3160)-1)</f>
        <v>theater</v>
      </c>
      <c r="R3160" t="str">
        <f>RIGHT(N3160,LEN(N3160)-SEARCH("/",N3160))</f>
        <v>plays</v>
      </c>
      <c r="S3160" s="14">
        <f>(((J3160/60)/60)/24) + DATE(1970,1,1)</f>
        <v>41447.839722222219</v>
      </c>
      <c r="T3160" s="14">
        <f>(((I3160/60)/60)/24) + DATE(1970,1,1)</f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8324</v>
      </c>
      <c r="O3161" s="10">
        <f>(E3161/D3161)*100</f>
        <v>133.48133333333334</v>
      </c>
      <c r="P3161" s="5">
        <f>IFERROR((E3161/L3161),"0")</f>
        <v>38.504230769230773</v>
      </c>
      <c r="Q3161" t="str">
        <f>LEFT(N3161,FIND("/",N3161)-1)</f>
        <v>theater</v>
      </c>
      <c r="R3161" t="str">
        <f>RIGHT(N3161,LEN(N3161)-SEARCH("/",N3161))</f>
        <v>plays</v>
      </c>
      <c r="S3161" s="14">
        <f>(((J3161/60)/60)/24) + DATE(1970,1,1)</f>
        <v>40884.066678240742</v>
      </c>
      <c r="T3161" s="14">
        <f>(((I3161/60)/60)/24) + 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8324</v>
      </c>
      <c r="O3162" s="10">
        <f>(E3162/D3162)*100</f>
        <v>101.53333333333335</v>
      </c>
      <c r="P3162" s="5">
        <f>IFERROR((E3162/L3162),"0")</f>
        <v>80.15789473684211</v>
      </c>
      <c r="Q3162" t="str">
        <f>LEFT(N3162,FIND("/",N3162)-1)</f>
        <v>theater</v>
      </c>
      <c r="R3162" t="str">
        <f>RIGHT(N3162,LEN(N3162)-SEARCH("/",N3162))</f>
        <v>plays</v>
      </c>
      <c r="S3162" s="14">
        <f>(((J3162/60)/60)/24) + DATE(1970,1,1)</f>
        <v>41841.26489583333</v>
      </c>
      <c r="T3162" s="14">
        <f>(((I3162/60)/60)/24) + DATE(1970,1,1)</f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8324</v>
      </c>
      <c r="O3163" s="10">
        <f>(E3163/D3163)*100</f>
        <v>105.1</v>
      </c>
      <c r="P3163" s="5">
        <f>IFERROR((E3163/L3163),"0")</f>
        <v>28.405405405405407</v>
      </c>
      <c r="Q3163" t="str">
        <f>LEFT(N3163,FIND("/",N3163)-1)</f>
        <v>theater</v>
      </c>
      <c r="R3163" t="str">
        <f>RIGHT(N3163,LEN(N3163)-SEARCH("/",N3163))</f>
        <v>plays</v>
      </c>
      <c r="S3163" s="14">
        <f>(((J3163/60)/60)/24) + DATE(1970,1,1)</f>
        <v>41897.536134259259</v>
      </c>
      <c r="T3163" s="14">
        <f>(((I3163/60)/60)/24) + DATE(1970,1,1)</f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8324</v>
      </c>
      <c r="O3164" s="10">
        <f>(E3164/D3164)*100</f>
        <v>127.15</v>
      </c>
      <c r="P3164" s="5">
        <f>IFERROR((E3164/L3164),"0")</f>
        <v>80.730158730158735</v>
      </c>
      <c r="Q3164" t="str">
        <f>LEFT(N3164,FIND("/",N3164)-1)</f>
        <v>theater</v>
      </c>
      <c r="R3164" t="str">
        <f>RIGHT(N3164,LEN(N3164)-SEARCH("/",N3164))</f>
        <v>plays</v>
      </c>
      <c r="S3164" s="14">
        <f>(((J3164/60)/60)/24) + DATE(1970,1,1)</f>
        <v>41799.685902777775</v>
      </c>
      <c r="T3164" s="14">
        <f>(((I3164/60)/60)/24) + 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8324</v>
      </c>
      <c r="O3165" s="10">
        <f>(E3165/D3165)*100</f>
        <v>111.15384615384616</v>
      </c>
      <c r="P3165" s="5">
        <f>IFERROR((E3165/L3165),"0")</f>
        <v>200.69444444444446</v>
      </c>
      <c r="Q3165" t="str">
        <f>LEFT(N3165,FIND("/",N3165)-1)</f>
        <v>theater</v>
      </c>
      <c r="R3165" t="str">
        <f>RIGHT(N3165,LEN(N3165)-SEARCH("/",N3165))</f>
        <v>plays</v>
      </c>
      <c r="S3165" s="14">
        <f>(((J3165/60)/60)/24) + DATE(1970,1,1)</f>
        <v>41775.753761574073</v>
      </c>
      <c r="T3165" s="14">
        <f>(((I3165/60)/60)/24) + DATE(1970,1,1)</f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8324</v>
      </c>
      <c r="O3166" s="10">
        <f>(E3166/D3166)*100</f>
        <v>106.76</v>
      </c>
      <c r="P3166" s="5">
        <f>IFERROR((E3166/L3166),"0")</f>
        <v>37.591549295774648</v>
      </c>
      <c r="Q3166" t="str">
        <f>LEFT(N3166,FIND("/",N3166)-1)</f>
        <v>theater</v>
      </c>
      <c r="R3166" t="str">
        <f>RIGHT(N3166,LEN(N3166)-SEARCH("/",N3166))</f>
        <v>plays</v>
      </c>
      <c r="S3166" s="14">
        <f>(((J3166/60)/60)/24) + DATE(1970,1,1)</f>
        <v>41766.80572916667</v>
      </c>
      <c r="T3166" s="14">
        <f>(((I3166/60)/60)/24) + DATE(1970,1,1)</f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8324</v>
      </c>
      <c r="O3167" s="10">
        <f>(E3167/D3167)*100</f>
        <v>162.66666666666666</v>
      </c>
      <c r="P3167" s="5">
        <f>IFERROR((E3167/L3167),"0")</f>
        <v>58.095238095238095</v>
      </c>
      <c r="Q3167" t="str">
        <f>LEFT(N3167,FIND("/",N3167)-1)</f>
        <v>theater</v>
      </c>
      <c r="R3167" t="str">
        <f>RIGHT(N3167,LEN(N3167)-SEARCH("/",N3167))</f>
        <v>plays</v>
      </c>
      <c r="S3167" s="14">
        <f>(((J3167/60)/60)/24) + DATE(1970,1,1)</f>
        <v>40644.159259259257</v>
      </c>
      <c r="T3167" s="14">
        <f>(((I3167/60)/60)/24) + DATE(1970,1,1)</f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8324</v>
      </c>
      <c r="O3168" s="10">
        <f>(E3168/D3168)*100</f>
        <v>160.22808571428573</v>
      </c>
      <c r="P3168" s="5">
        <f>IFERROR((E3168/L3168),"0")</f>
        <v>60.300892473118282</v>
      </c>
      <c r="Q3168" t="str">
        <f>LEFT(N3168,FIND("/",N3168)-1)</f>
        <v>theater</v>
      </c>
      <c r="R3168" t="str">
        <f>RIGHT(N3168,LEN(N3168)-SEARCH("/",N3168))</f>
        <v>plays</v>
      </c>
      <c r="S3168" s="14">
        <f>(((J3168/60)/60)/24) + DATE(1970,1,1)</f>
        <v>41940.69158564815</v>
      </c>
      <c r="T3168" s="14">
        <f>(((I3168/60)/60)/24) + 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8324</v>
      </c>
      <c r="O3169" s="10">
        <f>(E3169/D3169)*100</f>
        <v>116.16666666666666</v>
      </c>
      <c r="P3169" s="5">
        <f>IFERROR((E3169/L3169),"0")</f>
        <v>63.363636363636367</v>
      </c>
      <c r="Q3169" t="str">
        <f>LEFT(N3169,FIND("/",N3169)-1)</f>
        <v>theater</v>
      </c>
      <c r="R3169" t="str">
        <f>RIGHT(N3169,LEN(N3169)-SEARCH("/",N3169))</f>
        <v>plays</v>
      </c>
      <c r="S3169" s="14">
        <f>(((J3169/60)/60)/24) + DATE(1970,1,1)</f>
        <v>41839.175706018519</v>
      </c>
      <c r="T3169" s="14">
        <f>(((I3169/60)/60)/24) + 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8324</v>
      </c>
      <c r="O3170" s="10">
        <f>(E3170/D3170)*100</f>
        <v>124.2</v>
      </c>
      <c r="P3170" s="5">
        <f>IFERROR((E3170/L3170),"0")</f>
        <v>50.901639344262293</v>
      </c>
      <c r="Q3170" t="str">
        <f>LEFT(N3170,FIND("/",N3170)-1)</f>
        <v>theater</v>
      </c>
      <c r="R3170" t="str">
        <f>RIGHT(N3170,LEN(N3170)-SEARCH("/",N3170))</f>
        <v>plays</v>
      </c>
      <c r="S3170" s="14">
        <f>(((J3170/60)/60)/24) + DATE(1970,1,1)</f>
        <v>41772.105937500004</v>
      </c>
      <c r="T3170" s="14">
        <f>(((I3170/60)/60)/24) + 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8324</v>
      </c>
      <c r="O3171" s="10">
        <f>(E3171/D3171)*100</f>
        <v>103.01249999999999</v>
      </c>
      <c r="P3171" s="5">
        <f>IFERROR((E3171/L3171),"0")</f>
        <v>100.5</v>
      </c>
      <c r="Q3171" t="str">
        <f>LEFT(N3171,FIND("/",N3171)-1)</f>
        <v>theater</v>
      </c>
      <c r="R3171" t="str">
        <f>RIGHT(N3171,LEN(N3171)-SEARCH("/",N3171))</f>
        <v>plays</v>
      </c>
      <c r="S3171" s="14">
        <f>(((J3171/60)/60)/24) + DATE(1970,1,1)</f>
        <v>41591.737974537034</v>
      </c>
      <c r="T3171" s="14">
        <f>(((I3171/60)/60)/24) + DATE(1970,1,1)</f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8324</v>
      </c>
      <c r="O3172" s="10">
        <f>(E3172/D3172)*100</f>
        <v>112.25</v>
      </c>
      <c r="P3172" s="5">
        <f>IFERROR((E3172/L3172),"0")</f>
        <v>31.619718309859156</v>
      </c>
      <c r="Q3172" t="str">
        <f>LEFT(N3172,FIND("/",N3172)-1)</f>
        <v>theater</v>
      </c>
      <c r="R3172" t="str">
        <f>RIGHT(N3172,LEN(N3172)-SEARCH("/",N3172))</f>
        <v>plays</v>
      </c>
      <c r="S3172" s="14">
        <f>(((J3172/60)/60)/24) + DATE(1970,1,1)</f>
        <v>41789.080370370371</v>
      </c>
      <c r="T3172" s="14">
        <f>(((I3172/60)/60)/24) + DATE(1970,1,1)</f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8324</v>
      </c>
      <c r="O3173" s="10">
        <f>(E3173/D3173)*100</f>
        <v>108.8142857142857</v>
      </c>
      <c r="P3173" s="5">
        <f>IFERROR((E3173/L3173),"0")</f>
        <v>65.102564102564102</v>
      </c>
      <c r="Q3173" t="str">
        <f>LEFT(N3173,FIND("/",N3173)-1)</f>
        <v>theater</v>
      </c>
      <c r="R3173" t="str">
        <f>RIGHT(N3173,LEN(N3173)-SEARCH("/",N3173))</f>
        <v>plays</v>
      </c>
      <c r="S3173" s="14">
        <f>(((J3173/60)/60)/24) + DATE(1970,1,1)</f>
        <v>42466.608310185184</v>
      </c>
      <c r="T3173" s="14">
        <f>(((I3173/60)/60)/24) + 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8324</v>
      </c>
      <c r="O3174" s="10">
        <f>(E3174/D3174)*100</f>
        <v>114.99999999999999</v>
      </c>
      <c r="P3174" s="5">
        <f>IFERROR((E3174/L3174),"0")</f>
        <v>79.310344827586206</v>
      </c>
      <c r="Q3174" t="str">
        <f>LEFT(N3174,FIND("/",N3174)-1)</f>
        <v>theater</v>
      </c>
      <c r="R3174" t="str">
        <f>RIGHT(N3174,LEN(N3174)-SEARCH("/",N3174))</f>
        <v>plays</v>
      </c>
      <c r="S3174" s="14">
        <f>(((J3174/60)/60)/24) + DATE(1970,1,1)</f>
        <v>40923.729953703703</v>
      </c>
      <c r="T3174" s="14">
        <f>(((I3174/60)/60)/24) + DATE(1970,1,1)</f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8324</v>
      </c>
      <c r="O3175" s="10">
        <f>(E3175/D3175)*100</f>
        <v>103</v>
      </c>
      <c r="P3175" s="5">
        <f>IFERROR((E3175/L3175),"0")</f>
        <v>139.18918918918919</v>
      </c>
      <c r="Q3175" t="str">
        <f>LEFT(N3175,FIND("/",N3175)-1)</f>
        <v>theater</v>
      </c>
      <c r="R3175" t="str">
        <f>RIGHT(N3175,LEN(N3175)-SEARCH("/",N3175))</f>
        <v>plays</v>
      </c>
      <c r="S3175" s="14">
        <f>(((J3175/60)/60)/24) + DATE(1970,1,1)</f>
        <v>41878.878379629627</v>
      </c>
      <c r="T3175" s="14">
        <f>(((I3175/60)/60)/24) + DATE(1970,1,1)</f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8324</v>
      </c>
      <c r="O3176" s="10">
        <f>(E3176/D3176)*100</f>
        <v>101.13333333333334</v>
      </c>
      <c r="P3176" s="5">
        <f>IFERROR((E3176/L3176),"0")</f>
        <v>131.91304347826087</v>
      </c>
      <c r="Q3176" t="str">
        <f>LEFT(N3176,FIND("/",N3176)-1)</f>
        <v>theater</v>
      </c>
      <c r="R3176" t="str">
        <f>RIGHT(N3176,LEN(N3176)-SEARCH("/",N3176))</f>
        <v>plays</v>
      </c>
      <c r="S3176" s="14">
        <f>(((J3176/60)/60)/24) + DATE(1970,1,1)</f>
        <v>41862.864675925928</v>
      </c>
      <c r="T3176" s="14">
        <f>(((I3176/60)/60)/24) + DATE(1970,1,1)</f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8324</v>
      </c>
      <c r="O3177" s="10">
        <f>(E3177/D3177)*100</f>
        <v>109.55999999999999</v>
      </c>
      <c r="P3177" s="5">
        <f>IFERROR((E3177/L3177),"0")</f>
        <v>91.3</v>
      </c>
      <c r="Q3177" t="str">
        <f>LEFT(N3177,FIND("/",N3177)-1)</f>
        <v>theater</v>
      </c>
      <c r="R3177" t="str">
        <f>RIGHT(N3177,LEN(N3177)-SEARCH("/",N3177))</f>
        <v>plays</v>
      </c>
      <c r="S3177" s="14">
        <f>(((J3177/60)/60)/24) + DATE(1970,1,1)</f>
        <v>40531.886886574073</v>
      </c>
      <c r="T3177" s="14">
        <f>(((I3177/60)/60)/24) + DATE(1970,1,1)</f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8324</v>
      </c>
      <c r="O3178" s="10">
        <f>(E3178/D3178)*100</f>
        <v>114.8421052631579</v>
      </c>
      <c r="P3178" s="5">
        <f>IFERROR((E3178/L3178),"0")</f>
        <v>39.672727272727272</v>
      </c>
      <c r="Q3178" t="str">
        <f>LEFT(N3178,FIND("/",N3178)-1)</f>
        <v>theater</v>
      </c>
      <c r="R3178" t="str">
        <f>RIGHT(N3178,LEN(N3178)-SEARCH("/",N3178))</f>
        <v>plays</v>
      </c>
      <c r="S3178" s="14">
        <f>(((J3178/60)/60)/24) + DATE(1970,1,1)</f>
        <v>41477.930914351848</v>
      </c>
      <c r="T3178" s="14">
        <f>(((I3178/60)/60)/24) + 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8324</v>
      </c>
      <c r="O3179" s="10">
        <f>(E3179/D3179)*100</f>
        <v>117.39999999999999</v>
      </c>
      <c r="P3179" s="5">
        <f>IFERROR((E3179/L3179),"0")</f>
        <v>57.549019607843135</v>
      </c>
      <c r="Q3179" t="str">
        <f>LEFT(N3179,FIND("/",N3179)-1)</f>
        <v>theater</v>
      </c>
      <c r="R3179" t="str">
        <f>RIGHT(N3179,LEN(N3179)-SEARCH("/",N3179))</f>
        <v>plays</v>
      </c>
      <c r="S3179" s="14">
        <f>(((J3179/60)/60)/24) + DATE(1970,1,1)</f>
        <v>41781.666770833333</v>
      </c>
      <c r="T3179" s="14">
        <f>(((I3179/60)/60)/24) + DATE(1970,1,1)</f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8324</v>
      </c>
      <c r="O3180" s="10">
        <f>(E3180/D3180)*100</f>
        <v>171.73333333333335</v>
      </c>
      <c r="P3180" s="5">
        <f>IFERROR((E3180/L3180),"0")</f>
        <v>33.025641025641029</v>
      </c>
      <c r="Q3180" t="str">
        <f>LEFT(N3180,FIND("/",N3180)-1)</f>
        <v>theater</v>
      </c>
      <c r="R3180" t="str">
        <f>RIGHT(N3180,LEN(N3180)-SEARCH("/",N3180))</f>
        <v>plays</v>
      </c>
      <c r="S3180" s="14">
        <f>(((J3180/60)/60)/24) + DATE(1970,1,1)</f>
        <v>41806.605034722219</v>
      </c>
      <c r="T3180" s="14">
        <f>(((I3180/60)/60)/24) + DATE(1970,1,1)</f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8324</v>
      </c>
      <c r="O3181" s="10">
        <f>(E3181/D3181)*100</f>
        <v>114.16238095238094</v>
      </c>
      <c r="P3181" s="5">
        <f>IFERROR((E3181/L3181),"0")</f>
        <v>77.335806451612896</v>
      </c>
      <c r="Q3181" t="str">
        <f>LEFT(N3181,FIND("/",N3181)-1)</f>
        <v>theater</v>
      </c>
      <c r="R3181" t="str">
        <f>RIGHT(N3181,LEN(N3181)-SEARCH("/",N3181))</f>
        <v>plays</v>
      </c>
      <c r="S3181" s="14">
        <f>(((J3181/60)/60)/24) + DATE(1970,1,1)</f>
        <v>41375.702210648145</v>
      </c>
      <c r="T3181" s="14">
        <f>(((I3181/60)/60)/24) + 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8324</v>
      </c>
      <c r="O3182" s="10">
        <f>(E3182/D3182)*100</f>
        <v>119.75</v>
      </c>
      <c r="P3182" s="5">
        <f>IFERROR((E3182/L3182),"0")</f>
        <v>31.933333333333334</v>
      </c>
      <c r="Q3182" t="str">
        <f>LEFT(N3182,FIND("/",N3182)-1)</f>
        <v>theater</v>
      </c>
      <c r="R3182" t="str">
        <f>RIGHT(N3182,LEN(N3182)-SEARCH("/",N3182))</f>
        <v>plays</v>
      </c>
      <c r="S3182" s="14">
        <f>(((J3182/60)/60)/24) + DATE(1970,1,1)</f>
        <v>41780.412604166668</v>
      </c>
      <c r="T3182" s="14">
        <f>(((I3182/60)/60)/24) + DATE(1970,1,1)</f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8324</v>
      </c>
      <c r="O3183" s="10">
        <f>(E3183/D3183)*100</f>
        <v>109.00000000000001</v>
      </c>
      <c r="P3183" s="5">
        <f>IFERROR((E3183/L3183),"0")</f>
        <v>36.333333333333336</v>
      </c>
      <c r="Q3183" t="str">
        <f>LEFT(N3183,FIND("/",N3183)-1)</f>
        <v>theater</v>
      </c>
      <c r="R3183" t="str">
        <f>RIGHT(N3183,LEN(N3183)-SEARCH("/",N3183))</f>
        <v>plays</v>
      </c>
      <c r="S3183" s="14">
        <f>(((J3183/60)/60)/24) + DATE(1970,1,1)</f>
        <v>41779.310034722221</v>
      </c>
      <c r="T3183" s="14">
        <f>(((I3183/60)/60)/24) + 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8324</v>
      </c>
      <c r="O3184" s="10">
        <f>(E3184/D3184)*100</f>
        <v>100.88571428571429</v>
      </c>
      <c r="P3184" s="5">
        <f>IFERROR((E3184/L3184),"0")</f>
        <v>46.768211920529801</v>
      </c>
      <c r="Q3184" t="str">
        <f>LEFT(N3184,FIND("/",N3184)-1)</f>
        <v>theater</v>
      </c>
      <c r="R3184" t="str">
        <f>RIGHT(N3184,LEN(N3184)-SEARCH("/",N3184))</f>
        <v>plays</v>
      </c>
      <c r="S3184" s="14">
        <f>(((J3184/60)/60)/24) + DATE(1970,1,1)</f>
        <v>40883.949317129627</v>
      </c>
      <c r="T3184" s="14">
        <f>(((I3184/60)/60)/24) + 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8324</v>
      </c>
      <c r="O3185" s="10">
        <f>(E3185/D3185)*100</f>
        <v>109.00000000000001</v>
      </c>
      <c r="P3185" s="5">
        <f>IFERROR((E3185/L3185),"0")</f>
        <v>40.073529411764703</v>
      </c>
      <c r="Q3185" t="str">
        <f>LEFT(N3185,FIND("/",N3185)-1)</f>
        <v>theater</v>
      </c>
      <c r="R3185" t="str">
        <f>RIGHT(N3185,LEN(N3185)-SEARCH("/",N3185))</f>
        <v>plays</v>
      </c>
      <c r="S3185" s="14">
        <f>(((J3185/60)/60)/24) + DATE(1970,1,1)</f>
        <v>41491.79478009259</v>
      </c>
      <c r="T3185" s="14">
        <f>(((I3185/60)/60)/24) + 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8324</v>
      </c>
      <c r="O3186" s="10">
        <f>(E3186/D3186)*100</f>
        <v>107.20930232558139</v>
      </c>
      <c r="P3186" s="5">
        <f>IFERROR((E3186/L3186),"0")</f>
        <v>100.21739130434783</v>
      </c>
      <c r="Q3186" t="str">
        <f>LEFT(N3186,FIND("/",N3186)-1)</f>
        <v>theater</v>
      </c>
      <c r="R3186" t="str">
        <f>RIGHT(N3186,LEN(N3186)-SEARCH("/",N3186))</f>
        <v>plays</v>
      </c>
      <c r="S3186" s="14">
        <f>(((J3186/60)/60)/24) + DATE(1970,1,1)</f>
        <v>41791.993414351848</v>
      </c>
      <c r="T3186" s="14">
        <f>(((I3186/60)/60)/24) + DATE(1970,1,1)</f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8324</v>
      </c>
      <c r="O3187" s="10">
        <f>(E3187/D3187)*100</f>
        <v>100</v>
      </c>
      <c r="P3187" s="5">
        <f>IFERROR((E3187/L3187),"0")</f>
        <v>41.666666666666664</v>
      </c>
      <c r="Q3187" t="str">
        <f>LEFT(N3187,FIND("/",N3187)-1)</f>
        <v>theater</v>
      </c>
      <c r="R3187" t="str">
        <f>RIGHT(N3187,LEN(N3187)-SEARCH("/",N3187))</f>
        <v>plays</v>
      </c>
      <c r="S3187" s="14">
        <f>(((J3187/60)/60)/24) + DATE(1970,1,1)</f>
        <v>41829.977326388893</v>
      </c>
      <c r="T3187" s="14">
        <f>(((I3187/60)/60)/24) + DATE(1970,1,1)</f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8324</v>
      </c>
      <c r="O3188" s="10">
        <f>(E3188/D3188)*100</f>
        <v>102.18750000000001</v>
      </c>
      <c r="P3188" s="5">
        <f>IFERROR((E3188/L3188),"0")</f>
        <v>46.714285714285715</v>
      </c>
      <c r="Q3188" t="str">
        <f>LEFT(N3188,FIND("/",N3188)-1)</f>
        <v>theater</v>
      </c>
      <c r="R3188" t="str">
        <f>RIGHT(N3188,LEN(N3188)-SEARCH("/",N3188))</f>
        <v>plays</v>
      </c>
      <c r="S3188" s="14">
        <f>(((J3188/60)/60)/24) + DATE(1970,1,1)</f>
        <v>41868.924050925925</v>
      </c>
      <c r="T3188" s="14">
        <f>(((I3188/60)/60)/24) + DATE(1970,1,1)</f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8324</v>
      </c>
      <c r="O3189" s="10">
        <f>(E3189/D3189)*100</f>
        <v>116.29333333333334</v>
      </c>
      <c r="P3189" s="5">
        <f>IFERROR((E3189/L3189),"0")</f>
        <v>71.491803278688522</v>
      </c>
      <c r="Q3189" t="str">
        <f>LEFT(N3189,FIND("/",N3189)-1)</f>
        <v>theater</v>
      </c>
      <c r="R3189" t="str">
        <f>RIGHT(N3189,LEN(N3189)-SEARCH("/",N3189))</f>
        <v>plays</v>
      </c>
      <c r="S3189" s="14">
        <f>(((J3189/60)/60)/24) + DATE(1970,1,1)</f>
        <v>41835.666354166664</v>
      </c>
      <c r="T3189" s="14">
        <f>(((I3189/60)/60)/24) + DATE(1970,1,1)</f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8358</v>
      </c>
      <c r="O3190" s="10">
        <f>(E3190/D3190)*100</f>
        <v>65</v>
      </c>
      <c r="P3190" s="5">
        <f>IFERROR((E3190/L3190),"0")</f>
        <v>14.444444444444445</v>
      </c>
      <c r="Q3190" t="str">
        <f>LEFT(N3190,FIND("/",N3190)-1)</f>
        <v>theater</v>
      </c>
      <c r="R3190" t="str">
        <f>RIGHT(N3190,LEN(N3190)-SEARCH("/",N3190))</f>
        <v>musical</v>
      </c>
      <c r="S3190" s="14">
        <f>(((J3190/60)/60)/24) + DATE(1970,1,1)</f>
        <v>42144.415532407409</v>
      </c>
      <c r="T3190" s="14">
        <f>(((I3190/60)/60)/24) + DATE(1970,1,1)</f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8358</v>
      </c>
      <c r="O3191" s="10">
        <f>(E3191/D3191)*100</f>
        <v>12.327272727272726</v>
      </c>
      <c r="P3191" s="5">
        <f>IFERROR((E3191/L3191),"0")</f>
        <v>356.84210526315792</v>
      </c>
      <c r="Q3191" t="str">
        <f>LEFT(N3191,FIND("/",N3191)-1)</f>
        <v>theater</v>
      </c>
      <c r="R3191" t="str">
        <f>RIGHT(N3191,LEN(N3191)-SEARCH("/",N3191))</f>
        <v>musical</v>
      </c>
      <c r="S3191" s="14">
        <f>(((J3191/60)/60)/24) + DATE(1970,1,1)</f>
        <v>42118.346435185187</v>
      </c>
      <c r="T3191" s="14">
        <f>(((I3191/60)/60)/24) + DATE(1970,1,1)</f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8358</v>
      </c>
      <c r="O3192" s="10">
        <f>(E3192/D3192)*100</f>
        <v>0</v>
      </c>
      <c r="P3192" s="5" t="str">
        <f>IFERROR((E3192/L3192),"0")</f>
        <v>0</v>
      </c>
      <c r="Q3192" t="str">
        <f>LEFT(N3192,FIND("/",N3192)-1)</f>
        <v>theater</v>
      </c>
      <c r="R3192" t="str">
        <f>RIGHT(N3192,LEN(N3192)-SEARCH("/",N3192))</f>
        <v>musical</v>
      </c>
      <c r="S3192" s="14">
        <f>(((J3192/60)/60)/24) + DATE(1970,1,1)</f>
        <v>42683.151331018518</v>
      </c>
      <c r="T3192" s="14">
        <f>(((I3192/60)/60)/24) + 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8358</v>
      </c>
      <c r="O3193" s="10">
        <f>(E3193/D3193)*100</f>
        <v>4.0266666666666664</v>
      </c>
      <c r="P3193" s="5">
        <f>IFERROR((E3193/L3193),"0")</f>
        <v>37.75</v>
      </c>
      <c r="Q3193" t="str">
        <f>LEFT(N3193,FIND("/",N3193)-1)</f>
        <v>theater</v>
      </c>
      <c r="R3193" t="str">
        <f>RIGHT(N3193,LEN(N3193)-SEARCH("/",N3193))</f>
        <v>musical</v>
      </c>
      <c r="S3193" s="14">
        <f>(((J3193/60)/60)/24) + DATE(1970,1,1)</f>
        <v>42538.755428240736</v>
      </c>
      <c r="T3193" s="14">
        <f>(((I3193/60)/60)/24) + DATE(1970,1,1)</f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8358</v>
      </c>
      <c r="O3194" s="10">
        <f>(E3194/D3194)*100</f>
        <v>1.02</v>
      </c>
      <c r="P3194" s="5">
        <f>IFERROR((E3194/L3194),"0")</f>
        <v>12.75</v>
      </c>
      <c r="Q3194" t="str">
        <f>LEFT(N3194,FIND("/",N3194)-1)</f>
        <v>theater</v>
      </c>
      <c r="R3194" t="str">
        <f>RIGHT(N3194,LEN(N3194)-SEARCH("/",N3194))</f>
        <v>musical</v>
      </c>
      <c r="S3194" s="14">
        <f>(((J3194/60)/60)/24) + DATE(1970,1,1)</f>
        <v>42018.94049768518</v>
      </c>
      <c r="T3194" s="14">
        <f>(((I3194/60)/60)/24) + 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8358</v>
      </c>
      <c r="O3195" s="10">
        <f>(E3195/D3195)*100</f>
        <v>11.74</v>
      </c>
      <c r="P3195" s="5">
        <f>IFERROR((E3195/L3195),"0")</f>
        <v>24.458333333333332</v>
      </c>
      <c r="Q3195" t="str">
        <f>LEFT(N3195,FIND("/",N3195)-1)</f>
        <v>theater</v>
      </c>
      <c r="R3195" t="str">
        <f>RIGHT(N3195,LEN(N3195)-SEARCH("/",N3195))</f>
        <v>musical</v>
      </c>
      <c r="S3195" s="14">
        <f>(((J3195/60)/60)/24) + DATE(1970,1,1)</f>
        <v>42010.968240740738</v>
      </c>
      <c r="T3195" s="14">
        <f>(((I3195/60)/60)/24) + DATE(1970,1,1)</f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8358</v>
      </c>
      <c r="O3196" s="10">
        <f>(E3196/D3196)*100</f>
        <v>0</v>
      </c>
      <c r="P3196" s="5" t="str">
        <f>IFERROR((E3196/L3196),"0")</f>
        <v>0</v>
      </c>
      <c r="Q3196" t="str">
        <f>LEFT(N3196,FIND("/",N3196)-1)</f>
        <v>theater</v>
      </c>
      <c r="R3196" t="str">
        <f>RIGHT(N3196,LEN(N3196)-SEARCH("/",N3196))</f>
        <v>musical</v>
      </c>
      <c r="S3196" s="14">
        <f>(((J3196/60)/60)/24) + DATE(1970,1,1)</f>
        <v>42182.062476851846</v>
      </c>
      <c r="T3196" s="14">
        <f>(((I3196/60)/60)/24) + DATE(1970,1,1)</f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8358</v>
      </c>
      <c r="O3197" s="10">
        <f>(E3197/D3197)*100</f>
        <v>59.142857142857139</v>
      </c>
      <c r="P3197" s="5">
        <f>IFERROR((E3197/L3197),"0")</f>
        <v>53.07692307692308</v>
      </c>
      <c r="Q3197" t="str">
        <f>LEFT(N3197,FIND("/",N3197)-1)</f>
        <v>theater</v>
      </c>
      <c r="R3197" t="str">
        <f>RIGHT(N3197,LEN(N3197)-SEARCH("/",N3197))</f>
        <v>musical</v>
      </c>
      <c r="S3197" s="14">
        <f>(((J3197/60)/60)/24) + DATE(1970,1,1)</f>
        <v>42017.594236111108</v>
      </c>
      <c r="T3197" s="14">
        <f>(((I3197/60)/60)/24) + 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8358</v>
      </c>
      <c r="O3198" s="10">
        <f>(E3198/D3198)*100</f>
        <v>0.06</v>
      </c>
      <c r="P3198" s="5">
        <f>IFERROR((E3198/L3198),"0")</f>
        <v>300</v>
      </c>
      <c r="Q3198" t="str">
        <f>LEFT(N3198,FIND("/",N3198)-1)</f>
        <v>theater</v>
      </c>
      <c r="R3198" t="str">
        <f>RIGHT(N3198,LEN(N3198)-SEARCH("/",N3198))</f>
        <v>musical</v>
      </c>
      <c r="S3198" s="14">
        <f>(((J3198/60)/60)/24) + DATE(1970,1,1)</f>
        <v>42157.598090277781</v>
      </c>
      <c r="T3198" s="14">
        <f>(((I3198/60)/60)/24) + DATE(1970,1,1)</f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8358</v>
      </c>
      <c r="O3199" s="10">
        <f>(E3199/D3199)*100</f>
        <v>11.450000000000001</v>
      </c>
      <c r="P3199" s="5">
        <f>IFERROR((E3199/L3199),"0")</f>
        <v>286.25</v>
      </c>
      <c r="Q3199" t="str">
        <f>LEFT(N3199,FIND("/",N3199)-1)</f>
        <v>theater</v>
      </c>
      <c r="R3199" t="str">
        <f>RIGHT(N3199,LEN(N3199)-SEARCH("/",N3199))</f>
        <v>musical</v>
      </c>
      <c r="S3199" s="14">
        <f>(((J3199/60)/60)/24) + DATE(1970,1,1)</f>
        <v>42009.493263888886</v>
      </c>
      <c r="T3199" s="14">
        <f>(((I3199/60)/60)/24) + DATE(1970,1,1)</f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8358</v>
      </c>
      <c r="O3200" s="10">
        <f>(E3200/D3200)*100</f>
        <v>0.36666666666666664</v>
      </c>
      <c r="P3200" s="5">
        <f>IFERROR((E3200/L3200),"0")</f>
        <v>36.666666666666664</v>
      </c>
      <c r="Q3200" t="str">
        <f>LEFT(N3200,FIND("/",N3200)-1)</f>
        <v>theater</v>
      </c>
      <c r="R3200" t="str">
        <f>RIGHT(N3200,LEN(N3200)-SEARCH("/",N3200))</f>
        <v>musical</v>
      </c>
      <c r="S3200" s="14">
        <f>(((J3200/60)/60)/24) + DATE(1970,1,1)</f>
        <v>42013.424502314811</v>
      </c>
      <c r="T3200" s="14">
        <f>(((I3200/60)/60)/24) + 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8358</v>
      </c>
      <c r="O3201" s="10">
        <f>(E3201/D3201)*100</f>
        <v>52.16</v>
      </c>
      <c r="P3201" s="5">
        <f>IFERROR((E3201/L3201),"0")</f>
        <v>49.20754716981132</v>
      </c>
      <c r="Q3201" t="str">
        <f>LEFT(N3201,FIND("/",N3201)-1)</f>
        <v>theater</v>
      </c>
      <c r="R3201" t="str">
        <f>RIGHT(N3201,LEN(N3201)-SEARCH("/",N3201))</f>
        <v>musical</v>
      </c>
      <c r="S3201" s="14">
        <f>(((J3201/60)/60)/24) + DATE(1970,1,1)</f>
        <v>41858.761782407404</v>
      </c>
      <c r="T3201" s="14">
        <f>(((I3201/60)/60)/24) + DATE(1970,1,1)</f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8358</v>
      </c>
      <c r="O3202" s="10">
        <f>(E3202/D3202)*100</f>
        <v>2E-3</v>
      </c>
      <c r="P3202" s="5">
        <f>IFERROR((E3202/L3202),"0")</f>
        <v>1</v>
      </c>
      <c r="Q3202" t="str">
        <f>LEFT(N3202,FIND("/",N3202)-1)</f>
        <v>theater</v>
      </c>
      <c r="R3202" t="str">
        <f>RIGHT(N3202,LEN(N3202)-SEARCH("/",N3202))</f>
        <v>musical</v>
      </c>
      <c r="S3202" s="14">
        <f>(((J3202/60)/60)/24) + DATE(1970,1,1)</f>
        <v>42460.320613425924</v>
      </c>
      <c r="T3202" s="14">
        <f>(((I3202/60)/60)/24) + DATE(1970,1,1)</f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8358</v>
      </c>
      <c r="O3203" s="10">
        <f>(E3203/D3203)*100</f>
        <v>1.25</v>
      </c>
      <c r="P3203" s="5">
        <f>IFERROR((E3203/L3203),"0")</f>
        <v>12.5</v>
      </c>
      <c r="Q3203" t="str">
        <f>LEFT(N3203,FIND("/",N3203)-1)</f>
        <v>theater</v>
      </c>
      <c r="R3203" t="str">
        <f>RIGHT(N3203,LEN(N3203)-SEARCH("/",N3203))</f>
        <v>musical</v>
      </c>
      <c r="S3203" s="14">
        <f>(((J3203/60)/60)/24) + DATE(1970,1,1)</f>
        <v>41861.767094907409</v>
      </c>
      <c r="T3203" s="14">
        <f>(((I3203/60)/60)/24) + 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8358</v>
      </c>
      <c r="O3204" s="10">
        <f>(E3204/D3204)*100</f>
        <v>54.52</v>
      </c>
      <c r="P3204" s="5">
        <f>IFERROR((E3204/L3204),"0")</f>
        <v>109.04</v>
      </c>
      <c r="Q3204" t="str">
        <f>LEFT(N3204,FIND("/",N3204)-1)</f>
        <v>theater</v>
      </c>
      <c r="R3204" t="str">
        <f>RIGHT(N3204,LEN(N3204)-SEARCH("/",N3204))</f>
        <v>musical</v>
      </c>
      <c r="S3204" s="14">
        <f>(((J3204/60)/60)/24) + DATE(1970,1,1)</f>
        <v>42293.853541666671</v>
      </c>
      <c r="T3204" s="14">
        <f>(((I3204/60)/60)/24) + DATE(1970,1,1)</f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8358</v>
      </c>
      <c r="O3205" s="10">
        <f>(E3205/D3205)*100</f>
        <v>25</v>
      </c>
      <c r="P3205" s="5">
        <f>IFERROR((E3205/L3205),"0")</f>
        <v>41.666666666666664</v>
      </c>
      <c r="Q3205" t="str">
        <f>LEFT(N3205,FIND("/",N3205)-1)</f>
        <v>theater</v>
      </c>
      <c r="R3205" t="str">
        <f>RIGHT(N3205,LEN(N3205)-SEARCH("/",N3205))</f>
        <v>musical</v>
      </c>
      <c r="S3205" s="14">
        <f>(((J3205/60)/60)/24) + DATE(1970,1,1)</f>
        <v>42242.988680555558</v>
      </c>
      <c r="T3205" s="14">
        <f>(((I3205/60)/60)/24) + DATE(1970,1,1)</f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8358</v>
      </c>
      <c r="O3206" s="10">
        <f>(E3206/D3206)*100</f>
        <v>0</v>
      </c>
      <c r="P3206" s="5" t="str">
        <f>IFERROR((E3206/L3206),"0")</f>
        <v>0</v>
      </c>
      <c r="Q3206" t="str">
        <f>LEFT(N3206,FIND("/",N3206)-1)</f>
        <v>theater</v>
      </c>
      <c r="R3206" t="str">
        <f>RIGHT(N3206,LEN(N3206)-SEARCH("/",N3206))</f>
        <v>musical</v>
      </c>
      <c r="S3206" s="14">
        <f>(((J3206/60)/60)/24) + DATE(1970,1,1)</f>
        <v>42172.686099537037</v>
      </c>
      <c r="T3206" s="14">
        <f>(((I3206/60)/60)/24) + DATE(1970,1,1)</f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8358</v>
      </c>
      <c r="O3207" s="10">
        <f>(E3207/D3207)*100</f>
        <v>3.4125000000000001</v>
      </c>
      <c r="P3207" s="5">
        <f>IFERROR((E3207/L3207),"0")</f>
        <v>22.75</v>
      </c>
      <c r="Q3207" t="str">
        <f>LEFT(N3207,FIND("/",N3207)-1)</f>
        <v>theater</v>
      </c>
      <c r="R3207" t="str">
        <f>RIGHT(N3207,LEN(N3207)-SEARCH("/",N3207))</f>
        <v>musical</v>
      </c>
      <c r="S3207" s="14">
        <f>(((J3207/60)/60)/24) + DATE(1970,1,1)</f>
        <v>42095.374675925923</v>
      </c>
      <c r="T3207" s="14">
        <f>(((I3207/60)/60)/24) + DATE(1970,1,1)</f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8358</v>
      </c>
      <c r="O3208" s="10">
        <f>(E3208/D3208)*100</f>
        <v>0</v>
      </c>
      <c r="P3208" s="5" t="str">
        <f>IFERROR((E3208/L3208),"0")</f>
        <v>0</v>
      </c>
      <c r="Q3208" t="str">
        <f>LEFT(N3208,FIND("/",N3208)-1)</f>
        <v>theater</v>
      </c>
      <c r="R3208" t="str">
        <f>RIGHT(N3208,LEN(N3208)-SEARCH("/",N3208))</f>
        <v>musical</v>
      </c>
      <c r="S3208" s="14">
        <f>(((J3208/60)/60)/24) + DATE(1970,1,1)</f>
        <v>42236.276053240741</v>
      </c>
      <c r="T3208" s="14">
        <f>(((I3208/60)/60)/24) + DATE(1970,1,1)</f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8358</v>
      </c>
      <c r="O3209" s="10">
        <f>(E3209/D3209)*100</f>
        <v>46.36363636363636</v>
      </c>
      <c r="P3209" s="5">
        <f>IFERROR((E3209/L3209),"0")</f>
        <v>70.833333333333329</v>
      </c>
      <c r="Q3209" t="str">
        <f>LEFT(N3209,FIND("/",N3209)-1)</f>
        <v>theater</v>
      </c>
      <c r="R3209" t="str">
        <f>RIGHT(N3209,LEN(N3209)-SEARCH("/",N3209))</f>
        <v>musical</v>
      </c>
      <c r="S3209" s="14">
        <f>(((J3209/60)/60)/24) + DATE(1970,1,1)</f>
        <v>42057.277858796297</v>
      </c>
      <c r="T3209" s="14">
        <f>(((I3209/60)/60)/24) + 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8324</v>
      </c>
      <c r="O3210" s="10">
        <f>(E3210/D3210)*100</f>
        <v>103.49999999999999</v>
      </c>
      <c r="P3210" s="5">
        <f>IFERROR((E3210/L3210),"0")</f>
        <v>63.109756097560975</v>
      </c>
      <c r="Q3210" t="str">
        <f>LEFT(N3210,FIND("/",N3210)-1)</f>
        <v>theater</v>
      </c>
      <c r="R3210" t="str">
        <f>RIGHT(N3210,LEN(N3210)-SEARCH("/",N3210))</f>
        <v>plays</v>
      </c>
      <c r="S3210" s="14">
        <f>(((J3210/60)/60)/24) + DATE(1970,1,1)</f>
        <v>41827.605057870373</v>
      </c>
      <c r="T3210" s="14">
        <f>(((I3210/60)/60)/24) + 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8324</v>
      </c>
      <c r="O3211" s="10">
        <f>(E3211/D3211)*100</f>
        <v>119.32315789473684</v>
      </c>
      <c r="P3211" s="5">
        <f>IFERROR((E3211/L3211),"0")</f>
        <v>50.157964601769912</v>
      </c>
      <c r="Q3211" t="str">
        <f>LEFT(N3211,FIND("/",N3211)-1)</f>
        <v>theater</v>
      </c>
      <c r="R3211" t="str">
        <f>RIGHT(N3211,LEN(N3211)-SEARCH("/",N3211))</f>
        <v>plays</v>
      </c>
      <c r="S3211" s="14">
        <f>(((J3211/60)/60)/24) + DATE(1970,1,1)</f>
        <v>41778.637245370373</v>
      </c>
      <c r="T3211" s="14">
        <f>(((I3211/60)/60)/24) + DATE(1970,1,1)</f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8324</v>
      </c>
      <c r="O3212" s="10">
        <f>(E3212/D3212)*100</f>
        <v>125.76666666666667</v>
      </c>
      <c r="P3212" s="5">
        <f>IFERROR((E3212/L3212),"0")</f>
        <v>62.883333333333333</v>
      </c>
      <c r="Q3212" t="str">
        <f>LEFT(N3212,FIND("/",N3212)-1)</f>
        <v>theater</v>
      </c>
      <c r="R3212" t="str">
        <f>RIGHT(N3212,LEN(N3212)-SEARCH("/",N3212))</f>
        <v>plays</v>
      </c>
      <c r="S3212" s="14">
        <f>(((J3212/60)/60)/24) + DATE(1970,1,1)</f>
        <v>41013.936562499999</v>
      </c>
      <c r="T3212" s="14">
        <f>(((I3212/60)/60)/24) + DATE(1970,1,1)</f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8324</v>
      </c>
      <c r="O3213" s="10">
        <f>(E3213/D3213)*100</f>
        <v>119.74347826086958</v>
      </c>
      <c r="P3213" s="5">
        <f>IFERROR((E3213/L3213),"0")</f>
        <v>85.531055900621112</v>
      </c>
      <c r="Q3213" t="str">
        <f>LEFT(N3213,FIND("/",N3213)-1)</f>
        <v>theater</v>
      </c>
      <c r="R3213" t="str">
        <f>RIGHT(N3213,LEN(N3213)-SEARCH("/",N3213))</f>
        <v>plays</v>
      </c>
      <c r="S3213" s="14">
        <f>(((J3213/60)/60)/24) + DATE(1970,1,1)</f>
        <v>41834.586574074077</v>
      </c>
      <c r="T3213" s="14">
        <f>(((I3213/60)/60)/24) + 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8324</v>
      </c>
      <c r="O3214" s="10">
        <f>(E3214/D3214)*100</f>
        <v>126.25</v>
      </c>
      <c r="P3214" s="5">
        <f>IFERROR((E3214/L3214),"0")</f>
        <v>53.723404255319146</v>
      </c>
      <c r="Q3214" t="str">
        <f>LEFT(N3214,FIND("/",N3214)-1)</f>
        <v>theater</v>
      </c>
      <c r="R3214" t="str">
        <f>RIGHT(N3214,LEN(N3214)-SEARCH("/",N3214))</f>
        <v>plays</v>
      </c>
      <c r="S3214" s="14">
        <f>(((J3214/60)/60)/24) + DATE(1970,1,1)</f>
        <v>41829.795729166668</v>
      </c>
      <c r="T3214" s="14">
        <f>(((I3214/60)/60)/24) + DATE(1970,1,1)</f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8324</v>
      </c>
      <c r="O3215" s="10">
        <f>(E3215/D3215)*100</f>
        <v>100.11666666666667</v>
      </c>
      <c r="P3215" s="5">
        <f>IFERROR((E3215/L3215),"0")</f>
        <v>127.80851063829788</v>
      </c>
      <c r="Q3215" t="str">
        <f>LEFT(N3215,FIND("/",N3215)-1)</f>
        <v>theater</v>
      </c>
      <c r="R3215" t="str">
        <f>RIGHT(N3215,LEN(N3215)-SEARCH("/",N3215))</f>
        <v>plays</v>
      </c>
      <c r="S3215" s="14">
        <f>(((J3215/60)/60)/24) + DATE(1970,1,1)</f>
        <v>42171.763414351852</v>
      </c>
      <c r="T3215" s="14">
        <f>(((I3215/60)/60)/24) + DATE(1970,1,1)</f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8324</v>
      </c>
      <c r="O3216" s="10">
        <f>(E3216/D3216)*100</f>
        <v>102.13333333333334</v>
      </c>
      <c r="P3216" s="5">
        <f>IFERROR((E3216/L3216),"0")</f>
        <v>106.57391304347826</v>
      </c>
      <c r="Q3216" t="str">
        <f>LEFT(N3216,FIND("/",N3216)-1)</f>
        <v>theater</v>
      </c>
      <c r="R3216" t="str">
        <f>RIGHT(N3216,LEN(N3216)-SEARCH("/",N3216))</f>
        <v>plays</v>
      </c>
      <c r="S3216" s="14">
        <f>(((J3216/60)/60)/24) + DATE(1970,1,1)</f>
        <v>42337.792511574073</v>
      </c>
      <c r="T3216" s="14">
        <f>(((I3216/60)/60)/24) + 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8324</v>
      </c>
      <c r="O3217" s="10">
        <f>(E3217/D3217)*100</f>
        <v>100.35142857142858</v>
      </c>
      <c r="P3217" s="5">
        <f>IFERROR((E3217/L3217),"0")</f>
        <v>262.11194029850748</v>
      </c>
      <c r="Q3217" t="str">
        <f>LEFT(N3217,FIND("/",N3217)-1)</f>
        <v>theater</v>
      </c>
      <c r="R3217" t="str">
        <f>RIGHT(N3217,LEN(N3217)-SEARCH("/",N3217))</f>
        <v>plays</v>
      </c>
      <c r="S3217" s="14">
        <f>(((J3217/60)/60)/24) + DATE(1970,1,1)</f>
        <v>42219.665173611109</v>
      </c>
      <c r="T3217" s="14">
        <f>(((I3217/60)/60)/24) + DATE(1970,1,1)</f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8324</v>
      </c>
      <c r="O3218" s="10">
        <f>(E3218/D3218)*100</f>
        <v>100.05</v>
      </c>
      <c r="P3218" s="5">
        <f>IFERROR((E3218/L3218),"0")</f>
        <v>57.171428571428571</v>
      </c>
      <c r="Q3218" t="str">
        <f>LEFT(N3218,FIND("/",N3218)-1)</f>
        <v>theater</v>
      </c>
      <c r="R3218" t="str">
        <f>RIGHT(N3218,LEN(N3218)-SEARCH("/",N3218))</f>
        <v>plays</v>
      </c>
      <c r="S3218" s="14">
        <f>(((J3218/60)/60)/24) + DATE(1970,1,1)</f>
        <v>42165.462627314817</v>
      </c>
      <c r="T3218" s="14">
        <f>(((I3218/60)/60)/24) + DATE(1970,1,1)</f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8324</v>
      </c>
      <c r="O3219" s="10">
        <f>(E3219/D3219)*100</f>
        <v>116.02222222222223</v>
      </c>
      <c r="P3219" s="5">
        <f>IFERROR((E3219/L3219),"0")</f>
        <v>50.20192307692308</v>
      </c>
      <c r="Q3219" t="str">
        <f>LEFT(N3219,FIND("/",N3219)-1)</f>
        <v>theater</v>
      </c>
      <c r="R3219" t="str">
        <f>RIGHT(N3219,LEN(N3219)-SEARCH("/",N3219))</f>
        <v>plays</v>
      </c>
      <c r="S3219" s="14">
        <f>(((J3219/60)/60)/24) + DATE(1970,1,1)</f>
        <v>42648.546111111107</v>
      </c>
      <c r="T3219" s="14">
        <f>(((I3219/60)/60)/24) + DATE(1970,1,1)</f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8324</v>
      </c>
      <c r="O3220" s="10">
        <f>(E3220/D3220)*100</f>
        <v>102.1</v>
      </c>
      <c r="P3220" s="5">
        <f>IFERROR((E3220/L3220),"0")</f>
        <v>66.586956521739125</v>
      </c>
      <c r="Q3220" t="str">
        <f>LEFT(N3220,FIND("/",N3220)-1)</f>
        <v>theater</v>
      </c>
      <c r="R3220" t="str">
        <f>RIGHT(N3220,LEN(N3220)-SEARCH("/",N3220))</f>
        <v>plays</v>
      </c>
      <c r="S3220" s="14">
        <f>(((J3220/60)/60)/24) + DATE(1970,1,1)</f>
        <v>41971.002152777779</v>
      </c>
      <c r="T3220" s="14">
        <f>(((I3220/60)/60)/24) + DATE(1970,1,1)</f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8324</v>
      </c>
      <c r="O3221" s="10">
        <f>(E3221/D3221)*100</f>
        <v>100.11000000000001</v>
      </c>
      <c r="P3221" s="5">
        <f>IFERROR((E3221/L3221),"0")</f>
        <v>168.25210084033614</v>
      </c>
      <c r="Q3221" t="str">
        <f>LEFT(N3221,FIND("/",N3221)-1)</f>
        <v>theater</v>
      </c>
      <c r="R3221" t="str">
        <f>RIGHT(N3221,LEN(N3221)-SEARCH("/",N3221))</f>
        <v>plays</v>
      </c>
      <c r="S3221" s="14">
        <f>(((J3221/60)/60)/24) + DATE(1970,1,1)</f>
        <v>42050.983182870375</v>
      </c>
      <c r="T3221" s="14">
        <f>(((I3221/60)/60)/24) + 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8324</v>
      </c>
      <c r="O3222" s="10">
        <f>(E3222/D3222)*100</f>
        <v>100.84</v>
      </c>
      <c r="P3222" s="5">
        <f>IFERROR((E3222/L3222),"0")</f>
        <v>256.37288135593218</v>
      </c>
      <c r="Q3222" t="str">
        <f>LEFT(N3222,FIND("/",N3222)-1)</f>
        <v>theater</v>
      </c>
      <c r="R3222" t="str">
        <f>RIGHT(N3222,LEN(N3222)-SEARCH("/",N3222))</f>
        <v>plays</v>
      </c>
      <c r="S3222" s="14">
        <f>(((J3222/60)/60)/24) + DATE(1970,1,1)</f>
        <v>42772.833379629628</v>
      </c>
      <c r="T3222" s="14">
        <f>(((I3222/60)/60)/24) + DATE(1970,1,1)</f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8324</v>
      </c>
      <c r="O3223" s="10">
        <f>(E3223/D3223)*100</f>
        <v>103.42499999999998</v>
      </c>
      <c r="P3223" s="5">
        <f>IFERROR((E3223/L3223),"0")</f>
        <v>36.610619469026545</v>
      </c>
      <c r="Q3223" t="str">
        <f>LEFT(N3223,FIND("/",N3223)-1)</f>
        <v>theater</v>
      </c>
      <c r="R3223" t="str">
        <f>RIGHT(N3223,LEN(N3223)-SEARCH("/",N3223))</f>
        <v>plays</v>
      </c>
      <c r="S3223" s="14">
        <f>(((J3223/60)/60)/24) + DATE(1970,1,1)</f>
        <v>42155.696793981479</v>
      </c>
      <c r="T3223" s="14">
        <f>(((I3223/60)/60)/24) + DATE(1970,1,1)</f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8324</v>
      </c>
      <c r="O3224" s="10">
        <f>(E3224/D3224)*100</f>
        <v>124.8</v>
      </c>
      <c r="P3224" s="5">
        <f>IFERROR((E3224/L3224),"0")</f>
        <v>37.142857142857146</v>
      </c>
      <c r="Q3224" t="str">
        <f>LEFT(N3224,FIND("/",N3224)-1)</f>
        <v>theater</v>
      </c>
      <c r="R3224" t="str">
        <f>RIGHT(N3224,LEN(N3224)-SEARCH("/",N3224))</f>
        <v>plays</v>
      </c>
      <c r="S3224" s="14">
        <f>(((J3224/60)/60)/24) + DATE(1970,1,1)</f>
        <v>42270.582141203704</v>
      </c>
      <c r="T3224" s="14">
        <f>(((I3224/60)/60)/24) + 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8324</v>
      </c>
      <c r="O3225" s="10">
        <f>(E3225/D3225)*100</f>
        <v>109.51612903225806</v>
      </c>
      <c r="P3225" s="5">
        <f>IFERROR((E3225/L3225),"0")</f>
        <v>45.878378378378379</v>
      </c>
      <c r="Q3225" t="str">
        <f>LEFT(N3225,FIND("/",N3225)-1)</f>
        <v>theater</v>
      </c>
      <c r="R3225" t="str">
        <f>RIGHT(N3225,LEN(N3225)-SEARCH("/",N3225))</f>
        <v>plays</v>
      </c>
      <c r="S3225" s="14">
        <f>(((J3225/60)/60)/24) + DATE(1970,1,1)</f>
        <v>42206.835370370376</v>
      </c>
      <c r="T3225" s="14">
        <f>(((I3225/60)/60)/24) + DATE(1970,1,1)</f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8324</v>
      </c>
      <c r="O3226" s="10">
        <f>(E3226/D3226)*100</f>
        <v>102.03333333333333</v>
      </c>
      <c r="P3226" s="5">
        <f>IFERROR((E3226/L3226),"0")</f>
        <v>141.71296296296296</v>
      </c>
      <c r="Q3226" t="str">
        <f>LEFT(N3226,FIND("/",N3226)-1)</f>
        <v>theater</v>
      </c>
      <c r="R3226" t="str">
        <f>RIGHT(N3226,LEN(N3226)-SEARCH("/",N3226))</f>
        <v>plays</v>
      </c>
      <c r="S3226" s="14">
        <f>(((J3226/60)/60)/24) + DATE(1970,1,1)</f>
        <v>42697.850844907407</v>
      </c>
      <c r="T3226" s="14">
        <f>(((I3226/60)/60)/24) + 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8324</v>
      </c>
      <c r="O3227" s="10">
        <f>(E3227/D3227)*100</f>
        <v>102.35000000000001</v>
      </c>
      <c r="P3227" s="5">
        <f>IFERROR((E3227/L3227),"0")</f>
        <v>52.487179487179489</v>
      </c>
      <c r="Q3227" t="str">
        <f>LEFT(N3227,FIND("/",N3227)-1)</f>
        <v>theater</v>
      </c>
      <c r="R3227" t="str">
        <f>RIGHT(N3227,LEN(N3227)-SEARCH("/",N3227))</f>
        <v>plays</v>
      </c>
      <c r="S3227" s="14">
        <f>(((J3227/60)/60)/24) + DATE(1970,1,1)</f>
        <v>42503.559467592597</v>
      </c>
      <c r="T3227" s="14">
        <f>(((I3227/60)/60)/24) + 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8324</v>
      </c>
      <c r="O3228" s="10">
        <f>(E3228/D3228)*100</f>
        <v>104.16666666666667</v>
      </c>
      <c r="P3228" s="5">
        <f>IFERROR((E3228/L3228),"0")</f>
        <v>59.523809523809526</v>
      </c>
      <c r="Q3228" t="str">
        <f>LEFT(N3228,FIND("/",N3228)-1)</f>
        <v>theater</v>
      </c>
      <c r="R3228" t="str">
        <f>RIGHT(N3228,LEN(N3228)-SEARCH("/",N3228))</f>
        <v>plays</v>
      </c>
      <c r="S3228" s="14">
        <f>(((J3228/60)/60)/24) + DATE(1970,1,1)</f>
        <v>42277.583472222221</v>
      </c>
      <c r="T3228" s="14">
        <f>(((I3228/60)/60)/24) + DATE(1970,1,1)</f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8324</v>
      </c>
      <c r="O3229" s="10">
        <f>(E3229/D3229)*100</f>
        <v>125</v>
      </c>
      <c r="P3229" s="5">
        <f>IFERROR((E3229/L3229),"0")</f>
        <v>50</v>
      </c>
      <c r="Q3229" t="str">
        <f>LEFT(N3229,FIND("/",N3229)-1)</f>
        <v>theater</v>
      </c>
      <c r="R3229" t="str">
        <f>RIGHT(N3229,LEN(N3229)-SEARCH("/",N3229))</f>
        <v>plays</v>
      </c>
      <c r="S3229" s="14">
        <f>(((J3229/60)/60)/24) + DATE(1970,1,1)</f>
        <v>42722.882361111115</v>
      </c>
      <c r="T3229" s="14">
        <f>(((I3229/60)/60)/24) + 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8324</v>
      </c>
      <c r="O3230" s="10">
        <f>(E3230/D3230)*100</f>
        <v>102.34285714285714</v>
      </c>
      <c r="P3230" s="5">
        <f>IFERROR((E3230/L3230),"0")</f>
        <v>193.62162162162161</v>
      </c>
      <c r="Q3230" t="str">
        <f>LEFT(N3230,FIND("/",N3230)-1)</f>
        <v>theater</v>
      </c>
      <c r="R3230" t="str">
        <f>RIGHT(N3230,LEN(N3230)-SEARCH("/",N3230))</f>
        <v>plays</v>
      </c>
      <c r="S3230" s="14">
        <f>(((J3230/60)/60)/24) + DATE(1970,1,1)</f>
        <v>42323.70930555556</v>
      </c>
      <c r="T3230" s="14">
        <f>(((I3230/60)/60)/24) + 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8324</v>
      </c>
      <c r="O3231" s="10">
        <f>(E3231/D3231)*100</f>
        <v>107.86500000000001</v>
      </c>
      <c r="P3231" s="5">
        <f>IFERROR((E3231/L3231),"0")</f>
        <v>106.79702970297029</v>
      </c>
      <c r="Q3231" t="str">
        <f>LEFT(N3231,FIND("/",N3231)-1)</f>
        <v>theater</v>
      </c>
      <c r="R3231" t="str">
        <f>RIGHT(N3231,LEN(N3231)-SEARCH("/",N3231))</f>
        <v>plays</v>
      </c>
      <c r="S3231" s="14">
        <f>(((J3231/60)/60)/24) + DATE(1970,1,1)</f>
        <v>41933.291643518518</v>
      </c>
      <c r="T3231" s="14">
        <f>(((I3231/60)/60)/24) + DATE(1970,1,1)</f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8324</v>
      </c>
      <c r="O3232" s="10">
        <f>(E3232/D3232)*100</f>
        <v>109.88461538461539</v>
      </c>
      <c r="P3232" s="5">
        <f>IFERROR((E3232/L3232),"0")</f>
        <v>77.21621621621621</v>
      </c>
      <c r="Q3232" t="str">
        <f>LEFT(N3232,FIND("/",N3232)-1)</f>
        <v>theater</v>
      </c>
      <c r="R3232" t="str">
        <f>RIGHT(N3232,LEN(N3232)-SEARCH("/",N3232))</f>
        <v>plays</v>
      </c>
      <c r="S3232" s="14">
        <f>(((J3232/60)/60)/24) + DATE(1970,1,1)</f>
        <v>41898.168125000004</v>
      </c>
      <c r="T3232" s="14">
        <f>(((I3232/60)/60)/24) + 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8324</v>
      </c>
      <c r="O3233" s="10">
        <f>(E3233/D3233)*100</f>
        <v>161</v>
      </c>
      <c r="P3233" s="5">
        <f>IFERROR((E3233/L3233),"0")</f>
        <v>57.5</v>
      </c>
      <c r="Q3233" t="str">
        <f>LEFT(N3233,FIND("/",N3233)-1)</f>
        <v>theater</v>
      </c>
      <c r="R3233" t="str">
        <f>RIGHT(N3233,LEN(N3233)-SEARCH("/",N3233))</f>
        <v>plays</v>
      </c>
      <c r="S3233" s="14">
        <f>(((J3233/60)/60)/24) + DATE(1970,1,1)</f>
        <v>42446.943831018521</v>
      </c>
      <c r="T3233" s="14">
        <f>(((I3233/60)/60)/24) + 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8324</v>
      </c>
      <c r="O3234" s="10">
        <f>(E3234/D3234)*100</f>
        <v>131.20000000000002</v>
      </c>
      <c r="P3234" s="5">
        <f>IFERROR((E3234/L3234),"0")</f>
        <v>50.46153846153846</v>
      </c>
      <c r="Q3234" t="str">
        <f>LEFT(N3234,FIND("/",N3234)-1)</f>
        <v>theater</v>
      </c>
      <c r="R3234" t="str">
        <f>RIGHT(N3234,LEN(N3234)-SEARCH("/",N3234))</f>
        <v>plays</v>
      </c>
      <c r="S3234" s="14">
        <f>(((J3234/60)/60)/24) + DATE(1970,1,1)</f>
        <v>42463.81385416667</v>
      </c>
      <c r="T3234" s="14">
        <f>(((I3234/60)/60)/24) + 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8324</v>
      </c>
      <c r="O3235" s="10">
        <f>(E3235/D3235)*100</f>
        <v>118.8</v>
      </c>
      <c r="P3235" s="5">
        <f>IFERROR((E3235/L3235),"0")</f>
        <v>97.377049180327873</v>
      </c>
      <c r="Q3235" t="str">
        <f>LEFT(N3235,FIND("/",N3235)-1)</f>
        <v>theater</v>
      </c>
      <c r="R3235" t="str">
        <f>RIGHT(N3235,LEN(N3235)-SEARCH("/",N3235))</f>
        <v>plays</v>
      </c>
      <c r="S3235" s="14">
        <f>(((J3235/60)/60)/24) + DATE(1970,1,1)</f>
        <v>42766.805034722223</v>
      </c>
      <c r="T3235" s="14">
        <f>(((I3235/60)/60)/24) + DATE(1970,1,1)</f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8324</v>
      </c>
      <c r="O3236" s="10">
        <f>(E3236/D3236)*100</f>
        <v>100.39275000000001</v>
      </c>
      <c r="P3236" s="5">
        <f>IFERROR((E3236/L3236),"0")</f>
        <v>34.91921739130435</v>
      </c>
      <c r="Q3236" t="str">
        <f>LEFT(N3236,FIND("/",N3236)-1)</f>
        <v>theater</v>
      </c>
      <c r="R3236" t="str">
        <f>RIGHT(N3236,LEN(N3236)-SEARCH("/",N3236))</f>
        <v>plays</v>
      </c>
      <c r="S3236" s="14">
        <f>(((J3236/60)/60)/24) + DATE(1970,1,1)</f>
        <v>42734.789444444439</v>
      </c>
      <c r="T3236" s="14">
        <f>(((I3236/60)/60)/24) + DATE(1970,1,1)</f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8324</v>
      </c>
      <c r="O3237" s="10">
        <f>(E3237/D3237)*100</f>
        <v>103.20666666666666</v>
      </c>
      <c r="P3237" s="5">
        <f>IFERROR((E3237/L3237),"0")</f>
        <v>85.530386740331494</v>
      </c>
      <c r="Q3237" t="str">
        <f>LEFT(N3237,FIND("/",N3237)-1)</f>
        <v>theater</v>
      </c>
      <c r="R3237" t="str">
        <f>RIGHT(N3237,LEN(N3237)-SEARCH("/",N3237))</f>
        <v>plays</v>
      </c>
      <c r="S3237" s="14">
        <f>(((J3237/60)/60)/24) + DATE(1970,1,1)</f>
        <v>42522.347812499997</v>
      </c>
      <c r="T3237" s="14">
        <f>(((I3237/60)/60)/24) + DATE(1970,1,1)</f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8324</v>
      </c>
      <c r="O3238" s="10">
        <f>(E3238/D3238)*100</f>
        <v>100.6</v>
      </c>
      <c r="P3238" s="5">
        <f>IFERROR((E3238/L3238),"0")</f>
        <v>182.90909090909091</v>
      </c>
      <c r="Q3238" t="str">
        <f>LEFT(N3238,FIND("/",N3238)-1)</f>
        <v>theater</v>
      </c>
      <c r="R3238" t="str">
        <f>RIGHT(N3238,LEN(N3238)-SEARCH("/",N3238))</f>
        <v>plays</v>
      </c>
      <c r="S3238" s="14">
        <f>(((J3238/60)/60)/24) + DATE(1970,1,1)</f>
        <v>42702.917048611111</v>
      </c>
      <c r="T3238" s="14">
        <f>(((I3238/60)/60)/24) + 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8324</v>
      </c>
      <c r="O3239" s="10">
        <f>(E3239/D3239)*100</f>
        <v>100.78754285714287</v>
      </c>
      <c r="P3239" s="5">
        <f>IFERROR((E3239/L3239),"0")</f>
        <v>131.13620817843866</v>
      </c>
      <c r="Q3239" t="str">
        <f>LEFT(N3239,FIND("/",N3239)-1)</f>
        <v>theater</v>
      </c>
      <c r="R3239" t="str">
        <f>RIGHT(N3239,LEN(N3239)-SEARCH("/",N3239))</f>
        <v>plays</v>
      </c>
      <c r="S3239" s="14">
        <f>(((J3239/60)/60)/24) + DATE(1970,1,1)</f>
        <v>42252.474351851852</v>
      </c>
      <c r="T3239" s="14">
        <f>(((I3239/60)/60)/24) + DATE(1970,1,1)</f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8324</v>
      </c>
      <c r="O3240" s="10">
        <f>(E3240/D3240)*100</f>
        <v>112.32142857142857</v>
      </c>
      <c r="P3240" s="5">
        <f>IFERROR((E3240/L3240),"0")</f>
        <v>39.810126582278478</v>
      </c>
      <c r="Q3240" t="str">
        <f>LEFT(N3240,FIND("/",N3240)-1)</f>
        <v>theater</v>
      </c>
      <c r="R3240" t="str">
        <f>RIGHT(N3240,LEN(N3240)-SEARCH("/",N3240))</f>
        <v>plays</v>
      </c>
      <c r="S3240" s="14">
        <f>(((J3240/60)/60)/24) + DATE(1970,1,1)</f>
        <v>42156.510393518518</v>
      </c>
      <c r="T3240" s="14">
        <f>(((I3240/60)/60)/24) + DATE(1970,1,1)</f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8324</v>
      </c>
      <c r="O3241" s="10">
        <f>(E3241/D3241)*100</f>
        <v>105.91914022517912</v>
      </c>
      <c r="P3241" s="5">
        <f>IFERROR((E3241/L3241),"0")</f>
        <v>59.701730769230764</v>
      </c>
      <c r="Q3241" t="str">
        <f>LEFT(N3241,FIND("/",N3241)-1)</f>
        <v>theater</v>
      </c>
      <c r="R3241" t="str">
        <f>RIGHT(N3241,LEN(N3241)-SEARCH("/",N3241))</f>
        <v>plays</v>
      </c>
      <c r="S3241" s="14">
        <f>(((J3241/60)/60)/24) + DATE(1970,1,1)</f>
        <v>42278.089039351849</v>
      </c>
      <c r="T3241" s="14">
        <f>(((I3241/60)/60)/24) + DATE(1970,1,1)</f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8324</v>
      </c>
      <c r="O3242" s="10">
        <f>(E3242/D3242)*100</f>
        <v>100.56666666666668</v>
      </c>
      <c r="P3242" s="5">
        <f>IFERROR((E3242/L3242),"0")</f>
        <v>88.735294117647058</v>
      </c>
      <c r="Q3242" t="str">
        <f>LEFT(N3242,FIND("/",N3242)-1)</f>
        <v>theater</v>
      </c>
      <c r="R3242" t="str">
        <f>RIGHT(N3242,LEN(N3242)-SEARCH("/",N3242))</f>
        <v>plays</v>
      </c>
      <c r="S3242" s="14">
        <f>(((J3242/60)/60)/24) + DATE(1970,1,1)</f>
        <v>42754.693842592591</v>
      </c>
      <c r="T3242" s="14">
        <f>(((I3242/60)/60)/24) + 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8324</v>
      </c>
      <c r="O3243" s="10">
        <f>(E3243/D3243)*100</f>
        <v>115.30588235294117</v>
      </c>
      <c r="P3243" s="5">
        <f>IFERROR((E3243/L3243),"0")</f>
        <v>58.688622754491021</v>
      </c>
      <c r="Q3243" t="str">
        <f>LEFT(N3243,FIND("/",N3243)-1)</f>
        <v>theater</v>
      </c>
      <c r="R3243" t="str">
        <f>RIGHT(N3243,LEN(N3243)-SEARCH("/",N3243))</f>
        <v>plays</v>
      </c>
      <c r="S3243" s="14">
        <f>(((J3243/60)/60)/24) + DATE(1970,1,1)</f>
        <v>41893.324884259258</v>
      </c>
      <c r="T3243" s="14">
        <f>(((I3243/60)/60)/24) + DATE(1970,1,1)</f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8324</v>
      </c>
      <c r="O3244" s="10">
        <f>(E3244/D3244)*100</f>
        <v>127.30419999999999</v>
      </c>
      <c r="P3244" s="5">
        <f>IFERROR((E3244/L3244),"0")</f>
        <v>69.56513661202186</v>
      </c>
      <c r="Q3244" t="str">
        <f>LEFT(N3244,FIND("/",N3244)-1)</f>
        <v>theater</v>
      </c>
      <c r="R3244" t="str">
        <f>RIGHT(N3244,LEN(N3244)-SEARCH("/",N3244))</f>
        <v>plays</v>
      </c>
      <c r="S3244" s="14">
        <f>(((J3244/60)/60)/24) + DATE(1970,1,1)</f>
        <v>41871.755694444444</v>
      </c>
      <c r="T3244" s="14">
        <f>(((I3244/60)/60)/24) + 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8324</v>
      </c>
      <c r="O3245" s="10">
        <f>(E3245/D3245)*100</f>
        <v>102.83750000000001</v>
      </c>
      <c r="P3245" s="5">
        <f>IFERROR((E3245/L3245),"0")</f>
        <v>115.87323943661971</v>
      </c>
      <c r="Q3245" t="str">
        <f>LEFT(N3245,FIND("/",N3245)-1)</f>
        <v>theater</v>
      </c>
      <c r="R3245" t="str">
        <f>RIGHT(N3245,LEN(N3245)-SEARCH("/",N3245))</f>
        <v>plays</v>
      </c>
      <c r="S3245" s="14">
        <f>(((J3245/60)/60)/24) + DATE(1970,1,1)</f>
        <v>42262.096782407403</v>
      </c>
      <c r="T3245" s="14">
        <f>(((I3245/60)/60)/24) + 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8324</v>
      </c>
      <c r="O3246" s="10">
        <f>(E3246/D3246)*100</f>
        <v>102.9375</v>
      </c>
      <c r="P3246" s="5">
        <f>IFERROR((E3246/L3246),"0")</f>
        <v>23.869565217391305</v>
      </c>
      <c r="Q3246" t="str">
        <f>LEFT(N3246,FIND("/",N3246)-1)</f>
        <v>theater</v>
      </c>
      <c r="R3246" t="str">
        <f>RIGHT(N3246,LEN(N3246)-SEARCH("/",N3246))</f>
        <v>plays</v>
      </c>
      <c r="S3246" s="14">
        <f>(((J3246/60)/60)/24) + DATE(1970,1,1)</f>
        <v>42675.694236111114</v>
      </c>
      <c r="T3246" s="14">
        <f>(((I3246/60)/60)/24) + 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8324</v>
      </c>
      <c r="O3247" s="10">
        <f>(E3247/D3247)*100</f>
        <v>104.3047619047619</v>
      </c>
      <c r="P3247" s="5">
        <f>IFERROR((E3247/L3247),"0")</f>
        <v>81.125925925925927</v>
      </c>
      <c r="Q3247" t="str">
        <f>LEFT(N3247,FIND("/",N3247)-1)</f>
        <v>theater</v>
      </c>
      <c r="R3247" t="str">
        <f>RIGHT(N3247,LEN(N3247)-SEARCH("/",N3247))</f>
        <v>plays</v>
      </c>
      <c r="S3247" s="14">
        <f>(((J3247/60)/60)/24) + DATE(1970,1,1)</f>
        <v>42135.60020833333</v>
      </c>
      <c r="T3247" s="14">
        <f>(((I3247/60)/60)/24) + 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8324</v>
      </c>
      <c r="O3248" s="10">
        <f>(E3248/D3248)*100</f>
        <v>111.22000000000001</v>
      </c>
      <c r="P3248" s="5">
        <f>IFERROR((E3248/L3248),"0")</f>
        <v>57.626943005181346</v>
      </c>
      <c r="Q3248" t="str">
        <f>LEFT(N3248,FIND("/",N3248)-1)</f>
        <v>theater</v>
      </c>
      <c r="R3248" t="str">
        <f>RIGHT(N3248,LEN(N3248)-SEARCH("/",N3248))</f>
        <v>plays</v>
      </c>
      <c r="S3248" s="14">
        <f>(((J3248/60)/60)/24) + DATE(1970,1,1)</f>
        <v>42230.472222222219</v>
      </c>
      <c r="T3248" s="14">
        <f>(((I3248/60)/60)/24) + DATE(1970,1,1)</f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8324</v>
      </c>
      <c r="O3249" s="10">
        <f>(E3249/D3249)*100</f>
        <v>105.86</v>
      </c>
      <c r="P3249" s="5">
        <f>IFERROR((E3249/L3249),"0")</f>
        <v>46.429824561403507</v>
      </c>
      <c r="Q3249" t="str">
        <f>LEFT(N3249,FIND("/",N3249)-1)</f>
        <v>theater</v>
      </c>
      <c r="R3249" t="str">
        <f>RIGHT(N3249,LEN(N3249)-SEARCH("/",N3249))</f>
        <v>plays</v>
      </c>
      <c r="S3249" s="14">
        <f>(((J3249/60)/60)/24) + DATE(1970,1,1)</f>
        <v>42167.434166666666</v>
      </c>
      <c r="T3249" s="14">
        <f>(((I3249/60)/60)/24) + 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8324</v>
      </c>
      <c r="O3250" s="10">
        <f>(E3250/D3250)*100</f>
        <v>100.79166666666666</v>
      </c>
      <c r="P3250" s="5">
        <f>IFERROR((E3250/L3250),"0")</f>
        <v>60.475000000000001</v>
      </c>
      <c r="Q3250" t="str">
        <f>LEFT(N3250,FIND("/",N3250)-1)</f>
        <v>theater</v>
      </c>
      <c r="R3250" t="str">
        <f>RIGHT(N3250,LEN(N3250)-SEARCH("/",N3250))</f>
        <v>plays</v>
      </c>
      <c r="S3250" s="14">
        <f>(((J3250/60)/60)/24) + DATE(1970,1,1)</f>
        <v>42068.888391203705</v>
      </c>
      <c r="T3250" s="14">
        <f>(((I3250/60)/60)/24) + DATE(1970,1,1)</f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8324</v>
      </c>
      <c r="O3251" s="10">
        <f>(E3251/D3251)*100</f>
        <v>104.92727272727274</v>
      </c>
      <c r="P3251" s="5">
        <f>IFERROR((E3251/L3251),"0")</f>
        <v>65.579545454545453</v>
      </c>
      <c r="Q3251" t="str">
        <f>LEFT(N3251,FIND("/",N3251)-1)</f>
        <v>theater</v>
      </c>
      <c r="R3251" t="str">
        <f>RIGHT(N3251,LEN(N3251)-SEARCH("/",N3251))</f>
        <v>plays</v>
      </c>
      <c r="S3251" s="14">
        <f>(((J3251/60)/60)/24) + DATE(1970,1,1)</f>
        <v>42145.746689814812</v>
      </c>
      <c r="T3251" s="14">
        <f>(((I3251/60)/60)/24) + DATE(1970,1,1)</f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8324</v>
      </c>
      <c r="O3252" s="10">
        <f>(E3252/D3252)*100</f>
        <v>101.55199999999999</v>
      </c>
      <c r="P3252" s="5">
        <f>IFERROR((E3252/L3252),"0")</f>
        <v>119.1924882629108</v>
      </c>
      <c r="Q3252" t="str">
        <f>LEFT(N3252,FIND("/",N3252)-1)</f>
        <v>theater</v>
      </c>
      <c r="R3252" t="str">
        <f>RIGHT(N3252,LEN(N3252)-SEARCH("/",N3252))</f>
        <v>plays</v>
      </c>
      <c r="S3252" s="14">
        <f>(((J3252/60)/60)/24) + DATE(1970,1,1)</f>
        <v>41918.742175925923</v>
      </c>
      <c r="T3252" s="14">
        <f>(((I3252/60)/60)/24) + DATE(1970,1,1)</f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8324</v>
      </c>
      <c r="O3253" s="10">
        <f>(E3253/D3253)*100</f>
        <v>110.73333333333333</v>
      </c>
      <c r="P3253" s="5">
        <f>IFERROR((E3253/L3253),"0")</f>
        <v>83.05</v>
      </c>
      <c r="Q3253" t="str">
        <f>LEFT(N3253,FIND("/",N3253)-1)</f>
        <v>theater</v>
      </c>
      <c r="R3253" t="str">
        <f>RIGHT(N3253,LEN(N3253)-SEARCH("/",N3253))</f>
        <v>plays</v>
      </c>
      <c r="S3253" s="14">
        <f>(((J3253/60)/60)/24) + DATE(1970,1,1)</f>
        <v>42146.731087962966</v>
      </c>
      <c r="T3253" s="14">
        <f>(((I3253/60)/60)/24) + DATE(1970,1,1)</f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8324</v>
      </c>
      <c r="O3254" s="10">
        <f>(E3254/D3254)*100</f>
        <v>127.82222222222221</v>
      </c>
      <c r="P3254" s="5">
        <f>IFERROR((E3254/L3254),"0")</f>
        <v>57.52</v>
      </c>
      <c r="Q3254" t="str">
        <f>LEFT(N3254,FIND("/",N3254)-1)</f>
        <v>theater</v>
      </c>
      <c r="R3254" t="str">
        <f>RIGHT(N3254,LEN(N3254)-SEARCH("/",N3254))</f>
        <v>plays</v>
      </c>
      <c r="S3254" s="14">
        <f>(((J3254/60)/60)/24) + DATE(1970,1,1)</f>
        <v>42590.472685185188</v>
      </c>
      <c r="T3254" s="14">
        <f>(((I3254/60)/60)/24) + 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8324</v>
      </c>
      <c r="O3255" s="10">
        <f>(E3255/D3255)*100</f>
        <v>101.82500000000002</v>
      </c>
      <c r="P3255" s="5">
        <f>IFERROR((E3255/L3255),"0")</f>
        <v>177.08695652173913</v>
      </c>
      <c r="Q3255" t="str">
        <f>LEFT(N3255,FIND("/",N3255)-1)</f>
        <v>theater</v>
      </c>
      <c r="R3255" t="str">
        <f>RIGHT(N3255,LEN(N3255)-SEARCH("/",N3255))</f>
        <v>plays</v>
      </c>
      <c r="S3255" s="14">
        <f>(((J3255/60)/60)/24) + DATE(1970,1,1)</f>
        <v>42602.576712962968</v>
      </c>
      <c r="T3255" s="14">
        <f>(((I3255/60)/60)/24) + DATE(1970,1,1)</f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8324</v>
      </c>
      <c r="O3256" s="10">
        <f>(E3256/D3256)*100</f>
        <v>101.25769230769231</v>
      </c>
      <c r="P3256" s="5">
        <f>IFERROR((E3256/L3256),"0")</f>
        <v>70.771505376344081</v>
      </c>
      <c r="Q3256" t="str">
        <f>LEFT(N3256,FIND("/",N3256)-1)</f>
        <v>theater</v>
      </c>
      <c r="R3256" t="str">
        <f>RIGHT(N3256,LEN(N3256)-SEARCH("/",N3256))</f>
        <v>plays</v>
      </c>
      <c r="S3256" s="14">
        <f>(((J3256/60)/60)/24) + DATE(1970,1,1)</f>
        <v>42059.085752314815</v>
      </c>
      <c r="T3256" s="14">
        <f>(((I3256/60)/60)/24) + DATE(1970,1,1)</f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8324</v>
      </c>
      <c r="O3257" s="10">
        <f>(E3257/D3257)*100</f>
        <v>175</v>
      </c>
      <c r="P3257" s="5">
        <f>IFERROR((E3257/L3257),"0")</f>
        <v>29.166666666666668</v>
      </c>
      <c r="Q3257" t="str">
        <f>LEFT(N3257,FIND("/",N3257)-1)</f>
        <v>theater</v>
      </c>
      <c r="R3257" t="str">
        <f>RIGHT(N3257,LEN(N3257)-SEARCH("/",N3257))</f>
        <v>plays</v>
      </c>
      <c r="S3257" s="14">
        <f>(((J3257/60)/60)/24) + DATE(1970,1,1)</f>
        <v>41889.768229166664</v>
      </c>
      <c r="T3257" s="14">
        <f>(((I3257/60)/60)/24) + 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8324</v>
      </c>
      <c r="O3258" s="10">
        <f>(E3258/D3258)*100</f>
        <v>128.06</v>
      </c>
      <c r="P3258" s="5">
        <f>IFERROR((E3258/L3258),"0")</f>
        <v>72.76136363636364</v>
      </c>
      <c r="Q3258" t="str">
        <f>LEFT(N3258,FIND("/",N3258)-1)</f>
        <v>theater</v>
      </c>
      <c r="R3258" t="str">
        <f>RIGHT(N3258,LEN(N3258)-SEARCH("/",N3258))</f>
        <v>plays</v>
      </c>
      <c r="S3258" s="14">
        <f>(((J3258/60)/60)/24) + DATE(1970,1,1)</f>
        <v>42144.573807870373</v>
      </c>
      <c r="T3258" s="14">
        <f>(((I3258/60)/60)/24) + DATE(1970,1,1)</f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8324</v>
      </c>
      <c r="O3259" s="10">
        <f>(E3259/D3259)*100</f>
        <v>106.29949999999999</v>
      </c>
      <c r="P3259" s="5">
        <f>IFERROR((E3259/L3259),"0")</f>
        <v>51.853414634146333</v>
      </c>
      <c r="Q3259" t="str">
        <f>LEFT(N3259,FIND("/",N3259)-1)</f>
        <v>theater</v>
      </c>
      <c r="R3259" t="str">
        <f>RIGHT(N3259,LEN(N3259)-SEARCH("/",N3259))</f>
        <v>plays</v>
      </c>
      <c r="S3259" s="14">
        <f>(((J3259/60)/60)/24) + DATE(1970,1,1)</f>
        <v>42758.559629629628</v>
      </c>
      <c r="T3259" s="14">
        <f>(((I3259/60)/60)/24) + DATE(1970,1,1)</f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8324</v>
      </c>
      <c r="O3260" s="10">
        <f>(E3260/D3260)*100</f>
        <v>105.21428571428571</v>
      </c>
      <c r="P3260" s="5">
        <f>IFERROR((E3260/L3260),"0")</f>
        <v>98.2</v>
      </c>
      <c r="Q3260" t="str">
        <f>LEFT(N3260,FIND("/",N3260)-1)</f>
        <v>theater</v>
      </c>
      <c r="R3260" t="str">
        <f>RIGHT(N3260,LEN(N3260)-SEARCH("/",N3260))</f>
        <v>plays</v>
      </c>
      <c r="S3260" s="14">
        <f>(((J3260/60)/60)/24) + DATE(1970,1,1)</f>
        <v>41982.887280092589</v>
      </c>
      <c r="T3260" s="14">
        <f>(((I3260/60)/60)/24) + DATE(1970,1,1)</f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8324</v>
      </c>
      <c r="O3261" s="10">
        <f>(E3261/D3261)*100</f>
        <v>106.16782608695652</v>
      </c>
      <c r="P3261" s="5">
        <f>IFERROR((E3261/L3261),"0")</f>
        <v>251.7381443298969</v>
      </c>
      <c r="Q3261" t="str">
        <f>LEFT(N3261,FIND("/",N3261)-1)</f>
        <v>theater</v>
      </c>
      <c r="R3261" t="str">
        <f>RIGHT(N3261,LEN(N3261)-SEARCH("/",N3261))</f>
        <v>plays</v>
      </c>
      <c r="S3261" s="14">
        <f>(((J3261/60)/60)/24) + DATE(1970,1,1)</f>
        <v>42614.760937500003</v>
      </c>
      <c r="T3261" s="14">
        <f>(((I3261/60)/60)/24) + 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8324</v>
      </c>
      <c r="O3262" s="10">
        <f>(E3262/D3262)*100</f>
        <v>109.24000000000001</v>
      </c>
      <c r="P3262" s="5">
        <f>IFERROR((E3262/L3262),"0")</f>
        <v>74.821917808219183</v>
      </c>
      <c r="Q3262" t="str">
        <f>LEFT(N3262,FIND("/",N3262)-1)</f>
        <v>theater</v>
      </c>
      <c r="R3262" t="str">
        <f>RIGHT(N3262,LEN(N3262)-SEARCH("/",N3262))</f>
        <v>plays</v>
      </c>
      <c r="S3262" s="14">
        <f>(((J3262/60)/60)/24) + DATE(1970,1,1)</f>
        <v>42303.672662037032</v>
      </c>
      <c r="T3262" s="14">
        <f>(((I3262/60)/60)/24) + 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8324</v>
      </c>
      <c r="O3263" s="10">
        <f>(E3263/D3263)*100</f>
        <v>100.45454545454547</v>
      </c>
      <c r="P3263" s="5">
        <f>IFERROR((E3263/L3263),"0")</f>
        <v>67.65306122448979</v>
      </c>
      <c r="Q3263" t="str">
        <f>LEFT(N3263,FIND("/",N3263)-1)</f>
        <v>theater</v>
      </c>
      <c r="R3263" t="str">
        <f>RIGHT(N3263,LEN(N3263)-SEARCH("/",N3263))</f>
        <v>plays</v>
      </c>
      <c r="S3263" s="14">
        <f>(((J3263/60)/60)/24) + DATE(1970,1,1)</f>
        <v>42171.725416666668</v>
      </c>
      <c r="T3263" s="14">
        <f>(((I3263/60)/60)/24) + 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8324</v>
      </c>
      <c r="O3264" s="10">
        <f>(E3264/D3264)*100</f>
        <v>103.04098360655738</v>
      </c>
      <c r="P3264" s="5">
        <f>IFERROR((E3264/L3264),"0")</f>
        <v>93.81343283582089</v>
      </c>
      <c r="Q3264" t="str">
        <f>LEFT(N3264,FIND("/",N3264)-1)</f>
        <v>theater</v>
      </c>
      <c r="R3264" t="str">
        <f>RIGHT(N3264,LEN(N3264)-SEARCH("/",N3264))</f>
        <v>plays</v>
      </c>
      <c r="S3264" s="14">
        <f>(((J3264/60)/60)/24) + DATE(1970,1,1)</f>
        <v>41964.315532407403</v>
      </c>
      <c r="T3264" s="14">
        <f>(((I3264/60)/60)/24) + DATE(1970,1,1)</f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8324</v>
      </c>
      <c r="O3265" s="10">
        <f>(E3265/D3265)*100</f>
        <v>112.1664</v>
      </c>
      <c r="P3265" s="5">
        <f>IFERROR((E3265/L3265),"0")</f>
        <v>41.237647058823526</v>
      </c>
      <c r="Q3265" t="str">
        <f>LEFT(N3265,FIND("/",N3265)-1)</f>
        <v>theater</v>
      </c>
      <c r="R3265" t="str">
        <f>RIGHT(N3265,LEN(N3265)-SEARCH("/",N3265))</f>
        <v>plays</v>
      </c>
      <c r="S3265" s="14">
        <f>(((J3265/60)/60)/24) + DATE(1970,1,1)</f>
        <v>42284.516064814816</v>
      </c>
      <c r="T3265" s="14">
        <f>(((I3265/60)/60)/24) + DATE(1970,1,1)</f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8324</v>
      </c>
      <c r="O3266" s="10">
        <f>(E3266/D3266)*100</f>
        <v>103</v>
      </c>
      <c r="P3266" s="5">
        <f>IFERROR((E3266/L3266),"0")</f>
        <v>52.551020408163268</v>
      </c>
      <c r="Q3266" t="str">
        <f>LEFT(N3266,FIND("/",N3266)-1)</f>
        <v>theater</v>
      </c>
      <c r="R3266" t="str">
        <f>RIGHT(N3266,LEN(N3266)-SEARCH("/",N3266))</f>
        <v>plays</v>
      </c>
      <c r="S3266" s="14">
        <f>(((J3266/60)/60)/24) + DATE(1970,1,1)</f>
        <v>42016.800208333334</v>
      </c>
      <c r="T3266" s="14">
        <f>(((I3266/60)/60)/24) + 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8324</v>
      </c>
      <c r="O3267" s="10">
        <f>(E3267/D3267)*100</f>
        <v>164</v>
      </c>
      <c r="P3267" s="5">
        <f>IFERROR((E3267/L3267),"0")</f>
        <v>70.285714285714292</v>
      </c>
      <c r="Q3267" t="str">
        <f>LEFT(N3267,FIND("/",N3267)-1)</f>
        <v>theater</v>
      </c>
      <c r="R3267" t="str">
        <f>RIGHT(N3267,LEN(N3267)-SEARCH("/",N3267))</f>
        <v>plays</v>
      </c>
      <c r="S3267" s="14">
        <f>(((J3267/60)/60)/24) + DATE(1970,1,1)</f>
        <v>42311.711979166663</v>
      </c>
      <c r="T3267" s="14">
        <f>(((I3267/60)/60)/24) + 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8324</v>
      </c>
      <c r="O3268" s="10">
        <f>(E3268/D3268)*100</f>
        <v>131.28333333333333</v>
      </c>
      <c r="P3268" s="5">
        <f>IFERROR((E3268/L3268),"0")</f>
        <v>48.325153374233132</v>
      </c>
      <c r="Q3268" t="str">
        <f>LEFT(N3268,FIND("/",N3268)-1)</f>
        <v>theater</v>
      </c>
      <c r="R3268" t="str">
        <f>RIGHT(N3268,LEN(N3268)-SEARCH("/",N3268))</f>
        <v>plays</v>
      </c>
      <c r="S3268" s="14">
        <f>(((J3268/60)/60)/24) + DATE(1970,1,1)</f>
        <v>42136.536134259266</v>
      </c>
      <c r="T3268" s="14">
        <f>(((I3268/60)/60)/24) + DATE(1970,1,1)</f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8324</v>
      </c>
      <c r="O3269" s="10">
        <f>(E3269/D3269)*100</f>
        <v>102.1</v>
      </c>
      <c r="P3269" s="5">
        <f>IFERROR((E3269/L3269),"0")</f>
        <v>53.177083333333336</v>
      </c>
      <c r="Q3269" t="str">
        <f>LEFT(N3269,FIND("/",N3269)-1)</f>
        <v>theater</v>
      </c>
      <c r="R3269" t="str">
        <f>RIGHT(N3269,LEN(N3269)-SEARCH("/",N3269))</f>
        <v>plays</v>
      </c>
      <c r="S3269" s="14">
        <f>(((J3269/60)/60)/24) + DATE(1970,1,1)</f>
        <v>42172.757638888885</v>
      </c>
      <c r="T3269" s="14">
        <f>(((I3269/60)/60)/24) + 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8324</v>
      </c>
      <c r="O3270" s="10">
        <f>(E3270/D3270)*100</f>
        <v>128</v>
      </c>
      <c r="P3270" s="5">
        <f>IFERROR((E3270/L3270),"0")</f>
        <v>60.952380952380949</v>
      </c>
      <c r="Q3270" t="str">
        <f>LEFT(N3270,FIND("/",N3270)-1)</f>
        <v>theater</v>
      </c>
      <c r="R3270" t="str">
        <f>RIGHT(N3270,LEN(N3270)-SEARCH("/",N3270))</f>
        <v>plays</v>
      </c>
      <c r="S3270" s="14">
        <f>(((J3270/60)/60)/24) + DATE(1970,1,1)</f>
        <v>42590.90425925926</v>
      </c>
      <c r="T3270" s="14">
        <f>(((I3270/60)/60)/24) + 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8324</v>
      </c>
      <c r="O3271" s="10">
        <f>(E3271/D3271)*100</f>
        <v>101.49999999999999</v>
      </c>
      <c r="P3271" s="5">
        <f>IFERROR((E3271/L3271),"0")</f>
        <v>116</v>
      </c>
      <c r="Q3271" t="str">
        <f>LEFT(N3271,FIND("/",N3271)-1)</f>
        <v>theater</v>
      </c>
      <c r="R3271" t="str">
        <f>RIGHT(N3271,LEN(N3271)-SEARCH("/",N3271))</f>
        <v>plays</v>
      </c>
      <c r="S3271" s="14">
        <f>(((J3271/60)/60)/24) + DATE(1970,1,1)</f>
        <v>42137.395798611105</v>
      </c>
      <c r="T3271" s="14">
        <f>(((I3271/60)/60)/24) + DATE(1970,1,1)</f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8324</v>
      </c>
      <c r="O3272" s="10">
        <f>(E3272/D3272)*100</f>
        <v>101.66666666666666</v>
      </c>
      <c r="P3272" s="5">
        <f>IFERROR((E3272/L3272),"0")</f>
        <v>61</v>
      </c>
      <c r="Q3272" t="str">
        <f>LEFT(N3272,FIND("/",N3272)-1)</f>
        <v>theater</v>
      </c>
      <c r="R3272" t="str">
        <f>RIGHT(N3272,LEN(N3272)-SEARCH("/",N3272))</f>
        <v>plays</v>
      </c>
      <c r="S3272" s="14">
        <f>(((J3272/60)/60)/24) + DATE(1970,1,1)</f>
        <v>42167.533159722225</v>
      </c>
      <c r="T3272" s="14">
        <f>(((I3272/60)/60)/24) + DATE(1970,1,1)</f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8324</v>
      </c>
      <c r="O3273" s="10">
        <f>(E3273/D3273)*100</f>
        <v>130</v>
      </c>
      <c r="P3273" s="5">
        <f>IFERROR((E3273/L3273),"0")</f>
        <v>38.235294117647058</v>
      </c>
      <c r="Q3273" t="str">
        <f>LEFT(N3273,FIND("/",N3273)-1)</f>
        <v>theater</v>
      </c>
      <c r="R3273" t="str">
        <f>RIGHT(N3273,LEN(N3273)-SEARCH("/",N3273))</f>
        <v>plays</v>
      </c>
      <c r="S3273" s="14">
        <f>(((J3273/60)/60)/24) + DATE(1970,1,1)</f>
        <v>41915.437210648146</v>
      </c>
      <c r="T3273" s="14">
        <f>(((I3273/60)/60)/24) + 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8324</v>
      </c>
      <c r="O3274" s="10">
        <f>(E3274/D3274)*100</f>
        <v>154.43</v>
      </c>
      <c r="P3274" s="5">
        <f>IFERROR((E3274/L3274),"0")</f>
        <v>106.50344827586207</v>
      </c>
      <c r="Q3274" t="str">
        <f>LEFT(N3274,FIND("/",N3274)-1)</f>
        <v>theater</v>
      </c>
      <c r="R3274" t="str">
        <f>RIGHT(N3274,LEN(N3274)-SEARCH("/",N3274))</f>
        <v>plays</v>
      </c>
      <c r="S3274" s="14">
        <f>(((J3274/60)/60)/24) + DATE(1970,1,1)</f>
        <v>42284.500104166669</v>
      </c>
      <c r="T3274" s="14">
        <f>(((I3274/60)/60)/24) + DATE(1970,1,1)</f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8324</v>
      </c>
      <c r="O3275" s="10">
        <f>(E3275/D3275)*100</f>
        <v>107.4</v>
      </c>
      <c r="P3275" s="5">
        <f>IFERROR((E3275/L3275),"0")</f>
        <v>204.57142857142858</v>
      </c>
      <c r="Q3275" t="str">
        <f>LEFT(N3275,FIND("/",N3275)-1)</f>
        <v>theater</v>
      </c>
      <c r="R3275" t="str">
        <f>RIGHT(N3275,LEN(N3275)-SEARCH("/",N3275))</f>
        <v>plays</v>
      </c>
      <c r="S3275" s="14">
        <f>(((J3275/60)/60)/24) + DATE(1970,1,1)</f>
        <v>42611.801412037035</v>
      </c>
      <c r="T3275" s="14">
        <f>(((I3275/60)/60)/24) + 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8324</v>
      </c>
      <c r="O3276" s="10">
        <f>(E3276/D3276)*100</f>
        <v>101.32258064516128</v>
      </c>
      <c r="P3276" s="5">
        <f>IFERROR((E3276/L3276),"0")</f>
        <v>54.912587412587413</v>
      </c>
      <c r="Q3276" t="str">
        <f>LEFT(N3276,FIND("/",N3276)-1)</f>
        <v>theater</v>
      </c>
      <c r="R3276" t="str">
        <f>RIGHT(N3276,LEN(N3276)-SEARCH("/",N3276))</f>
        <v>plays</v>
      </c>
      <c r="S3276" s="14">
        <f>(((J3276/60)/60)/24) + DATE(1970,1,1)</f>
        <v>42400.704537037032</v>
      </c>
      <c r="T3276" s="14">
        <f>(((I3276/60)/60)/24) + DATE(1970,1,1)</f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8324</v>
      </c>
      <c r="O3277" s="10">
        <f>(E3277/D3277)*100</f>
        <v>100.27777777777777</v>
      </c>
      <c r="P3277" s="5">
        <f>IFERROR((E3277/L3277),"0")</f>
        <v>150.41666666666666</v>
      </c>
      <c r="Q3277" t="str">
        <f>LEFT(N3277,FIND("/",N3277)-1)</f>
        <v>theater</v>
      </c>
      <c r="R3277" t="str">
        <f>RIGHT(N3277,LEN(N3277)-SEARCH("/",N3277))</f>
        <v>plays</v>
      </c>
      <c r="S3277" s="14">
        <f>(((J3277/60)/60)/24) + DATE(1970,1,1)</f>
        <v>42017.88045138889</v>
      </c>
      <c r="T3277" s="14">
        <f>(((I3277/60)/60)/24) + DATE(1970,1,1)</f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8324</v>
      </c>
      <c r="O3278" s="10">
        <f>(E3278/D3278)*100</f>
        <v>116.84444444444443</v>
      </c>
      <c r="P3278" s="5">
        <f>IFERROR((E3278/L3278),"0")</f>
        <v>52.58</v>
      </c>
      <c r="Q3278" t="str">
        <f>LEFT(N3278,FIND("/",N3278)-1)</f>
        <v>theater</v>
      </c>
      <c r="R3278" t="str">
        <f>RIGHT(N3278,LEN(N3278)-SEARCH("/",N3278))</f>
        <v>plays</v>
      </c>
      <c r="S3278" s="14">
        <f>(((J3278/60)/60)/24) + DATE(1970,1,1)</f>
        <v>42426.949988425928</v>
      </c>
      <c r="T3278" s="14">
        <f>(((I3278/60)/60)/24) + DATE(1970,1,1)</f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8324</v>
      </c>
      <c r="O3279" s="10">
        <f>(E3279/D3279)*100</f>
        <v>108.60000000000001</v>
      </c>
      <c r="P3279" s="5">
        <f>IFERROR((E3279/L3279),"0")</f>
        <v>54.3</v>
      </c>
      <c r="Q3279" t="str">
        <f>LEFT(N3279,FIND("/",N3279)-1)</f>
        <v>theater</v>
      </c>
      <c r="R3279" t="str">
        <f>RIGHT(N3279,LEN(N3279)-SEARCH("/",N3279))</f>
        <v>plays</v>
      </c>
      <c r="S3279" s="14">
        <f>(((J3279/60)/60)/24) + DATE(1970,1,1)</f>
        <v>41931.682939814818</v>
      </c>
      <c r="T3279" s="14">
        <f>(((I3279/60)/60)/24) + DATE(1970,1,1)</f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8324</v>
      </c>
      <c r="O3280" s="10">
        <f>(E3280/D3280)*100</f>
        <v>103.4</v>
      </c>
      <c r="P3280" s="5">
        <f>IFERROR((E3280/L3280),"0")</f>
        <v>76.029411764705884</v>
      </c>
      <c r="Q3280" t="str">
        <f>LEFT(N3280,FIND("/",N3280)-1)</f>
        <v>theater</v>
      </c>
      <c r="R3280" t="str">
        <f>RIGHT(N3280,LEN(N3280)-SEARCH("/",N3280))</f>
        <v>plays</v>
      </c>
      <c r="S3280" s="14">
        <f>(((J3280/60)/60)/24) + DATE(1970,1,1)</f>
        <v>42124.848414351851</v>
      </c>
      <c r="T3280" s="14">
        <f>(((I3280/60)/60)/24) + DATE(1970,1,1)</f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8324</v>
      </c>
      <c r="O3281" s="10">
        <f>(E3281/D3281)*100</f>
        <v>114.27586206896552</v>
      </c>
      <c r="P3281" s="5">
        <f>IFERROR((E3281/L3281),"0")</f>
        <v>105.2063492063492</v>
      </c>
      <c r="Q3281" t="str">
        <f>LEFT(N3281,FIND("/",N3281)-1)</f>
        <v>theater</v>
      </c>
      <c r="R3281" t="str">
        <f>RIGHT(N3281,LEN(N3281)-SEARCH("/",N3281))</f>
        <v>plays</v>
      </c>
      <c r="S3281" s="14">
        <f>(((J3281/60)/60)/24) + DATE(1970,1,1)</f>
        <v>42431.102534722217</v>
      </c>
      <c r="T3281" s="14">
        <f>(((I3281/60)/60)/24) + DATE(1970,1,1)</f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8324</v>
      </c>
      <c r="O3282" s="10">
        <f>(E3282/D3282)*100</f>
        <v>103</v>
      </c>
      <c r="P3282" s="5">
        <f>IFERROR((E3282/L3282),"0")</f>
        <v>68.666666666666671</v>
      </c>
      <c r="Q3282" t="str">
        <f>LEFT(N3282,FIND("/",N3282)-1)</f>
        <v>theater</v>
      </c>
      <c r="R3282" t="str">
        <f>RIGHT(N3282,LEN(N3282)-SEARCH("/",N3282))</f>
        <v>plays</v>
      </c>
      <c r="S3282" s="14">
        <f>(((J3282/60)/60)/24) + DATE(1970,1,1)</f>
        <v>42121.756921296299</v>
      </c>
      <c r="T3282" s="14">
        <f>(((I3282/60)/60)/24) + DATE(1970,1,1)</f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8324</v>
      </c>
      <c r="O3283" s="10">
        <f>(E3283/D3283)*100</f>
        <v>121.6</v>
      </c>
      <c r="P3283" s="5">
        <f>IFERROR((E3283/L3283),"0")</f>
        <v>129.36170212765958</v>
      </c>
      <c r="Q3283" t="str">
        <f>LEFT(N3283,FIND("/",N3283)-1)</f>
        <v>theater</v>
      </c>
      <c r="R3283" t="str">
        <f>RIGHT(N3283,LEN(N3283)-SEARCH("/",N3283))</f>
        <v>plays</v>
      </c>
      <c r="S3283" s="14">
        <f>(((J3283/60)/60)/24) + DATE(1970,1,1)</f>
        <v>42219.019733796296</v>
      </c>
      <c r="T3283" s="14">
        <f>(((I3283/60)/60)/24) + DATE(1970,1,1)</f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8324</v>
      </c>
      <c r="O3284" s="10">
        <f>(E3284/D3284)*100</f>
        <v>102.6467741935484</v>
      </c>
      <c r="P3284" s="5">
        <f>IFERROR((E3284/L3284),"0")</f>
        <v>134.26371308016877</v>
      </c>
      <c r="Q3284" t="str">
        <f>LEFT(N3284,FIND("/",N3284)-1)</f>
        <v>theater</v>
      </c>
      <c r="R3284" t="str">
        <f>RIGHT(N3284,LEN(N3284)-SEARCH("/",N3284))</f>
        <v>plays</v>
      </c>
      <c r="S3284" s="14">
        <f>(((J3284/60)/60)/24) + DATE(1970,1,1)</f>
        <v>42445.19430555556</v>
      </c>
      <c r="T3284" s="14">
        <f>(((I3284/60)/60)/24) + DATE(1970,1,1)</f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8324</v>
      </c>
      <c r="O3285" s="10">
        <f>(E3285/D3285)*100</f>
        <v>104.75000000000001</v>
      </c>
      <c r="P3285" s="5">
        <f>IFERROR((E3285/L3285),"0")</f>
        <v>17.829787234042552</v>
      </c>
      <c r="Q3285" t="str">
        <f>LEFT(N3285,FIND("/",N3285)-1)</f>
        <v>theater</v>
      </c>
      <c r="R3285" t="str">
        <f>RIGHT(N3285,LEN(N3285)-SEARCH("/",N3285))</f>
        <v>plays</v>
      </c>
      <c r="S3285" s="14">
        <f>(((J3285/60)/60)/24) + DATE(1970,1,1)</f>
        <v>42379.74418981481</v>
      </c>
      <c r="T3285" s="14">
        <f>(((I3285/60)/60)/24) + 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8324</v>
      </c>
      <c r="O3286" s="10">
        <f>(E3286/D3286)*100</f>
        <v>101.6</v>
      </c>
      <c r="P3286" s="5">
        <f>IFERROR((E3286/L3286),"0")</f>
        <v>203.2</v>
      </c>
      <c r="Q3286" t="str">
        <f>LEFT(N3286,FIND("/",N3286)-1)</f>
        <v>theater</v>
      </c>
      <c r="R3286" t="str">
        <f>RIGHT(N3286,LEN(N3286)-SEARCH("/",N3286))</f>
        <v>plays</v>
      </c>
      <c r="S3286" s="14">
        <f>(((J3286/60)/60)/24) + DATE(1970,1,1)</f>
        <v>42380.884872685187</v>
      </c>
      <c r="T3286" s="14">
        <f>(((I3286/60)/60)/24) + 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8324</v>
      </c>
      <c r="O3287" s="10">
        <f>(E3287/D3287)*100</f>
        <v>112.10242048409683</v>
      </c>
      <c r="P3287" s="5">
        <f>IFERROR((E3287/L3287),"0")</f>
        <v>69.18518518518519</v>
      </c>
      <c r="Q3287" t="str">
        <f>LEFT(N3287,FIND("/",N3287)-1)</f>
        <v>theater</v>
      </c>
      <c r="R3287" t="str">
        <f>RIGHT(N3287,LEN(N3287)-SEARCH("/",N3287))</f>
        <v>plays</v>
      </c>
      <c r="S3287" s="14">
        <f>(((J3287/60)/60)/24) + DATE(1970,1,1)</f>
        <v>42762.942430555559</v>
      </c>
      <c r="T3287" s="14">
        <f>(((I3287/60)/60)/24) + DATE(1970,1,1)</f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8324</v>
      </c>
      <c r="O3288" s="10">
        <f>(E3288/D3288)*100</f>
        <v>101.76666666666667</v>
      </c>
      <c r="P3288" s="5">
        <f>IFERROR((E3288/L3288),"0")</f>
        <v>125.12295081967213</v>
      </c>
      <c r="Q3288" t="str">
        <f>LEFT(N3288,FIND("/",N3288)-1)</f>
        <v>theater</v>
      </c>
      <c r="R3288" t="str">
        <f>RIGHT(N3288,LEN(N3288)-SEARCH("/",N3288))</f>
        <v>plays</v>
      </c>
      <c r="S3288" s="14">
        <f>(((J3288/60)/60)/24) + DATE(1970,1,1)</f>
        <v>42567.840069444443</v>
      </c>
      <c r="T3288" s="14">
        <f>(((I3288/60)/60)/24) + 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8324</v>
      </c>
      <c r="O3289" s="10">
        <f>(E3289/D3289)*100</f>
        <v>100</v>
      </c>
      <c r="P3289" s="5">
        <f>IFERROR((E3289/L3289),"0")</f>
        <v>73.529411764705884</v>
      </c>
      <c r="Q3289" t="str">
        <f>LEFT(N3289,FIND("/",N3289)-1)</f>
        <v>theater</v>
      </c>
      <c r="R3289" t="str">
        <f>RIGHT(N3289,LEN(N3289)-SEARCH("/",N3289))</f>
        <v>plays</v>
      </c>
      <c r="S3289" s="14">
        <f>(((J3289/60)/60)/24) + DATE(1970,1,1)</f>
        <v>42311.750324074077</v>
      </c>
      <c r="T3289" s="14">
        <f>(((I3289/60)/60)/24) + DATE(1970,1,1)</f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8324</v>
      </c>
      <c r="O3290" s="10">
        <f>(E3290/D3290)*100</f>
        <v>100.26489999999998</v>
      </c>
      <c r="P3290" s="5">
        <f>IFERROR((E3290/L3290),"0")</f>
        <v>48.437149758454105</v>
      </c>
      <c r="Q3290" t="str">
        <f>LEFT(N3290,FIND("/",N3290)-1)</f>
        <v>theater</v>
      </c>
      <c r="R3290" t="str">
        <f>RIGHT(N3290,LEN(N3290)-SEARCH("/",N3290))</f>
        <v>plays</v>
      </c>
      <c r="S3290" s="14">
        <f>(((J3290/60)/60)/24) + DATE(1970,1,1)</f>
        <v>42505.774479166663</v>
      </c>
      <c r="T3290" s="14">
        <f>(((I3290/60)/60)/24) + DATE(1970,1,1)</f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8324</v>
      </c>
      <c r="O3291" s="10">
        <f>(E3291/D3291)*100</f>
        <v>133.04200000000003</v>
      </c>
      <c r="P3291" s="5">
        <f>IFERROR((E3291/L3291),"0")</f>
        <v>26.608400000000003</v>
      </c>
      <c r="Q3291" t="str">
        <f>LEFT(N3291,FIND("/",N3291)-1)</f>
        <v>theater</v>
      </c>
      <c r="R3291" t="str">
        <f>RIGHT(N3291,LEN(N3291)-SEARCH("/",N3291))</f>
        <v>plays</v>
      </c>
      <c r="S3291" s="14">
        <f>(((J3291/60)/60)/24) + DATE(1970,1,1)</f>
        <v>42758.368078703701</v>
      </c>
      <c r="T3291" s="14">
        <f>(((I3291/60)/60)/24) + 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8324</v>
      </c>
      <c r="O3292" s="10">
        <f>(E3292/D3292)*100</f>
        <v>121.2</v>
      </c>
      <c r="P3292" s="5">
        <f>IFERROR((E3292/L3292),"0")</f>
        <v>33.666666666666664</v>
      </c>
      <c r="Q3292" t="str">
        <f>LEFT(N3292,FIND("/",N3292)-1)</f>
        <v>theater</v>
      </c>
      <c r="R3292" t="str">
        <f>RIGHT(N3292,LEN(N3292)-SEARCH("/",N3292))</f>
        <v>plays</v>
      </c>
      <c r="S3292" s="14">
        <f>(((J3292/60)/60)/24) + DATE(1970,1,1)</f>
        <v>42775.51494212963</v>
      </c>
      <c r="T3292" s="14">
        <f>(((I3292/60)/60)/24) + DATE(1970,1,1)</f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8324</v>
      </c>
      <c r="O3293" s="10">
        <f>(E3293/D3293)*100</f>
        <v>113.99999999999999</v>
      </c>
      <c r="P3293" s="5">
        <f>IFERROR((E3293/L3293),"0")</f>
        <v>40.714285714285715</v>
      </c>
      <c r="Q3293" t="str">
        <f>LEFT(N3293,FIND("/",N3293)-1)</f>
        <v>theater</v>
      </c>
      <c r="R3293" t="str">
        <f>RIGHT(N3293,LEN(N3293)-SEARCH("/",N3293))</f>
        <v>plays</v>
      </c>
      <c r="S3293" s="14">
        <f>(((J3293/60)/60)/24) + DATE(1970,1,1)</f>
        <v>42232.702546296292</v>
      </c>
      <c r="T3293" s="14">
        <f>(((I3293/60)/60)/24) + 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8324</v>
      </c>
      <c r="O3294" s="10">
        <f>(E3294/D3294)*100</f>
        <v>286.13861386138615</v>
      </c>
      <c r="P3294" s="5">
        <f>IFERROR((E3294/L3294),"0")</f>
        <v>19.266666666666666</v>
      </c>
      <c r="Q3294" t="str">
        <f>LEFT(N3294,FIND("/",N3294)-1)</f>
        <v>theater</v>
      </c>
      <c r="R3294" t="str">
        <f>RIGHT(N3294,LEN(N3294)-SEARCH("/",N3294))</f>
        <v>plays</v>
      </c>
      <c r="S3294" s="14">
        <f>(((J3294/60)/60)/24) + DATE(1970,1,1)</f>
        <v>42282.770231481481</v>
      </c>
      <c r="T3294" s="14">
        <f>(((I3294/60)/60)/24) + DATE(1970,1,1)</f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8324</v>
      </c>
      <c r="O3295" s="10">
        <f>(E3295/D3295)*100</f>
        <v>170.44444444444446</v>
      </c>
      <c r="P3295" s="5">
        <f>IFERROR((E3295/L3295),"0")</f>
        <v>84.285714285714292</v>
      </c>
      <c r="Q3295" t="str">
        <f>LEFT(N3295,FIND("/",N3295)-1)</f>
        <v>theater</v>
      </c>
      <c r="R3295" t="str">
        <f>RIGHT(N3295,LEN(N3295)-SEARCH("/",N3295))</f>
        <v>plays</v>
      </c>
      <c r="S3295" s="14">
        <f>(((J3295/60)/60)/24) + DATE(1970,1,1)</f>
        <v>42768.425370370373</v>
      </c>
      <c r="T3295" s="14">
        <f>(((I3295/60)/60)/24) + DATE(1970,1,1)</f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8324</v>
      </c>
      <c r="O3296" s="10">
        <f>(E3296/D3296)*100</f>
        <v>118.33333333333333</v>
      </c>
      <c r="P3296" s="5">
        <f>IFERROR((E3296/L3296),"0")</f>
        <v>29.583333333333332</v>
      </c>
      <c r="Q3296" t="str">
        <f>LEFT(N3296,FIND("/",N3296)-1)</f>
        <v>theater</v>
      </c>
      <c r="R3296" t="str">
        <f>RIGHT(N3296,LEN(N3296)-SEARCH("/",N3296))</f>
        <v>plays</v>
      </c>
      <c r="S3296" s="14">
        <f>(((J3296/60)/60)/24) + DATE(1970,1,1)</f>
        <v>42141.541134259256</v>
      </c>
      <c r="T3296" s="14">
        <f>(((I3296/60)/60)/24) + DATE(1970,1,1)</f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8324</v>
      </c>
      <c r="O3297" s="10">
        <f>(E3297/D3297)*100</f>
        <v>102.85857142857142</v>
      </c>
      <c r="P3297" s="5">
        <f>IFERROR((E3297/L3297),"0")</f>
        <v>26.667037037037037</v>
      </c>
      <c r="Q3297" t="str">
        <f>LEFT(N3297,FIND("/",N3297)-1)</f>
        <v>theater</v>
      </c>
      <c r="R3297" t="str">
        <f>RIGHT(N3297,LEN(N3297)-SEARCH("/",N3297))</f>
        <v>plays</v>
      </c>
      <c r="S3297" s="14">
        <f>(((J3297/60)/60)/24) + DATE(1970,1,1)</f>
        <v>42609.442465277782</v>
      </c>
      <c r="T3297" s="14">
        <f>(((I3297/60)/60)/24) + DATE(1970,1,1)</f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8324</v>
      </c>
      <c r="O3298" s="10">
        <f>(E3298/D3298)*100</f>
        <v>144.06666666666666</v>
      </c>
      <c r="P3298" s="5">
        <f>IFERROR((E3298/L3298),"0")</f>
        <v>45.978723404255319</v>
      </c>
      <c r="Q3298" t="str">
        <f>LEFT(N3298,FIND("/",N3298)-1)</f>
        <v>theater</v>
      </c>
      <c r="R3298" t="str">
        <f>RIGHT(N3298,LEN(N3298)-SEARCH("/",N3298))</f>
        <v>plays</v>
      </c>
      <c r="S3298" s="14">
        <f>(((J3298/60)/60)/24) + DATE(1970,1,1)</f>
        <v>42309.756620370375</v>
      </c>
      <c r="T3298" s="14">
        <f>(((I3298/60)/60)/24) + 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8324</v>
      </c>
      <c r="O3299" s="10">
        <f>(E3299/D3299)*100</f>
        <v>100.07272727272726</v>
      </c>
      <c r="P3299" s="5">
        <f>IFERROR((E3299/L3299),"0")</f>
        <v>125.09090909090909</v>
      </c>
      <c r="Q3299" t="str">
        <f>LEFT(N3299,FIND("/",N3299)-1)</f>
        <v>theater</v>
      </c>
      <c r="R3299" t="str">
        <f>RIGHT(N3299,LEN(N3299)-SEARCH("/",N3299))</f>
        <v>plays</v>
      </c>
      <c r="S3299" s="14">
        <f>(((J3299/60)/60)/24) + DATE(1970,1,1)</f>
        <v>42193.771481481483</v>
      </c>
      <c r="T3299" s="14">
        <f>(((I3299/60)/60)/24) + DATE(1970,1,1)</f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8324</v>
      </c>
      <c r="O3300" s="10">
        <f>(E3300/D3300)*100</f>
        <v>101.73</v>
      </c>
      <c r="P3300" s="5">
        <f>IFERROR((E3300/L3300),"0")</f>
        <v>141.29166666666666</v>
      </c>
      <c r="Q3300" t="str">
        <f>LEFT(N3300,FIND("/",N3300)-1)</f>
        <v>theater</v>
      </c>
      <c r="R3300" t="str">
        <f>RIGHT(N3300,LEN(N3300)-SEARCH("/",N3300))</f>
        <v>plays</v>
      </c>
      <c r="S3300" s="14">
        <f>(((J3300/60)/60)/24) + DATE(1970,1,1)</f>
        <v>42239.957962962959</v>
      </c>
      <c r="T3300" s="14">
        <f>(((I3300/60)/60)/24) + DATE(1970,1,1)</f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8324</v>
      </c>
      <c r="O3301" s="10">
        <f>(E3301/D3301)*100</f>
        <v>116.19999999999999</v>
      </c>
      <c r="P3301" s="5">
        <f>IFERROR((E3301/L3301),"0")</f>
        <v>55.333333333333336</v>
      </c>
      <c r="Q3301" t="str">
        <f>LEFT(N3301,FIND("/",N3301)-1)</f>
        <v>theater</v>
      </c>
      <c r="R3301" t="str">
        <f>RIGHT(N3301,LEN(N3301)-SEARCH("/",N3301))</f>
        <v>plays</v>
      </c>
      <c r="S3301" s="14">
        <f>(((J3301/60)/60)/24) + DATE(1970,1,1)</f>
        <v>42261.917395833334</v>
      </c>
      <c r="T3301" s="14">
        <f>(((I3301/60)/60)/24) + 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8324</v>
      </c>
      <c r="O3302" s="10">
        <f>(E3302/D3302)*100</f>
        <v>136.16666666666666</v>
      </c>
      <c r="P3302" s="5">
        <f>IFERROR((E3302/L3302),"0")</f>
        <v>46.420454545454547</v>
      </c>
      <c r="Q3302" t="str">
        <f>LEFT(N3302,FIND("/",N3302)-1)</f>
        <v>theater</v>
      </c>
      <c r="R3302" t="str">
        <f>RIGHT(N3302,LEN(N3302)-SEARCH("/",N3302))</f>
        <v>plays</v>
      </c>
      <c r="S3302" s="14">
        <f>(((J3302/60)/60)/24) + DATE(1970,1,1)</f>
        <v>42102.743773148148</v>
      </c>
      <c r="T3302" s="14">
        <f>(((I3302/60)/60)/24) + DATE(1970,1,1)</f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8324</v>
      </c>
      <c r="O3303" s="10">
        <f>(E3303/D3303)*100</f>
        <v>133.46666666666667</v>
      </c>
      <c r="P3303" s="5">
        <f>IFERROR((E3303/L3303),"0")</f>
        <v>57.2</v>
      </c>
      <c r="Q3303" t="str">
        <f>LEFT(N3303,FIND("/",N3303)-1)</f>
        <v>theater</v>
      </c>
      <c r="R3303" t="str">
        <f>RIGHT(N3303,LEN(N3303)-SEARCH("/",N3303))</f>
        <v>plays</v>
      </c>
      <c r="S3303" s="14">
        <f>(((J3303/60)/60)/24) + DATE(1970,1,1)</f>
        <v>42538.73583333334</v>
      </c>
      <c r="T3303" s="14">
        <f>(((I3303/60)/60)/24) + 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8324</v>
      </c>
      <c r="O3304" s="10">
        <f>(E3304/D3304)*100</f>
        <v>103.39285714285715</v>
      </c>
      <c r="P3304" s="5">
        <f>IFERROR((E3304/L3304),"0")</f>
        <v>173.7</v>
      </c>
      <c r="Q3304" t="str">
        <f>LEFT(N3304,FIND("/",N3304)-1)</f>
        <v>theater</v>
      </c>
      <c r="R3304" t="str">
        <f>RIGHT(N3304,LEN(N3304)-SEARCH("/",N3304))</f>
        <v>plays</v>
      </c>
      <c r="S3304" s="14">
        <f>(((J3304/60)/60)/24) + DATE(1970,1,1)</f>
        <v>42681.35157407407</v>
      </c>
      <c r="T3304" s="14">
        <f>(((I3304/60)/60)/24) + DATE(1970,1,1)</f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8324</v>
      </c>
      <c r="O3305" s="10">
        <f>(E3305/D3305)*100</f>
        <v>115.88888888888889</v>
      </c>
      <c r="P3305" s="5">
        <f>IFERROR((E3305/L3305),"0")</f>
        <v>59.6</v>
      </c>
      <c r="Q3305" t="str">
        <f>LEFT(N3305,FIND("/",N3305)-1)</f>
        <v>theater</v>
      </c>
      <c r="R3305" t="str">
        <f>RIGHT(N3305,LEN(N3305)-SEARCH("/",N3305))</f>
        <v>plays</v>
      </c>
      <c r="S3305" s="14">
        <f>(((J3305/60)/60)/24) + DATE(1970,1,1)</f>
        <v>42056.65143518518</v>
      </c>
      <c r="T3305" s="14">
        <f>(((I3305/60)/60)/24) + 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8324</v>
      </c>
      <c r="O3306" s="10">
        <f>(E3306/D3306)*100</f>
        <v>104.51666666666665</v>
      </c>
      <c r="P3306" s="5">
        <f>IFERROR((E3306/L3306),"0")</f>
        <v>89.585714285714289</v>
      </c>
      <c r="Q3306" t="str">
        <f>LEFT(N3306,FIND("/",N3306)-1)</f>
        <v>theater</v>
      </c>
      <c r="R3306" t="str">
        <f>RIGHT(N3306,LEN(N3306)-SEARCH("/",N3306))</f>
        <v>plays</v>
      </c>
      <c r="S3306" s="14">
        <f>(((J3306/60)/60)/24) + DATE(1970,1,1)</f>
        <v>42696.624444444446</v>
      </c>
      <c r="T3306" s="14">
        <f>(((I3306/60)/60)/24) + DATE(1970,1,1)</f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8324</v>
      </c>
      <c r="O3307" s="10">
        <f>(E3307/D3307)*100</f>
        <v>102.02500000000001</v>
      </c>
      <c r="P3307" s="5">
        <f>IFERROR((E3307/L3307),"0")</f>
        <v>204.05</v>
      </c>
      <c r="Q3307" t="str">
        <f>LEFT(N3307,FIND("/",N3307)-1)</f>
        <v>theater</v>
      </c>
      <c r="R3307" t="str">
        <f>RIGHT(N3307,LEN(N3307)-SEARCH("/",N3307))</f>
        <v>plays</v>
      </c>
      <c r="S3307" s="14">
        <f>(((J3307/60)/60)/24) + DATE(1970,1,1)</f>
        <v>42186.855879629627</v>
      </c>
      <c r="T3307" s="14">
        <f>(((I3307/60)/60)/24) + DATE(1970,1,1)</f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8324</v>
      </c>
      <c r="O3308" s="10">
        <f>(E3308/D3308)*100</f>
        <v>175.33333333333334</v>
      </c>
      <c r="P3308" s="5">
        <f>IFERROR((E3308/L3308),"0")</f>
        <v>48.703703703703702</v>
      </c>
      <c r="Q3308" t="str">
        <f>LEFT(N3308,FIND("/",N3308)-1)</f>
        <v>theater</v>
      </c>
      <c r="R3308" t="str">
        <f>RIGHT(N3308,LEN(N3308)-SEARCH("/",N3308))</f>
        <v>plays</v>
      </c>
      <c r="S3308" s="14">
        <f>(((J3308/60)/60)/24) + DATE(1970,1,1)</f>
        <v>42493.219236111108</v>
      </c>
      <c r="T3308" s="14">
        <f>(((I3308/60)/60)/24) + DATE(1970,1,1)</f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8324</v>
      </c>
      <c r="O3309" s="10">
        <f>(E3309/D3309)*100</f>
        <v>106.67999999999999</v>
      </c>
      <c r="P3309" s="5">
        <f>IFERROR((E3309/L3309),"0")</f>
        <v>53.339999999999996</v>
      </c>
      <c r="Q3309" t="str">
        <f>LEFT(N3309,FIND("/",N3309)-1)</f>
        <v>theater</v>
      </c>
      <c r="R3309" t="str">
        <f>RIGHT(N3309,LEN(N3309)-SEARCH("/",N3309))</f>
        <v>plays</v>
      </c>
      <c r="S3309" s="14">
        <f>(((J3309/60)/60)/24) + DATE(1970,1,1)</f>
        <v>42475.057164351849</v>
      </c>
      <c r="T3309" s="14">
        <f>(((I3309/60)/60)/24) + 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8324</v>
      </c>
      <c r="O3310" s="10">
        <f>(E3310/D3310)*100</f>
        <v>122.28571428571429</v>
      </c>
      <c r="P3310" s="5">
        <f>IFERROR((E3310/L3310),"0")</f>
        <v>75.087719298245617</v>
      </c>
      <c r="Q3310" t="str">
        <f>LEFT(N3310,FIND("/",N3310)-1)</f>
        <v>theater</v>
      </c>
      <c r="R3310" t="str">
        <f>RIGHT(N3310,LEN(N3310)-SEARCH("/",N3310))</f>
        <v>plays</v>
      </c>
      <c r="S3310" s="14">
        <f>(((J3310/60)/60)/24) + DATE(1970,1,1)</f>
        <v>42452.876909722225</v>
      </c>
      <c r="T3310" s="14">
        <f>(((I3310/60)/60)/24) + 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8324</v>
      </c>
      <c r="O3311" s="10">
        <f>(E3311/D3311)*100</f>
        <v>159.42857142857144</v>
      </c>
      <c r="P3311" s="5">
        <f>IFERROR((E3311/L3311),"0")</f>
        <v>18</v>
      </c>
      <c r="Q3311" t="str">
        <f>LEFT(N3311,FIND("/",N3311)-1)</f>
        <v>theater</v>
      </c>
      <c r="R3311" t="str">
        <f>RIGHT(N3311,LEN(N3311)-SEARCH("/",N3311))</f>
        <v>plays</v>
      </c>
      <c r="S3311" s="14">
        <f>(((J3311/60)/60)/24) + DATE(1970,1,1)</f>
        <v>42628.650208333333</v>
      </c>
      <c r="T3311" s="14">
        <f>(((I3311/60)/60)/24) + DATE(1970,1,1)</f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8324</v>
      </c>
      <c r="O3312" s="10">
        <f>(E3312/D3312)*100</f>
        <v>100.07692307692308</v>
      </c>
      <c r="P3312" s="5">
        <f>IFERROR((E3312/L3312),"0")</f>
        <v>209.83870967741936</v>
      </c>
      <c r="Q3312" t="str">
        <f>LEFT(N3312,FIND("/",N3312)-1)</f>
        <v>theater</v>
      </c>
      <c r="R3312" t="str">
        <f>RIGHT(N3312,LEN(N3312)-SEARCH("/",N3312))</f>
        <v>plays</v>
      </c>
      <c r="S3312" s="14">
        <f>(((J3312/60)/60)/24) + DATE(1970,1,1)</f>
        <v>42253.928530092591</v>
      </c>
      <c r="T3312" s="14">
        <f>(((I3312/60)/60)/24) + 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8324</v>
      </c>
      <c r="O3313" s="10">
        <f>(E3313/D3313)*100</f>
        <v>109.84</v>
      </c>
      <c r="P3313" s="5">
        <f>IFERROR((E3313/L3313),"0")</f>
        <v>61.022222222222226</v>
      </c>
      <c r="Q3313" t="str">
        <f>LEFT(N3313,FIND("/",N3313)-1)</f>
        <v>theater</v>
      </c>
      <c r="R3313" t="str">
        <f>RIGHT(N3313,LEN(N3313)-SEARCH("/",N3313))</f>
        <v>plays</v>
      </c>
      <c r="S3313" s="14">
        <f>(((J3313/60)/60)/24) + DATE(1970,1,1)</f>
        <v>42264.29178240741</v>
      </c>
      <c r="T3313" s="14">
        <f>(((I3313/60)/60)/24) + DATE(1970,1,1)</f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8324</v>
      </c>
      <c r="O3314" s="10">
        <f>(E3314/D3314)*100</f>
        <v>100.03999999999999</v>
      </c>
      <c r="P3314" s="5">
        <f>IFERROR((E3314/L3314),"0")</f>
        <v>61</v>
      </c>
      <c r="Q3314" t="str">
        <f>LEFT(N3314,FIND("/",N3314)-1)</f>
        <v>theater</v>
      </c>
      <c r="R3314" t="str">
        <f>RIGHT(N3314,LEN(N3314)-SEARCH("/",N3314))</f>
        <v>plays</v>
      </c>
      <c r="S3314" s="14">
        <f>(((J3314/60)/60)/24) + DATE(1970,1,1)</f>
        <v>42664.809560185182</v>
      </c>
      <c r="T3314" s="14">
        <f>(((I3314/60)/60)/24) + 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8324</v>
      </c>
      <c r="O3315" s="10">
        <f>(E3315/D3315)*100</f>
        <v>116.05000000000001</v>
      </c>
      <c r="P3315" s="5">
        <f>IFERROR((E3315/L3315),"0")</f>
        <v>80.034482758620683</v>
      </c>
      <c r="Q3315" t="str">
        <f>LEFT(N3315,FIND("/",N3315)-1)</f>
        <v>theater</v>
      </c>
      <c r="R3315" t="str">
        <f>RIGHT(N3315,LEN(N3315)-SEARCH("/",N3315))</f>
        <v>plays</v>
      </c>
      <c r="S3315" s="14">
        <f>(((J3315/60)/60)/24) + DATE(1970,1,1)</f>
        <v>42382.244409722218</v>
      </c>
      <c r="T3315" s="14">
        <f>(((I3315/60)/60)/24) + DATE(1970,1,1)</f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8324</v>
      </c>
      <c r="O3316" s="10">
        <f>(E3316/D3316)*100</f>
        <v>210.75</v>
      </c>
      <c r="P3316" s="5">
        <f>IFERROR((E3316/L3316),"0")</f>
        <v>29.068965517241381</v>
      </c>
      <c r="Q3316" t="str">
        <f>LEFT(N3316,FIND("/",N3316)-1)</f>
        <v>theater</v>
      </c>
      <c r="R3316" t="str">
        <f>RIGHT(N3316,LEN(N3316)-SEARCH("/",N3316))</f>
        <v>plays</v>
      </c>
      <c r="S3316" s="14">
        <f>(((J3316/60)/60)/24) + DATE(1970,1,1)</f>
        <v>42105.267488425925</v>
      </c>
      <c r="T3316" s="14">
        <f>(((I3316/60)/60)/24) + 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8324</v>
      </c>
      <c r="O3317" s="10">
        <f>(E3317/D3317)*100</f>
        <v>110.00000000000001</v>
      </c>
      <c r="P3317" s="5">
        <f>IFERROR((E3317/L3317),"0")</f>
        <v>49.438202247191015</v>
      </c>
      <c r="Q3317" t="str">
        <f>LEFT(N3317,FIND("/",N3317)-1)</f>
        <v>theater</v>
      </c>
      <c r="R3317" t="str">
        <f>RIGHT(N3317,LEN(N3317)-SEARCH("/",N3317))</f>
        <v>plays</v>
      </c>
      <c r="S3317" s="14">
        <f>(((J3317/60)/60)/24) + DATE(1970,1,1)</f>
        <v>42466.303715277783</v>
      </c>
      <c r="T3317" s="14">
        <f>(((I3317/60)/60)/24) + 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8324</v>
      </c>
      <c r="O3318" s="10">
        <f>(E3318/D3318)*100</f>
        <v>100.08673425918037</v>
      </c>
      <c r="P3318" s="5">
        <f>IFERROR((E3318/L3318),"0")</f>
        <v>93.977440000000001</v>
      </c>
      <c r="Q3318" t="str">
        <f>LEFT(N3318,FIND("/",N3318)-1)</f>
        <v>theater</v>
      </c>
      <c r="R3318" t="str">
        <f>RIGHT(N3318,LEN(N3318)-SEARCH("/",N3318))</f>
        <v>plays</v>
      </c>
      <c r="S3318" s="14">
        <f>(((J3318/60)/60)/24) + DATE(1970,1,1)</f>
        <v>41826.871238425927</v>
      </c>
      <c r="T3318" s="14">
        <f>(((I3318/60)/60)/24) + 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8324</v>
      </c>
      <c r="O3319" s="10">
        <f>(E3319/D3319)*100</f>
        <v>106.19047619047619</v>
      </c>
      <c r="P3319" s="5">
        <f>IFERROR((E3319/L3319),"0")</f>
        <v>61.944444444444443</v>
      </c>
      <c r="Q3319" t="str">
        <f>LEFT(N3319,FIND("/",N3319)-1)</f>
        <v>theater</v>
      </c>
      <c r="R3319" t="str">
        <f>RIGHT(N3319,LEN(N3319)-SEARCH("/",N3319))</f>
        <v>plays</v>
      </c>
      <c r="S3319" s="14">
        <f>(((J3319/60)/60)/24) + DATE(1970,1,1)</f>
        <v>42499.039629629624</v>
      </c>
      <c r="T3319" s="14">
        <f>(((I3319/60)/60)/24) + 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8324</v>
      </c>
      <c r="O3320" s="10">
        <f>(E3320/D3320)*100</f>
        <v>125.6</v>
      </c>
      <c r="P3320" s="5">
        <f>IFERROR((E3320/L3320),"0")</f>
        <v>78.5</v>
      </c>
      <c r="Q3320" t="str">
        <f>LEFT(N3320,FIND("/",N3320)-1)</f>
        <v>theater</v>
      </c>
      <c r="R3320" t="str">
        <f>RIGHT(N3320,LEN(N3320)-SEARCH("/",N3320))</f>
        <v>plays</v>
      </c>
      <c r="S3320" s="14">
        <f>(((J3320/60)/60)/24) + DATE(1970,1,1)</f>
        <v>42431.302002314813</v>
      </c>
      <c r="T3320" s="14">
        <f>(((I3320/60)/60)/24) + DATE(1970,1,1)</f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8324</v>
      </c>
      <c r="O3321" s="10">
        <f>(E3321/D3321)*100</f>
        <v>108</v>
      </c>
      <c r="P3321" s="5">
        <f>IFERROR((E3321/L3321),"0")</f>
        <v>33.75</v>
      </c>
      <c r="Q3321" t="str">
        <f>LEFT(N3321,FIND("/",N3321)-1)</f>
        <v>theater</v>
      </c>
      <c r="R3321" t="str">
        <f>RIGHT(N3321,LEN(N3321)-SEARCH("/",N3321))</f>
        <v>plays</v>
      </c>
      <c r="S3321" s="14">
        <f>(((J3321/60)/60)/24) + DATE(1970,1,1)</f>
        <v>41990.585486111115</v>
      </c>
      <c r="T3321" s="14">
        <f>(((I3321/60)/60)/24) + 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8324</v>
      </c>
      <c r="O3322" s="10">
        <f>(E3322/D3322)*100</f>
        <v>101</v>
      </c>
      <c r="P3322" s="5">
        <f>IFERROR((E3322/L3322),"0")</f>
        <v>66.44736842105263</v>
      </c>
      <c r="Q3322" t="str">
        <f>LEFT(N3322,FIND("/",N3322)-1)</f>
        <v>theater</v>
      </c>
      <c r="R3322" t="str">
        <f>RIGHT(N3322,LEN(N3322)-SEARCH("/",N3322))</f>
        <v>plays</v>
      </c>
      <c r="S3322" s="14">
        <f>(((J3322/60)/60)/24) + DATE(1970,1,1)</f>
        <v>42513.045798611114</v>
      </c>
      <c r="T3322" s="14">
        <f>(((I3322/60)/60)/24) + DATE(1970,1,1)</f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8324</v>
      </c>
      <c r="O3323" s="10">
        <f>(E3323/D3323)*100</f>
        <v>107.4</v>
      </c>
      <c r="P3323" s="5">
        <f>IFERROR((E3323/L3323),"0")</f>
        <v>35.799999999999997</v>
      </c>
      <c r="Q3323" t="str">
        <f>LEFT(N3323,FIND("/",N3323)-1)</f>
        <v>theater</v>
      </c>
      <c r="R3323" t="str">
        <f>RIGHT(N3323,LEN(N3323)-SEARCH("/",N3323))</f>
        <v>plays</v>
      </c>
      <c r="S3323" s="14">
        <f>(((J3323/60)/60)/24) + DATE(1970,1,1)</f>
        <v>41914.100289351853</v>
      </c>
      <c r="T3323" s="14">
        <f>(((I3323/60)/60)/24) + DATE(1970,1,1)</f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8324</v>
      </c>
      <c r="O3324" s="10">
        <f>(E3324/D3324)*100</f>
        <v>101.51515151515152</v>
      </c>
      <c r="P3324" s="5">
        <f>IFERROR((E3324/L3324),"0")</f>
        <v>145.65217391304347</v>
      </c>
      <c r="Q3324" t="str">
        <f>LEFT(N3324,FIND("/",N3324)-1)</f>
        <v>theater</v>
      </c>
      <c r="R3324" t="str">
        <f>RIGHT(N3324,LEN(N3324)-SEARCH("/",N3324))</f>
        <v>plays</v>
      </c>
      <c r="S3324" s="14">
        <f>(((J3324/60)/60)/24) + DATE(1970,1,1)</f>
        <v>42521.010370370372</v>
      </c>
      <c r="T3324" s="14">
        <f>(((I3324/60)/60)/24) + DATE(1970,1,1)</f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8324</v>
      </c>
      <c r="O3325" s="10">
        <f>(E3325/D3325)*100</f>
        <v>125.89999999999999</v>
      </c>
      <c r="P3325" s="5">
        <f>IFERROR((E3325/L3325),"0")</f>
        <v>25.693877551020407</v>
      </c>
      <c r="Q3325" t="str">
        <f>LEFT(N3325,FIND("/",N3325)-1)</f>
        <v>theater</v>
      </c>
      <c r="R3325" t="str">
        <f>RIGHT(N3325,LEN(N3325)-SEARCH("/",N3325))</f>
        <v>plays</v>
      </c>
      <c r="S3325" s="14">
        <f>(((J3325/60)/60)/24) + DATE(1970,1,1)</f>
        <v>42608.36583333333</v>
      </c>
      <c r="T3325" s="14">
        <f>(((I3325/60)/60)/24) + DATE(1970,1,1)</f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8324</v>
      </c>
      <c r="O3326" s="10">
        <f>(E3326/D3326)*100</f>
        <v>101.66666666666666</v>
      </c>
      <c r="P3326" s="5">
        <f>IFERROR((E3326/L3326),"0")</f>
        <v>152.5</v>
      </c>
      <c r="Q3326" t="str">
        <f>LEFT(N3326,FIND("/",N3326)-1)</f>
        <v>theater</v>
      </c>
      <c r="R3326" t="str">
        <f>RIGHT(N3326,LEN(N3326)-SEARCH("/",N3326))</f>
        <v>plays</v>
      </c>
      <c r="S3326" s="14">
        <f>(((J3326/60)/60)/24) + DATE(1970,1,1)</f>
        <v>42512.58321759259</v>
      </c>
      <c r="T3326" s="14">
        <f>(((I3326/60)/60)/24) + DATE(1970,1,1)</f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8324</v>
      </c>
      <c r="O3327" s="10">
        <f>(E3327/D3327)*100</f>
        <v>112.5</v>
      </c>
      <c r="P3327" s="5">
        <f>IFERROR((E3327/L3327),"0")</f>
        <v>30</v>
      </c>
      <c r="Q3327" t="str">
        <f>LEFT(N3327,FIND("/",N3327)-1)</f>
        <v>theater</v>
      </c>
      <c r="R3327" t="str">
        <f>RIGHT(N3327,LEN(N3327)-SEARCH("/",N3327))</f>
        <v>plays</v>
      </c>
      <c r="S3327" s="14">
        <f>(((J3327/60)/60)/24) + DATE(1970,1,1)</f>
        <v>42064.785613425927</v>
      </c>
      <c r="T3327" s="14">
        <f>(((I3327/60)/60)/24) + DATE(1970,1,1)</f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8324</v>
      </c>
      <c r="O3328" s="10">
        <f>(E3328/D3328)*100</f>
        <v>101.375</v>
      </c>
      <c r="P3328" s="5">
        <f>IFERROR((E3328/L3328),"0")</f>
        <v>142.28070175438597</v>
      </c>
      <c r="Q3328" t="str">
        <f>LEFT(N3328,FIND("/",N3328)-1)</f>
        <v>theater</v>
      </c>
      <c r="R3328" t="str">
        <f>RIGHT(N3328,LEN(N3328)-SEARCH("/",N3328))</f>
        <v>plays</v>
      </c>
      <c r="S3328" s="14">
        <f>(((J3328/60)/60)/24) + DATE(1970,1,1)</f>
        <v>42041.714178240742</v>
      </c>
      <c r="T3328" s="14">
        <f>(((I3328/60)/60)/24) + DATE(1970,1,1)</f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8324</v>
      </c>
      <c r="O3329" s="10">
        <f>(E3329/D3329)*100</f>
        <v>101.25</v>
      </c>
      <c r="P3329" s="5">
        <f>IFERROR((E3329/L3329),"0")</f>
        <v>24.545454545454547</v>
      </c>
      <c r="Q3329" t="str">
        <f>LEFT(N3329,FIND("/",N3329)-1)</f>
        <v>theater</v>
      </c>
      <c r="R3329" t="str">
        <f>RIGHT(N3329,LEN(N3329)-SEARCH("/",N3329))</f>
        <v>plays</v>
      </c>
      <c r="S3329" s="14">
        <f>(((J3329/60)/60)/24) + DATE(1970,1,1)</f>
        <v>42468.374606481477</v>
      </c>
      <c r="T3329" s="14">
        <f>(((I3329/60)/60)/24) + 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8324</v>
      </c>
      <c r="O3330" s="10">
        <f>(E3330/D3330)*100</f>
        <v>146.38888888888889</v>
      </c>
      <c r="P3330" s="5">
        <f>IFERROR((E3330/L3330),"0")</f>
        <v>292.77777777777777</v>
      </c>
      <c r="Q3330" t="str">
        <f>LEFT(N3330,FIND("/",N3330)-1)</f>
        <v>theater</v>
      </c>
      <c r="R3330" t="str">
        <f>RIGHT(N3330,LEN(N3330)-SEARCH("/",N3330))</f>
        <v>plays</v>
      </c>
      <c r="S3330" s="14">
        <f>(((J3330/60)/60)/24) + DATE(1970,1,1)</f>
        <v>41822.57503472222</v>
      </c>
      <c r="T3330" s="14">
        <f>(((I3330/60)/60)/24) + 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8324</v>
      </c>
      <c r="O3331" s="10">
        <f>(E3331/D3331)*100</f>
        <v>116.8</v>
      </c>
      <c r="P3331" s="5">
        <f>IFERROR((E3331/L3331),"0")</f>
        <v>44.92307692307692</v>
      </c>
      <c r="Q3331" t="str">
        <f>LEFT(N3331,FIND("/",N3331)-1)</f>
        <v>theater</v>
      </c>
      <c r="R3331" t="str">
        <f>RIGHT(N3331,LEN(N3331)-SEARCH("/",N3331))</f>
        <v>plays</v>
      </c>
      <c r="S3331" s="14">
        <f>(((J3331/60)/60)/24) + DATE(1970,1,1)</f>
        <v>41837.323009259257</v>
      </c>
      <c r="T3331" s="14">
        <f>(((I3331/60)/60)/24) + 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8324</v>
      </c>
      <c r="O3332" s="10">
        <f>(E3332/D3332)*100</f>
        <v>106.26666666666667</v>
      </c>
      <c r="P3332" s="5">
        <f>IFERROR((E3332/L3332),"0")</f>
        <v>23.10144927536232</v>
      </c>
      <c r="Q3332" t="str">
        <f>LEFT(N3332,FIND("/",N3332)-1)</f>
        <v>theater</v>
      </c>
      <c r="R3332" t="str">
        <f>RIGHT(N3332,LEN(N3332)-SEARCH("/",N3332))</f>
        <v>plays</v>
      </c>
      <c r="S3332" s="14">
        <f>(((J3332/60)/60)/24) + DATE(1970,1,1)</f>
        <v>42065.887361111112</v>
      </c>
      <c r="T3332" s="14">
        <f>(((I3332/60)/60)/24) + DATE(1970,1,1)</f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8324</v>
      </c>
      <c r="O3333" s="10">
        <f>(E3333/D3333)*100</f>
        <v>104.52</v>
      </c>
      <c r="P3333" s="5">
        <f>IFERROR((E3333/L3333),"0")</f>
        <v>80.400000000000006</v>
      </c>
      <c r="Q3333" t="str">
        <f>LEFT(N3333,FIND("/",N3333)-1)</f>
        <v>theater</v>
      </c>
      <c r="R3333" t="str">
        <f>RIGHT(N3333,LEN(N3333)-SEARCH("/",N3333))</f>
        <v>plays</v>
      </c>
      <c r="S3333" s="14">
        <f>(((J3333/60)/60)/24) + DATE(1970,1,1)</f>
        <v>42248.697754629626</v>
      </c>
      <c r="T3333" s="14">
        <f>(((I3333/60)/60)/24) + 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8324</v>
      </c>
      <c r="O3334" s="10">
        <f>(E3334/D3334)*100</f>
        <v>100</v>
      </c>
      <c r="P3334" s="5">
        <f>IFERROR((E3334/L3334),"0")</f>
        <v>72.289156626506028</v>
      </c>
      <c r="Q3334" t="str">
        <f>LEFT(N3334,FIND("/",N3334)-1)</f>
        <v>theater</v>
      </c>
      <c r="R3334" t="str">
        <f>RIGHT(N3334,LEN(N3334)-SEARCH("/",N3334))</f>
        <v>plays</v>
      </c>
      <c r="S3334" s="14">
        <f>(((J3334/60)/60)/24) + DATE(1970,1,1)</f>
        <v>41809.860300925924</v>
      </c>
      <c r="T3334" s="14">
        <f>(((I3334/60)/60)/24) + DATE(1970,1,1)</f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8324</v>
      </c>
      <c r="O3335" s="10">
        <f>(E3335/D3335)*100</f>
        <v>104.57142857142858</v>
      </c>
      <c r="P3335" s="5">
        <f>IFERROR((E3335/L3335),"0")</f>
        <v>32.972972972972975</v>
      </c>
      <c r="Q3335" t="str">
        <f>LEFT(N3335,FIND("/",N3335)-1)</f>
        <v>theater</v>
      </c>
      <c r="R3335" t="str">
        <f>RIGHT(N3335,LEN(N3335)-SEARCH("/",N3335))</f>
        <v>plays</v>
      </c>
      <c r="S3335" s="14">
        <f>(((J3335/60)/60)/24) + DATE(1970,1,1)</f>
        <v>42148.676851851851</v>
      </c>
      <c r="T3335" s="14">
        <f>(((I3335/60)/60)/24) + DATE(1970,1,1)</f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8324</v>
      </c>
      <c r="O3336" s="10">
        <f>(E3336/D3336)*100</f>
        <v>138.62051149573753</v>
      </c>
      <c r="P3336" s="5">
        <f>IFERROR((E3336/L3336),"0")</f>
        <v>116.65217391304348</v>
      </c>
      <c r="Q3336" t="str">
        <f>LEFT(N3336,FIND("/",N3336)-1)</f>
        <v>theater</v>
      </c>
      <c r="R3336" t="str">
        <f>RIGHT(N3336,LEN(N3336)-SEARCH("/",N3336))</f>
        <v>plays</v>
      </c>
      <c r="S3336" s="14">
        <f>(((J3336/60)/60)/24) + DATE(1970,1,1)</f>
        <v>42185.521087962959</v>
      </c>
      <c r="T3336" s="14">
        <f>(((I3336/60)/60)/24) + DATE(1970,1,1)</f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8324</v>
      </c>
      <c r="O3337" s="10">
        <f>(E3337/D3337)*100</f>
        <v>100.32000000000001</v>
      </c>
      <c r="P3337" s="5">
        <f>IFERROR((E3337/L3337),"0")</f>
        <v>79.61904761904762</v>
      </c>
      <c r="Q3337" t="str">
        <f>LEFT(N3337,FIND("/",N3337)-1)</f>
        <v>theater</v>
      </c>
      <c r="R3337" t="str">
        <f>RIGHT(N3337,LEN(N3337)-SEARCH("/",N3337))</f>
        <v>plays</v>
      </c>
      <c r="S3337" s="14">
        <f>(((J3337/60)/60)/24) + DATE(1970,1,1)</f>
        <v>41827.674143518518</v>
      </c>
      <c r="T3337" s="14">
        <f>(((I3337/60)/60)/24) + 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8324</v>
      </c>
      <c r="O3338" s="10">
        <f>(E3338/D3338)*100</f>
        <v>100</v>
      </c>
      <c r="P3338" s="5">
        <f>IFERROR((E3338/L3338),"0")</f>
        <v>27.777777777777779</v>
      </c>
      <c r="Q3338" t="str">
        <f>LEFT(N3338,FIND("/",N3338)-1)</f>
        <v>theater</v>
      </c>
      <c r="R3338" t="str">
        <f>RIGHT(N3338,LEN(N3338)-SEARCH("/",N3338))</f>
        <v>plays</v>
      </c>
      <c r="S3338" s="14">
        <f>(((J3338/60)/60)/24) + DATE(1970,1,1)</f>
        <v>42437.398680555561</v>
      </c>
      <c r="T3338" s="14">
        <f>(((I3338/60)/60)/24) + 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8324</v>
      </c>
      <c r="O3339" s="10">
        <f>(E3339/D3339)*100</f>
        <v>110.2</v>
      </c>
      <c r="P3339" s="5">
        <f>IFERROR((E3339/L3339),"0")</f>
        <v>81.029411764705884</v>
      </c>
      <c r="Q3339" t="str">
        <f>LEFT(N3339,FIND("/",N3339)-1)</f>
        <v>theater</v>
      </c>
      <c r="R3339" t="str">
        <f>RIGHT(N3339,LEN(N3339)-SEARCH("/",N3339))</f>
        <v>plays</v>
      </c>
      <c r="S3339" s="14">
        <f>(((J3339/60)/60)/24) + DATE(1970,1,1)</f>
        <v>41901.282025462962</v>
      </c>
      <c r="T3339" s="14">
        <f>(((I3339/60)/60)/24) + 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8324</v>
      </c>
      <c r="O3340" s="10">
        <f>(E3340/D3340)*100</f>
        <v>102.18</v>
      </c>
      <c r="P3340" s="5">
        <f>IFERROR((E3340/L3340),"0")</f>
        <v>136.84821428571428</v>
      </c>
      <c r="Q3340" t="str">
        <f>LEFT(N3340,FIND("/",N3340)-1)</f>
        <v>theater</v>
      </c>
      <c r="R3340" t="str">
        <f>RIGHT(N3340,LEN(N3340)-SEARCH("/",N3340))</f>
        <v>plays</v>
      </c>
      <c r="S3340" s="14">
        <f>(((J3340/60)/60)/24) + DATE(1970,1,1)</f>
        <v>42769.574999999997</v>
      </c>
      <c r="T3340" s="14">
        <f>(((I3340/60)/60)/24) + DATE(1970,1,1)</f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8324</v>
      </c>
      <c r="O3341" s="10">
        <f>(E3341/D3341)*100</f>
        <v>104.35000000000001</v>
      </c>
      <c r="P3341" s="5">
        <f>IFERROR((E3341/L3341),"0")</f>
        <v>177.61702127659575</v>
      </c>
      <c r="Q3341" t="str">
        <f>LEFT(N3341,FIND("/",N3341)-1)</f>
        <v>theater</v>
      </c>
      <c r="R3341" t="str">
        <f>RIGHT(N3341,LEN(N3341)-SEARCH("/",N3341))</f>
        <v>plays</v>
      </c>
      <c r="S3341" s="14">
        <f>(((J3341/60)/60)/24) + DATE(1970,1,1)</f>
        <v>42549.665717592594</v>
      </c>
      <c r="T3341" s="14">
        <f>(((I3341/60)/60)/24) + DATE(1970,1,1)</f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8324</v>
      </c>
      <c r="O3342" s="10">
        <f>(E3342/D3342)*100</f>
        <v>138.16666666666666</v>
      </c>
      <c r="P3342" s="5">
        <f>IFERROR((E3342/L3342),"0")</f>
        <v>109.07894736842105</v>
      </c>
      <c r="Q3342" t="str">
        <f>LEFT(N3342,FIND("/",N3342)-1)</f>
        <v>theater</v>
      </c>
      <c r="R3342" t="str">
        <f>RIGHT(N3342,LEN(N3342)-SEARCH("/",N3342))</f>
        <v>plays</v>
      </c>
      <c r="S3342" s="14">
        <f>(((J3342/60)/60)/24) + DATE(1970,1,1)</f>
        <v>42685.974004629628</v>
      </c>
      <c r="T3342" s="14">
        <f>(((I3342/60)/60)/24) + DATE(1970,1,1)</f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8324</v>
      </c>
      <c r="O3343" s="10">
        <f>(E3343/D3343)*100</f>
        <v>100</v>
      </c>
      <c r="P3343" s="5">
        <f>IFERROR((E3343/L3343),"0")</f>
        <v>119.64285714285714</v>
      </c>
      <c r="Q3343" t="str">
        <f>LEFT(N3343,FIND("/",N3343)-1)</f>
        <v>theater</v>
      </c>
      <c r="R3343" t="str">
        <f>RIGHT(N3343,LEN(N3343)-SEARCH("/",N3343))</f>
        <v>plays</v>
      </c>
      <c r="S3343" s="14">
        <f>(((J3343/60)/60)/24) + DATE(1970,1,1)</f>
        <v>42510.798854166671</v>
      </c>
      <c r="T3343" s="14">
        <f>(((I3343/60)/60)/24) + DATE(1970,1,1)</f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8324</v>
      </c>
      <c r="O3344" s="10">
        <f>(E3344/D3344)*100</f>
        <v>101.66666666666666</v>
      </c>
      <c r="P3344" s="5">
        <f>IFERROR((E3344/L3344),"0")</f>
        <v>78.205128205128204</v>
      </c>
      <c r="Q3344" t="str">
        <f>LEFT(N3344,FIND("/",N3344)-1)</f>
        <v>theater</v>
      </c>
      <c r="R3344" t="str">
        <f>RIGHT(N3344,LEN(N3344)-SEARCH("/",N3344))</f>
        <v>plays</v>
      </c>
      <c r="S3344" s="14">
        <f>(((J3344/60)/60)/24) + DATE(1970,1,1)</f>
        <v>42062.296412037031</v>
      </c>
      <c r="T3344" s="14">
        <f>(((I3344/60)/60)/24) + 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8324</v>
      </c>
      <c r="O3345" s="10">
        <f>(E3345/D3345)*100</f>
        <v>171.42857142857142</v>
      </c>
      <c r="P3345" s="5">
        <f>IFERROR((E3345/L3345),"0")</f>
        <v>52.173913043478258</v>
      </c>
      <c r="Q3345" t="str">
        <f>LEFT(N3345,FIND("/",N3345)-1)</f>
        <v>theater</v>
      </c>
      <c r="R3345" t="str">
        <f>RIGHT(N3345,LEN(N3345)-SEARCH("/",N3345))</f>
        <v>plays</v>
      </c>
      <c r="S3345" s="14">
        <f>(((J3345/60)/60)/24) + DATE(1970,1,1)</f>
        <v>42452.916481481487</v>
      </c>
      <c r="T3345" s="14">
        <f>(((I3345/60)/60)/24) + DATE(1970,1,1)</f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8324</v>
      </c>
      <c r="O3346" s="10">
        <f>(E3346/D3346)*100</f>
        <v>101.44444444444444</v>
      </c>
      <c r="P3346" s="5">
        <f>IFERROR((E3346/L3346),"0")</f>
        <v>114.125</v>
      </c>
      <c r="Q3346" t="str">
        <f>LEFT(N3346,FIND("/",N3346)-1)</f>
        <v>theater</v>
      </c>
      <c r="R3346" t="str">
        <f>RIGHT(N3346,LEN(N3346)-SEARCH("/",N3346))</f>
        <v>plays</v>
      </c>
      <c r="S3346" s="14">
        <f>(((J3346/60)/60)/24) + DATE(1970,1,1)</f>
        <v>41851.200150462959</v>
      </c>
      <c r="T3346" s="14">
        <f>(((I3346/60)/60)/24) + DATE(1970,1,1)</f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8324</v>
      </c>
      <c r="O3347" s="10">
        <f>(E3347/D3347)*100</f>
        <v>130</v>
      </c>
      <c r="P3347" s="5">
        <f>IFERROR((E3347/L3347),"0")</f>
        <v>50</v>
      </c>
      <c r="Q3347" t="str">
        <f>LEFT(N3347,FIND("/",N3347)-1)</f>
        <v>theater</v>
      </c>
      <c r="R3347" t="str">
        <f>RIGHT(N3347,LEN(N3347)-SEARCH("/",N3347))</f>
        <v>plays</v>
      </c>
      <c r="S3347" s="14">
        <f>(((J3347/60)/60)/24) + DATE(1970,1,1)</f>
        <v>42053.106111111112</v>
      </c>
      <c r="T3347" s="14">
        <f>(((I3347/60)/60)/24) + DATE(1970,1,1)</f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8324</v>
      </c>
      <c r="O3348" s="10">
        <f>(E3348/D3348)*100</f>
        <v>110.00000000000001</v>
      </c>
      <c r="P3348" s="5">
        <f>IFERROR((E3348/L3348),"0")</f>
        <v>91.666666666666671</v>
      </c>
      <c r="Q3348" t="str">
        <f>LEFT(N3348,FIND("/",N3348)-1)</f>
        <v>theater</v>
      </c>
      <c r="R3348" t="str">
        <f>RIGHT(N3348,LEN(N3348)-SEARCH("/",N3348))</f>
        <v>plays</v>
      </c>
      <c r="S3348" s="14">
        <f>(((J3348/60)/60)/24) + DATE(1970,1,1)</f>
        <v>42054.024421296301</v>
      </c>
      <c r="T3348" s="14">
        <f>(((I3348/60)/60)/24) + DATE(1970,1,1)</f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8324</v>
      </c>
      <c r="O3349" s="10">
        <f>(E3349/D3349)*100</f>
        <v>119.44999999999999</v>
      </c>
      <c r="P3349" s="5">
        <f>IFERROR((E3349/L3349),"0")</f>
        <v>108.59090909090909</v>
      </c>
      <c r="Q3349" t="str">
        <f>LEFT(N3349,FIND("/",N3349)-1)</f>
        <v>theater</v>
      </c>
      <c r="R3349" t="str">
        <f>RIGHT(N3349,LEN(N3349)-SEARCH("/",N3349))</f>
        <v>plays</v>
      </c>
      <c r="S3349" s="14">
        <f>(((J3349/60)/60)/24) + DATE(1970,1,1)</f>
        <v>42484.551550925928</v>
      </c>
      <c r="T3349" s="14">
        <f>(((I3349/60)/60)/24) + DATE(1970,1,1)</f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8324</v>
      </c>
      <c r="O3350" s="10">
        <f>(E3350/D3350)*100</f>
        <v>100.2909090909091</v>
      </c>
      <c r="P3350" s="5">
        <f>IFERROR((E3350/L3350),"0")</f>
        <v>69.822784810126578</v>
      </c>
      <c r="Q3350" t="str">
        <f>LEFT(N3350,FIND("/",N3350)-1)</f>
        <v>theater</v>
      </c>
      <c r="R3350" t="str">
        <f>RIGHT(N3350,LEN(N3350)-SEARCH("/",N3350))</f>
        <v>plays</v>
      </c>
      <c r="S3350" s="14">
        <f>(((J3350/60)/60)/24) + DATE(1970,1,1)</f>
        <v>42466.558796296296</v>
      </c>
      <c r="T3350" s="14">
        <f>(((I3350/60)/60)/24) + DATE(1970,1,1)</f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8324</v>
      </c>
      <c r="O3351" s="10">
        <f>(E3351/D3351)*100</f>
        <v>153.4</v>
      </c>
      <c r="P3351" s="5">
        <f>IFERROR((E3351/L3351),"0")</f>
        <v>109.57142857142857</v>
      </c>
      <c r="Q3351" t="str">
        <f>LEFT(N3351,FIND("/",N3351)-1)</f>
        <v>theater</v>
      </c>
      <c r="R3351" t="str">
        <f>RIGHT(N3351,LEN(N3351)-SEARCH("/",N3351))</f>
        <v>plays</v>
      </c>
      <c r="S3351" s="14">
        <f>(((J3351/60)/60)/24) + DATE(1970,1,1)</f>
        <v>42513.110787037032</v>
      </c>
      <c r="T3351" s="14">
        <f>(((I3351/60)/60)/24) + DATE(1970,1,1)</f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8324</v>
      </c>
      <c r="O3352" s="10">
        <f>(E3352/D3352)*100</f>
        <v>104.42857142857143</v>
      </c>
      <c r="P3352" s="5">
        <f>IFERROR((E3352/L3352),"0")</f>
        <v>71.666666666666671</v>
      </c>
      <c r="Q3352" t="str">
        <f>LEFT(N3352,FIND("/",N3352)-1)</f>
        <v>theater</v>
      </c>
      <c r="R3352" t="str">
        <f>RIGHT(N3352,LEN(N3352)-SEARCH("/",N3352))</f>
        <v>plays</v>
      </c>
      <c r="S3352" s="14">
        <f>(((J3352/60)/60)/24) + DATE(1970,1,1)</f>
        <v>42302.701516203699</v>
      </c>
      <c r="T3352" s="14">
        <f>(((I3352/60)/60)/24) + DATE(1970,1,1)</f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8324</v>
      </c>
      <c r="O3353" s="10">
        <f>(E3353/D3353)*100</f>
        <v>101.1</v>
      </c>
      <c r="P3353" s="5">
        <f>IFERROR((E3353/L3353),"0")</f>
        <v>93.611111111111114</v>
      </c>
      <c r="Q3353" t="str">
        <f>LEFT(N3353,FIND("/",N3353)-1)</f>
        <v>theater</v>
      </c>
      <c r="R3353" t="str">
        <f>RIGHT(N3353,LEN(N3353)-SEARCH("/",N3353))</f>
        <v>plays</v>
      </c>
      <c r="S3353" s="14">
        <f>(((J3353/60)/60)/24) + DATE(1970,1,1)</f>
        <v>41806.395428240743</v>
      </c>
      <c r="T3353" s="14">
        <f>(((I3353/60)/60)/24) + DATE(1970,1,1)</f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8324</v>
      </c>
      <c r="O3354" s="10">
        <f>(E3354/D3354)*100</f>
        <v>107.52</v>
      </c>
      <c r="P3354" s="5">
        <f>IFERROR((E3354/L3354),"0")</f>
        <v>76.8</v>
      </c>
      <c r="Q3354" t="str">
        <f>LEFT(N3354,FIND("/",N3354)-1)</f>
        <v>theater</v>
      </c>
      <c r="R3354" t="str">
        <f>RIGHT(N3354,LEN(N3354)-SEARCH("/",N3354))</f>
        <v>plays</v>
      </c>
      <c r="S3354" s="14">
        <f>(((J3354/60)/60)/24) + DATE(1970,1,1)</f>
        <v>42495.992800925931</v>
      </c>
      <c r="T3354" s="14">
        <f>(((I3354/60)/60)/24) + DATE(1970,1,1)</f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8324</v>
      </c>
      <c r="O3355" s="10">
        <f>(E3355/D3355)*100</f>
        <v>315</v>
      </c>
      <c r="P3355" s="5">
        <f>IFERROR((E3355/L3355),"0")</f>
        <v>35.795454545454547</v>
      </c>
      <c r="Q3355" t="str">
        <f>LEFT(N3355,FIND("/",N3355)-1)</f>
        <v>theater</v>
      </c>
      <c r="R3355" t="str">
        <f>RIGHT(N3355,LEN(N3355)-SEARCH("/",N3355))</f>
        <v>plays</v>
      </c>
      <c r="S3355" s="14">
        <f>(((J3355/60)/60)/24) + DATE(1970,1,1)</f>
        <v>42479.432291666672</v>
      </c>
      <c r="T3355" s="14">
        <f>(((I3355/60)/60)/24) + DATE(1970,1,1)</f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8324</v>
      </c>
      <c r="O3356" s="10">
        <f>(E3356/D3356)*100</f>
        <v>101.93333333333334</v>
      </c>
      <c r="P3356" s="5">
        <f>IFERROR((E3356/L3356),"0")</f>
        <v>55.6</v>
      </c>
      <c r="Q3356" t="str">
        <f>LEFT(N3356,FIND("/",N3356)-1)</f>
        <v>theater</v>
      </c>
      <c r="R3356" t="str">
        <f>RIGHT(N3356,LEN(N3356)-SEARCH("/",N3356))</f>
        <v>plays</v>
      </c>
      <c r="S3356" s="14">
        <f>(((J3356/60)/60)/24) + DATE(1970,1,1)</f>
        <v>42270.7269212963</v>
      </c>
      <c r="T3356" s="14">
        <f>(((I3356/60)/60)/24) + 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8324</v>
      </c>
      <c r="O3357" s="10">
        <f>(E3357/D3357)*100</f>
        <v>126.28571428571429</v>
      </c>
      <c r="P3357" s="5">
        <f>IFERROR((E3357/L3357),"0")</f>
        <v>147.33333333333334</v>
      </c>
      <c r="Q3357" t="str">
        <f>LEFT(N3357,FIND("/",N3357)-1)</f>
        <v>theater</v>
      </c>
      <c r="R3357" t="str">
        <f>RIGHT(N3357,LEN(N3357)-SEARCH("/",N3357))</f>
        <v>plays</v>
      </c>
      <c r="S3357" s="14">
        <f>(((J3357/60)/60)/24) + DATE(1970,1,1)</f>
        <v>42489.619525462964</v>
      </c>
      <c r="T3357" s="14">
        <f>(((I3357/60)/60)/24) + DATE(1970,1,1)</f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8324</v>
      </c>
      <c r="O3358" s="10">
        <f>(E3358/D3358)*100</f>
        <v>101.4</v>
      </c>
      <c r="P3358" s="5">
        <f>IFERROR((E3358/L3358),"0")</f>
        <v>56.333333333333336</v>
      </c>
      <c r="Q3358" t="str">
        <f>LEFT(N3358,FIND("/",N3358)-1)</f>
        <v>theater</v>
      </c>
      <c r="R3358" t="str">
        <f>RIGHT(N3358,LEN(N3358)-SEARCH("/",N3358))</f>
        <v>plays</v>
      </c>
      <c r="S3358" s="14">
        <f>(((J3358/60)/60)/24) + DATE(1970,1,1)</f>
        <v>42536.815648148149</v>
      </c>
      <c r="T3358" s="14">
        <f>(((I3358/60)/60)/24) + DATE(1970,1,1)</f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8324</v>
      </c>
      <c r="O3359" s="10">
        <f>(E3359/D3359)*100</f>
        <v>101</v>
      </c>
      <c r="P3359" s="5">
        <f>IFERROR((E3359/L3359),"0")</f>
        <v>96.19047619047619</v>
      </c>
      <c r="Q3359" t="str">
        <f>LEFT(N3359,FIND("/",N3359)-1)</f>
        <v>theater</v>
      </c>
      <c r="R3359" t="str">
        <f>RIGHT(N3359,LEN(N3359)-SEARCH("/",N3359))</f>
        <v>plays</v>
      </c>
      <c r="S3359" s="14">
        <f>(((J3359/60)/60)/24) + DATE(1970,1,1)</f>
        <v>41822.417939814812</v>
      </c>
      <c r="T3359" s="14">
        <f>(((I3359/60)/60)/24) + 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8324</v>
      </c>
      <c r="O3360" s="10">
        <f>(E3360/D3360)*100</f>
        <v>102.99000000000001</v>
      </c>
      <c r="P3360" s="5">
        <f>IFERROR((E3360/L3360),"0")</f>
        <v>63.574074074074076</v>
      </c>
      <c r="Q3360" t="str">
        <f>LEFT(N3360,FIND("/",N3360)-1)</f>
        <v>theater</v>
      </c>
      <c r="R3360" t="str">
        <f>RIGHT(N3360,LEN(N3360)-SEARCH("/",N3360))</f>
        <v>plays</v>
      </c>
      <c r="S3360" s="14">
        <f>(((J3360/60)/60)/24) + DATE(1970,1,1)</f>
        <v>41932.311099537037</v>
      </c>
      <c r="T3360" s="14">
        <f>(((I3360/60)/60)/24) + DATE(1970,1,1)</f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8324</v>
      </c>
      <c r="O3361" s="10">
        <f>(E3361/D3361)*100</f>
        <v>106.25</v>
      </c>
      <c r="P3361" s="5">
        <f>IFERROR((E3361/L3361),"0")</f>
        <v>184.78260869565219</v>
      </c>
      <c r="Q3361" t="str">
        <f>LEFT(N3361,FIND("/",N3361)-1)</f>
        <v>theater</v>
      </c>
      <c r="R3361" t="str">
        <f>RIGHT(N3361,LEN(N3361)-SEARCH("/",N3361))</f>
        <v>plays</v>
      </c>
      <c r="S3361" s="14">
        <f>(((J3361/60)/60)/24) + DATE(1970,1,1)</f>
        <v>42746.057106481487</v>
      </c>
      <c r="T3361" s="14">
        <f>(((I3361/60)/60)/24) + 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8324</v>
      </c>
      <c r="O3362" s="10">
        <f>(E3362/D3362)*100</f>
        <v>101.37777777777779</v>
      </c>
      <c r="P3362" s="5">
        <f>IFERROR((E3362/L3362),"0")</f>
        <v>126.72222222222223</v>
      </c>
      <c r="Q3362" t="str">
        <f>LEFT(N3362,FIND("/",N3362)-1)</f>
        <v>theater</v>
      </c>
      <c r="R3362" t="str">
        <f>RIGHT(N3362,LEN(N3362)-SEARCH("/",N3362))</f>
        <v>plays</v>
      </c>
      <c r="S3362" s="14">
        <f>(((J3362/60)/60)/24) + DATE(1970,1,1)</f>
        <v>42697.082673611112</v>
      </c>
      <c r="T3362" s="14">
        <f>(((I3362/60)/60)/24) + DATE(1970,1,1)</f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8324</v>
      </c>
      <c r="O3363" s="10">
        <f>(E3363/D3363)*100</f>
        <v>113.46000000000001</v>
      </c>
      <c r="P3363" s="5">
        <f>IFERROR((E3363/L3363),"0")</f>
        <v>83.42647058823529</v>
      </c>
      <c r="Q3363" t="str">
        <f>LEFT(N3363,FIND("/",N3363)-1)</f>
        <v>theater</v>
      </c>
      <c r="R3363" t="str">
        <f>RIGHT(N3363,LEN(N3363)-SEARCH("/",N3363))</f>
        <v>plays</v>
      </c>
      <c r="S3363" s="14">
        <f>(((J3363/60)/60)/24) + DATE(1970,1,1)</f>
        <v>41866.025347222225</v>
      </c>
      <c r="T3363" s="14">
        <f>(((I3363/60)/60)/24) + 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8324</v>
      </c>
      <c r="O3364" s="10">
        <f>(E3364/D3364)*100</f>
        <v>218.00000000000003</v>
      </c>
      <c r="P3364" s="5">
        <f>IFERROR((E3364/L3364),"0")</f>
        <v>54.5</v>
      </c>
      <c r="Q3364" t="str">
        <f>LEFT(N3364,FIND("/",N3364)-1)</f>
        <v>theater</v>
      </c>
      <c r="R3364" t="str">
        <f>RIGHT(N3364,LEN(N3364)-SEARCH("/",N3364))</f>
        <v>plays</v>
      </c>
      <c r="S3364" s="14">
        <f>(((J3364/60)/60)/24) + DATE(1970,1,1)</f>
        <v>42056.091631944444</v>
      </c>
      <c r="T3364" s="14">
        <f>(((I3364/60)/60)/24) + DATE(1970,1,1)</f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8324</v>
      </c>
      <c r="O3365" s="10">
        <f>(E3365/D3365)*100</f>
        <v>101.41935483870968</v>
      </c>
      <c r="P3365" s="5">
        <f>IFERROR((E3365/L3365),"0")</f>
        <v>302.30769230769232</v>
      </c>
      <c r="Q3365" t="str">
        <f>LEFT(N3365,FIND("/",N3365)-1)</f>
        <v>theater</v>
      </c>
      <c r="R3365" t="str">
        <f>RIGHT(N3365,LEN(N3365)-SEARCH("/",N3365))</f>
        <v>plays</v>
      </c>
      <c r="S3365" s="14">
        <f>(((J3365/60)/60)/24) + DATE(1970,1,1)</f>
        <v>41851.771354166667</v>
      </c>
      <c r="T3365" s="14">
        <f>(((I3365/60)/60)/24) + DATE(1970,1,1)</f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8324</v>
      </c>
      <c r="O3366" s="10">
        <f>(E3366/D3366)*100</f>
        <v>105.93333333333332</v>
      </c>
      <c r="P3366" s="5">
        <f>IFERROR((E3366/L3366),"0")</f>
        <v>44.138888888888886</v>
      </c>
      <c r="Q3366" t="str">
        <f>LEFT(N3366,FIND("/",N3366)-1)</f>
        <v>theater</v>
      </c>
      <c r="R3366" t="str">
        <f>RIGHT(N3366,LEN(N3366)-SEARCH("/",N3366))</f>
        <v>plays</v>
      </c>
      <c r="S3366" s="14">
        <f>(((J3366/60)/60)/24) + DATE(1970,1,1)</f>
        <v>42422.977418981478</v>
      </c>
      <c r="T3366" s="14">
        <f>(((I3366/60)/60)/24) + DATE(1970,1,1)</f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8324</v>
      </c>
      <c r="O3367" s="10">
        <f>(E3367/D3367)*100</f>
        <v>104</v>
      </c>
      <c r="P3367" s="5">
        <f>IFERROR((E3367/L3367),"0")</f>
        <v>866.66666666666663</v>
      </c>
      <c r="Q3367" t="str">
        <f>LEFT(N3367,FIND("/",N3367)-1)</f>
        <v>theater</v>
      </c>
      <c r="R3367" t="str">
        <f>RIGHT(N3367,LEN(N3367)-SEARCH("/",N3367))</f>
        <v>plays</v>
      </c>
      <c r="S3367" s="14">
        <f>(((J3367/60)/60)/24) + DATE(1970,1,1)</f>
        <v>42321.101759259262</v>
      </c>
      <c r="T3367" s="14">
        <f>(((I3367/60)/60)/24) + 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8324</v>
      </c>
      <c r="O3368" s="10">
        <f>(E3368/D3368)*100</f>
        <v>221</v>
      </c>
      <c r="P3368" s="5">
        <f>IFERROR((E3368/L3368),"0")</f>
        <v>61.388888888888886</v>
      </c>
      <c r="Q3368" t="str">
        <f>LEFT(N3368,FIND("/",N3368)-1)</f>
        <v>theater</v>
      </c>
      <c r="R3368" t="str">
        <f>RIGHT(N3368,LEN(N3368)-SEARCH("/",N3368))</f>
        <v>plays</v>
      </c>
      <c r="S3368" s="14">
        <f>(((J3368/60)/60)/24) + DATE(1970,1,1)</f>
        <v>42107.067557870367</v>
      </c>
      <c r="T3368" s="14">
        <f>(((I3368/60)/60)/24) + DATE(1970,1,1)</f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8324</v>
      </c>
      <c r="O3369" s="10">
        <f>(E3369/D3369)*100</f>
        <v>118.66666666666667</v>
      </c>
      <c r="P3369" s="5">
        <f>IFERROR((E3369/L3369),"0")</f>
        <v>29.666666666666668</v>
      </c>
      <c r="Q3369" t="str">
        <f>LEFT(N3369,FIND("/",N3369)-1)</f>
        <v>theater</v>
      </c>
      <c r="R3369" t="str">
        <f>RIGHT(N3369,LEN(N3369)-SEARCH("/",N3369))</f>
        <v>plays</v>
      </c>
      <c r="S3369" s="14">
        <f>(((J3369/60)/60)/24) + DATE(1970,1,1)</f>
        <v>42192.933958333335</v>
      </c>
      <c r="T3369" s="14">
        <f>(((I3369/60)/60)/24) + 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8324</v>
      </c>
      <c r="O3370" s="10">
        <f>(E3370/D3370)*100</f>
        <v>104.60000000000001</v>
      </c>
      <c r="P3370" s="5">
        <f>IFERROR((E3370/L3370),"0")</f>
        <v>45.478260869565219</v>
      </c>
      <c r="Q3370" t="str">
        <f>LEFT(N3370,FIND("/",N3370)-1)</f>
        <v>theater</v>
      </c>
      <c r="R3370" t="str">
        <f>RIGHT(N3370,LEN(N3370)-SEARCH("/",N3370))</f>
        <v>plays</v>
      </c>
      <c r="S3370" s="14">
        <f>(((J3370/60)/60)/24) + DATE(1970,1,1)</f>
        <v>41969.199756944443</v>
      </c>
      <c r="T3370" s="14">
        <f>(((I3370/60)/60)/24) + 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8324</v>
      </c>
      <c r="O3371" s="10">
        <f>(E3371/D3371)*100</f>
        <v>103.89999999999999</v>
      </c>
      <c r="P3371" s="5">
        <f>IFERROR((E3371/L3371),"0")</f>
        <v>96.203703703703709</v>
      </c>
      <c r="Q3371" t="str">
        <f>LEFT(N3371,FIND("/",N3371)-1)</f>
        <v>theater</v>
      </c>
      <c r="R3371" t="str">
        <f>RIGHT(N3371,LEN(N3371)-SEARCH("/",N3371))</f>
        <v>plays</v>
      </c>
      <c r="S3371" s="14">
        <f>(((J3371/60)/60)/24) + DATE(1970,1,1)</f>
        <v>42690.041435185187</v>
      </c>
      <c r="T3371" s="14">
        <f>(((I3371/60)/60)/24) + 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8324</v>
      </c>
      <c r="O3372" s="10">
        <f>(E3372/D3372)*100</f>
        <v>117.73333333333333</v>
      </c>
      <c r="P3372" s="5">
        <f>IFERROR((E3372/L3372),"0")</f>
        <v>67.92307692307692</v>
      </c>
      <c r="Q3372" t="str">
        <f>LEFT(N3372,FIND("/",N3372)-1)</f>
        <v>theater</v>
      </c>
      <c r="R3372" t="str">
        <f>RIGHT(N3372,LEN(N3372)-SEARCH("/",N3372))</f>
        <v>plays</v>
      </c>
      <c r="S3372" s="14">
        <f>(((J3372/60)/60)/24) + DATE(1970,1,1)</f>
        <v>42690.334317129629</v>
      </c>
      <c r="T3372" s="14">
        <f>(((I3372/60)/60)/24) + DATE(1970,1,1)</f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8324</v>
      </c>
      <c r="O3373" s="10">
        <f>(E3373/D3373)*100</f>
        <v>138.5</v>
      </c>
      <c r="P3373" s="5">
        <f>IFERROR((E3373/L3373),"0")</f>
        <v>30.777777777777779</v>
      </c>
      <c r="Q3373" t="str">
        <f>LEFT(N3373,FIND("/",N3373)-1)</f>
        <v>theater</v>
      </c>
      <c r="R3373" t="str">
        <f>RIGHT(N3373,LEN(N3373)-SEARCH("/",N3373))</f>
        <v>plays</v>
      </c>
      <c r="S3373" s="14">
        <f>(((J3373/60)/60)/24) + DATE(1970,1,1)</f>
        <v>42312.874594907407</v>
      </c>
      <c r="T3373" s="14">
        <f>(((I3373/60)/60)/24) + 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8324</v>
      </c>
      <c r="O3374" s="10">
        <f>(E3374/D3374)*100</f>
        <v>103.49999999999999</v>
      </c>
      <c r="P3374" s="5">
        <f>IFERROR((E3374/L3374),"0")</f>
        <v>38.333333333333336</v>
      </c>
      <c r="Q3374" t="str">
        <f>LEFT(N3374,FIND("/",N3374)-1)</f>
        <v>theater</v>
      </c>
      <c r="R3374" t="str">
        <f>RIGHT(N3374,LEN(N3374)-SEARCH("/",N3374))</f>
        <v>plays</v>
      </c>
      <c r="S3374" s="14">
        <f>(((J3374/60)/60)/24) + DATE(1970,1,1)</f>
        <v>41855.548101851848</v>
      </c>
      <c r="T3374" s="14">
        <f>(((I3374/60)/60)/24) + DATE(1970,1,1)</f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8324</v>
      </c>
      <c r="O3375" s="10">
        <f>(E3375/D3375)*100</f>
        <v>100.25</v>
      </c>
      <c r="P3375" s="5">
        <f>IFERROR((E3375/L3375),"0")</f>
        <v>66.833333333333329</v>
      </c>
      <c r="Q3375" t="str">
        <f>LEFT(N3375,FIND("/",N3375)-1)</f>
        <v>theater</v>
      </c>
      <c r="R3375" t="str">
        <f>RIGHT(N3375,LEN(N3375)-SEARCH("/",N3375))</f>
        <v>plays</v>
      </c>
      <c r="S3375" s="14">
        <f>(((J3375/60)/60)/24) + DATE(1970,1,1)</f>
        <v>42179.854629629626</v>
      </c>
      <c r="T3375" s="14">
        <f>(((I3375/60)/60)/24) + 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8324</v>
      </c>
      <c r="O3376" s="10">
        <f>(E3376/D3376)*100</f>
        <v>106.57142857142856</v>
      </c>
      <c r="P3376" s="5">
        <f>IFERROR((E3376/L3376),"0")</f>
        <v>71.730769230769226</v>
      </c>
      <c r="Q3376" t="str">
        <f>LEFT(N3376,FIND("/",N3376)-1)</f>
        <v>theater</v>
      </c>
      <c r="R3376" t="str">
        <f>RIGHT(N3376,LEN(N3376)-SEARCH("/",N3376))</f>
        <v>plays</v>
      </c>
      <c r="S3376" s="14">
        <f>(((J3376/60)/60)/24) + DATE(1970,1,1)</f>
        <v>42275.731666666667</v>
      </c>
      <c r="T3376" s="14">
        <f>(((I3376/60)/60)/24) + 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8324</v>
      </c>
      <c r="O3377" s="10">
        <f>(E3377/D3377)*100</f>
        <v>100</v>
      </c>
      <c r="P3377" s="5">
        <f>IFERROR((E3377/L3377),"0")</f>
        <v>176.47058823529412</v>
      </c>
      <c r="Q3377" t="str">
        <f>LEFT(N3377,FIND("/",N3377)-1)</f>
        <v>theater</v>
      </c>
      <c r="R3377" t="str">
        <f>RIGHT(N3377,LEN(N3377)-SEARCH("/",N3377))</f>
        <v>plays</v>
      </c>
      <c r="S3377" s="14">
        <f>(((J3377/60)/60)/24) + DATE(1970,1,1)</f>
        <v>41765.610798611109</v>
      </c>
      <c r="T3377" s="14">
        <f>(((I3377/60)/60)/24) + DATE(1970,1,1)</f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8324</v>
      </c>
      <c r="O3378" s="10">
        <f>(E3378/D3378)*100</f>
        <v>100.01249999999999</v>
      </c>
      <c r="P3378" s="5">
        <f>IFERROR((E3378/L3378),"0")</f>
        <v>421.10526315789474</v>
      </c>
      <c r="Q3378" t="str">
        <f>LEFT(N3378,FIND("/",N3378)-1)</f>
        <v>theater</v>
      </c>
      <c r="R3378" t="str">
        <f>RIGHT(N3378,LEN(N3378)-SEARCH("/",N3378))</f>
        <v>plays</v>
      </c>
      <c r="S3378" s="14">
        <f>(((J3378/60)/60)/24) + DATE(1970,1,1)</f>
        <v>42059.701319444444</v>
      </c>
      <c r="T3378" s="14">
        <f>(((I3378/60)/60)/24) + DATE(1970,1,1)</f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8324</v>
      </c>
      <c r="O3379" s="10">
        <f>(E3379/D3379)*100</f>
        <v>101.05</v>
      </c>
      <c r="P3379" s="5">
        <f>IFERROR((E3379/L3379),"0")</f>
        <v>104.98701298701299</v>
      </c>
      <c r="Q3379" t="str">
        <f>LEFT(N3379,FIND("/",N3379)-1)</f>
        <v>theater</v>
      </c>
      <c r="R3379" t="str">
        <f>RIGHT(N3379,LEN(N3379)-SEARCH("/",N3379))</f>
        <v>plays</v>
      </c>
      <c r="S3379" s="14">
        <f>(((J3379/60)/60)/24) + DATE(1970,1,1)</f>
        <v>42053.732627314821</v>
      </c>
      <c r="T3379" s="14">
        <f>(((I3379/60)/60)/24) + DATE(1970,1,1)</f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8324</v>
      </c>
      <c r="O3380" s="10">
        <f>(E3380/D3380)*100</f>
        <v>107.63636363636364</v>
      </c>
      <c r="P3380" s="5">
        <f>IFERROR((E3380/L3380),"0")</f>
        <v>28.19047619047619</v>
      </c>
      <c r="Q3380" t="str">
        <f>LEFT(N3380,FIND("/",N3380)-1)</f>
        <v>theater</v>
      </c>
      <c r="R3380" t="str">
        <f>RIGHT(N3380,LEN(N3380)-SEARCH("/",N3380))</f>
        <v>plays</v>
      </c>
      <c r="S3380" s="14">
        <f>(((J3380/60)/60)/24) + DATE(1970,1,1)</f>
        <v>41858.355393518519</v>
      </c>
      <c r="T3380" s="14">
        <f>(((I3380/60)/60)/24) + DATE(1970,1,1)</f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8324</v>
      </c>
      <c r="O3381" s="10">
        <f>(E3381/D3381)*100</f>
        <v>103.64999999999999</v>
      </c>
      <c r="P3381" s="5">
        <f>IFERROR((E3381/L3381),"0")</f>
        <v>54.55263157894737</v>
      </c>
      <c r="Q3381" t="str">
        <f>LEFT(N3381,FIND("/",N3381)-1)</f>
        <v>theater</v>
      </c>
      <c r="R3381" t="str">
        <f>RIGHT(N3381,LEN(N3381)-SEARCH("/",N3381))</f>
        <v>plays</v>
      </c>
      <c r="S3381" s="14">
        <f>(((J3381/60)/60)/24) + DATE(1970,1,1)</f>
        <v>42225.513888888891</v>
      </c>
      <c r="T3381" s="14">
        <f>(((I3381/60)/60)/24) + DATE(1970,1,1)</f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8324</v>
      </c>
      <c r="O3382" s="10">
        <f>(E3382/D3382)*100</f>
        <v>104.43333333333334</v>
      </c>
      <c r="P3382" s="5">
        <f>IFERROR((E3382/L3382),"0")</f>
        <v>111.89285714285714</v>
      </c>
      <c r="Q3382" t="str">
        <f>LEFT(N3382,FIND("/",N3382)-1)</f>
        <v>theater</v>
      </c>
      <c r="R3382" t="str">
        <f>RIGHT(N3382,LEN(N3382)-SEARCH("/",N3382))</f>
        <v>plays</v>
      </c>
      <c r="S3382" s="14">
        <f>(((J3382/60)/60)/24) + DATE(1970,1,1)</f>
        <v>41937.95344907407</v>
      </c>
      <c r="T3382" s="14">
        <f>(((I3382/60)/60)/24) + DATE(1970,1,1)</f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8324</v>
      </c>
      <c r="O3383" s="10">
        <f>(E3383/D3383)*100</f>
        <v>102.25</v>
      </c>
      <c r="P3383" s="5">
        <f>IFERROR((E3383/L3383),"0")</f>
        <v>85.208333333333329</v>
      </c>
      <c r="Q3383" t="str">
        <f>LEFT(N3383,FIND("/",N3383)-1)</f>
        <v>theater</v>
      </c>
      <c r="R3383" t="str">
        <f>RIGHT(N3383,LEN(N3383)-SEARCH("/",N3383))</f>
        <v>plays</v>
      </c>
      <c r="S3383" s="14">
        <f>(((J3383/60)/60)/24) + DATE(1970,1,1)</f>
        <v>42044.184988425928</v>
      </c>
      <c r="T3383" s="14">
        <f>(((I3383/60)/60)/24) + DATE(1970,1,1)</f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8324</v>
      </c>
      <c r="O3384" s="10">
        <f>(E3384/D3384)*100</f>
        <v>100.74285714285713</v>
      </c>
      <c r="P3384" s="5">
        <f>IFERROR((E3384/L3384),"0")</f>
        <v>76.652173913043484</v>
      </c>
      <c r="Q3384" t="str">
        <f>LEFT(N3384,FIND("/",N3384)-1)</f>
        <v>theater</v>
      </c>
      <c r="R3384" t="str">
        <f>RIGHT(N3384,LEN(N3384)-SEARCH("/",N3384))</f>
        <v>plays</v>
      </c>
      <c r="S3384" s="14">
        <f>(((J3384/60)/60)/24) + DATE(1970,1,1)</f>
        <v>42559.431203703702</v>
      </c>
      <c r="T3384" s="14">
        <f>(((I3384/60)/60)/24) + DATE(1970,1,1)</f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8324</v>
      </c>
      <c r="O3385" s="10">
        <f>(E3385/D3385)*100</f>
        <v>111.71428571428572</v>
      </c>
      <c r="P3385" s="5">
        <f>IFERROR((E3385/L3385),"0")</f>
        <v>65.166666666666671</v>
      </c>
      <c r="Q3385" t="str">
        <f>LEFT(N3385,FIND("/",N3385)-1)</f>
        <v>theater</v>
      </c>
      <c r="R3385" t="str">
        <f>RIGHT(N3385,LEN(N3385)-SEARCH("/",N3385))</f>
        <v>plays</v>
      </c>
      <c r="S3385" s="14">
        <f>(((J3385/60)/60)/24) + DATE(1970,1,1)</f>
        <v>42524.782638888893</v>
      </c>
      <c r="T3385" s="14">
        <f>(((I3385/60)/60)/24) + DATE(1970,1,1)</f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8324</v>
      </c>
      <c r="O3386" s="10">
        <f>(E3386/D3386)*100</f>
        <v>100.01100000000001</v>
      </c>
      <c r="P3386" s="5">
        <f>IFERROR((E3386/L3386),"0")</f>
        <v>93.760312499999998</v>
      </c>
      <c r="Q3386" t="str">
        <f>LEFT(N3386,FIND("/",N3386)-1)</f>
        <v>theater</v>
      </c>
      <c r="R3386" t="str">
        <f>RIGHT(N3386,LEN(N3386)-SEARCH("/",N3386))</f>
        <v>plays</v>
      </c>
      <c r="S3386" s="14">
        <f>(((J3386/60)/60)/24) + DATE(1970,1,1)</f>
        <v>42292.087592592594</v>
      </c>
      <c r="T3386" s="14">
        <f>(((I3386/60)/60)/24) + DATE(1970,1,1)</f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8324</v>
      </c>
      <c r="O3387" s="10">
        <f>(E3387/D3387)*100</f>
        <v>100</v>
      </c>
      <c r="P3387" s="5">
        <f>IFERROR((E3387/L3387),"0")</f>
        <v>133.33333333333334</v>
      </c>
      <c r="Q3387" t="str">
        <f>LEFT(N3387,FIND("/",N3387)-1)</f>
        <v>theater</v>
      </c>
      <c r="R3387" t="str">
        <f>RIGHT(N3387,LEN(N3387)-SEARCH("/",N3387))</f>
        <v>plays</v>
      </c>
      <c r="S3387" s="14">
        <f>(((J3387/60)/60)/24) + DATE(1970,1,1)</f>
        <v>41953.8675</v>
      </c>
      <c r="T3387" s="14">
        <f>(((I3387/60)/60)/24) + DATE(1970,1,1)</f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8324</v>
      </c>
      <c r="O3388" s="10">
        <f>(E3388/D3388)*100</f>
        <v>105</v>
      </c>
      <c r="P3388" s="5">
        <f>IFERROR((E3388/L3388),"0")</f>
        <v>51.219512195121951</v>
      </c>
      <c r="Q3388" t="str">
        <f>LEFT(N3388,FIND("/",N3388)-1)</f>
        <v>theater</v>
      </c>
      <c r="R3388" t="str">
        <f>RIGHT(N3388,LEN(N3388)-SEARCH("/",N3388))</f>
        <v>plays</v>
      </c>
      <c r="S3388" s="14">
        <f>(((J3388/60)/60)/24) + DATE(1970,1,1)</f>
        <v>41946.644745370373</v>
      </c>
      <c r="T3388" s="14">
        <f>(((I3388/60)/60)/24) + DATE(1970,1,1)</f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8324</v>
      </c>
      <c r="O3389" s="10">
        <f>(E3389/D3389)*100</f>
        <v>116.86666666666667</v>
      </c>
      <c r="P3389" s="5">
        <f>IFERROR((E3389/L3389),"0")</f>
        <v>100.17142857142858</v>
      </c>
      <c r="Q3389" t="str">
        <f>LEFT(N3389,FIND("/",N3389)-1)</f>
        <v>theater</v>
      </c>
      <c r="R3389" t="str">
        <f>RIGHT(N3389,LEN(N3389)-SEARCH("/",N3389))</f>
        <v>plays</v>
      </c>
      <c r="S3389" s="14">
        <f>(((J3389/60)/60)/24) + DATE(1970,1,1)</f>
        <v>41947.762592592589</v>
      </c>
      <c r="T3389" s="14">
        <f>(((I3389/60)/60)/24) + DATE(1970,1,1)</f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8324</v>
      </c>
      <c r="O3390" s="10">
        <f>(E3390/D3390)*100</f>
        <v>103.8</v>
      </c>
      <c r="P3390" s="5">
        <f>IFERROR((E3390/L3390),"0")</f>
        <v>34.6</v>
      </c>
      <c r="Q3390" t="str">
        <f>LEFT(N3390,FIND("/",N3390)-1)</f>
        <v>theater</v>
      </c>
      <c r="R3390" t="str">
        <f>RIGHT(N3390,LEN(N3390)-SEARCH("/",N3390))</f>
        <v>plays</v>
      </c>
      <c r="S3390" s="14">
        <f>(((J3390/60)/60)/24) + DATE(1970,1,1)</f>
        <v>42143.461122685185</v>
      </c>
      <c r="T3390" s="14">
        <f>(((I3390/60)/60)/24) + 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8324</v>
      </c>
      <c r="O3391" s="10">
        <f>(E3391/D3391)*100</f>
        <v>114.5</v>
      </c>
      <c r="P3391" s="5">
        <f>IFERROR((E3391/L3391),"0")</f>
        <v>184.67741935483872</v>
      </c>
      <c r="Q3391" t="str">
        <f>LEFT(N3391,FIND("/",N3391)-1)</f>
        <v>theater</v>
      </c>
      <c r="R3391" t="str">
        <f>RIGHT(N3391,LEN(N3391)-SEARCH("/",N3391))</f>
        <v>plays</v>
      </c>
      <c r="S3391" s="14">
        <f>(((J3391/60)/60)/24) + DATE(1970,1,1)</f>
        <v>42494.563449074078</v>
      </c>
      <c r="T3391" s="14">
        <f>(((I3391/60)/60)/24) + DATE(1970,1,1)</f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8324</v>
      </c>
      <c r="O3392" s="10">
        <f>(E3392/D3392)*100</f>
        <v>102.4</v>
      </c>
      <c r="P3392" s="5">
        <f>IFERROR((E3392/L3392),"0")</f>
        <v>69.818181818181813</v>
      </c>
      <c r="Q3392" t="str">
        <f>LEFT(N3392,FIND("/",N3392)-1)</f>
        <v>theater</v>
      </c>
      <c r="R3392" t="str">
        <f>RIGHT(N3392,LEN(N3392)-SEARCH("/",N3392))</f>
        <v>plays</v>
      </c>
      <c r="S3392" s="14">
        <f>(((J3392/60)/60)/24) + DATE(1970,1,1)</f>
        <v>41815.774826388886</v>
      </c>
      <c r="T3392" s="14">
        <f>(((I3392/60)/60)/24) + DATE(1970,1,1)</f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8324</v>
      </c>
      <c r="O3393" s="10">
        <f>(E3393/D3393)*100</f>
        <v>223</v>
      </c>
      <c r="P3393" s="5">
        <f>IFERROR((E3393/L3393),"0")</f>
        <v>61.944444444444443</v>
      </c>
      <c r="Q3393" t="str">
        <f>LEFT(N3393,FIND("/",N3393)-1)</f>
        <v>theater</v>
      </c>
      <c r="R3393" t="str">
        <f>RIGHT(N3393,LEN(N3393)-SEARCH("/",N3393))</f>
        <v>plays</v>
      </c>
      <c r="S3393" s="14">
        <f>(((J3393/60)/60)/24) + DATE(1970,1,1)</f>
        <v>41830.545694444445</v>
      </c>
      <c r="T3393" s="14">
        <f>(((I3393/60)/60)/24) + DATE(1970,1,1)</f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8324</v>
      </c>
      <c r="O3394" s="10">
        <f>(E3394/D3394)*100</f>
        <v>100</v>
      </c>
      <c r="P3394" s="5">
        <f>IFERROR((E3394/L3394),"0")</f>
        <v>41.666666666666664</v>
      </c>
      <c r="Q3394" t="str">
        <f>LEFT(N3394,FIND("/",N3394)-1)</f>
        <v>theater</v>
      </c>
      <c r="R3394" t="str">
        <f>RIGHT(N3394,LEN(N3394)-SEARCH("/",N3394))</f>
        <v>plays</v>
      </c>
      <c r="S3394" s="14">
        <f>(((J3394/60)/60)/24) + DATE(1970,1,1)</f>
        <v>42446.845543981486</v>
      </c>
      <c r="T3394" s="14">
        <f>(((I3394/60)/60)/24) + 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8324</v>
      </c>
      <c r="O3395" s="10">
        <f>(E3395/D3395)*100</f>
        <v>105.80000000000001</v>
      </c>
      <c r="P3395" s="5">
        <f>IFERROR((E3395/L3395),"0")</f>
        <v>36.06818181818182</v>
      </c>
      <c r="Q3395" t="str">
        <f>LEFT(N3395,FIND("/",N3395)-1)</f>
        <v>theater</v>
      </c>
      <c r="R3395" t="str">
        <f>RIGHT(N3395,LEN(N3395)-SEARCH("/",N3395))</f>
        <v>plays</v>
      </c>
      <c r="S3395" s="14">
        <f>(((J3395/60)/60)/24) + DATE(1970,1,1)</f>
        <v>41923.921643518523</v>
      </c>
      <c r="T3395" s="14">
        <f>(((I3395/60)/60)/24) + 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8324</v>
      </c>
      <c r="O3396" s="10">
        <f>(E3396/D3396)*100</f>
        <v>142.36363636363635</v>
      </c>
      <c r="P3396" s="5">
        <f>IFERROR((E3396/L3396),"0")</f>
        <v>29</v>
      </c>
      <c r="Q3396" t="str">
        <f>LEFT(N3396,FIND("/",N3396)-1)</f>
        <v>theater</v>
      </c>
      <c r="R3396" t="str">
        <f>RIGHT(N3396,LEN(N3396)-SEARCH("/",N3396))</f>
        <v>plays</v>
      </c>
      <c r="S3396" s="14">
        <f>(((J3396/60)/60)/24) + DATE(1970,1,1)</f>
        <v>41817.59542824074</v>
      </c>
      <c r="T3396" s="14">
        <f>(((I3396/60)/60)/24) + 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8324</v>
      </c>
      <c r="O3397" s="10">
        <f>(E3397/D3397)*100</f>
        <v>184</v>
      </c>
      <c r="P3397" s="5">
        <f>IFERROR((E3397/L3397),"0")</f>
        <v>24.210526315789473</v>
      </c>
      <c r="Q3397" t="str">
        <f>LEFT(N3397,FIND("/",N3397)-1)</f>
        <v>theater</v>
      </c>
      <c r="R3397" t="str">
        <f>RIGHT(N3397,LEN(N3397)-SEARCH("/",N3397))</f>
        <v>plays</v>
      </c>
      <c r="S3397" s="14">
        <f>(((J3397/60)/60)/24) + DATE(1970,1,1)</f>
        <v>42140.712314814817</v>
      </c>
      <c r="T3397" s="14">
        <f>(((I3397/60)/60)/24) + 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8324</v>
      </c>
      <c r="O3398" s="10">
        <f>(E3398/D3398)*100</f>
        <v>104.33333333333333</v>
      </c>
      <c r="P3398" s="5">
        <f>IFERROR((E3398/L3398),"0")</f>
        <v>55.892857142857146</v>
      </c>
      <c r="Q3398" t="str">
        <f>LEFT(N3398,FIND("/",N3398)-1)</f>
        <v>theater</v>
      </c>
      <c r="R3398" t="str">
        <f>RIGHT(N3398,LEN(N3398)-SEARCH("/",N3398))</f>
        <v>plays</v>
      </c>
      <c r="S3398" s="14">
        <f>(((J3398/60)/60)/24) + DATE(1970,1,1)</f>
        <v>41764.44663194444</v>
      </c>
      <c r="T3398" s="14">
        <f>(((I3398/60)/60)/24) + 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8324</v>
      </c>
      <c r="O3399" s="10">
        <f>(E3399/D3399)*100</f>
        <v>112.00000000000001</v>
      </c>
      <c r="P3399" s="5">
        <f>IFERROR((E3399/L3399),"0")</f>
        <v>11.666666666666666</v>
      </c>
      <c r="Q3399" t="str">
        <f>LEFT(N3399,FIND("/",N3399)-1)</f>
        <v>theater</v>
      </c>
      <c r="R3399" t="str">
        <f>RIGHT(N3399,LEN(N3399)-SEARCH("/",N3399))</f>
        <v>plays</v>
      </c>
      <c r="S3399" s="14">
        <f>(((J3399/60)/60)/24) + DATE(1970,1,1)</f>
        <v>42378.478344907402</v>
      </c>
      <c r="T3399" s="14">
        <f>(((I3399/60)/60)/24) + DATE(1970,1,1)</f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8324</v>
      </c>
      <c r="O3400" s="10">
        <f>(E3400/D3400)*100</f>
        <v>111.07499999999999</v>
      </c>
      <c r="P3400" s="5">
        <f>IFERROR((E3400/L3400),"0")</f>
        <v>68.353846153846149</v>
      </c>
      <c r="Q3400" t="str">
        <f>LEFT(N3400,FIND("/",N3400)-1)</f>
        <v>theater</v>
      </c>
      <c r="R3400" t="str">
        <f>RIGHT(N3400,LEN(N3400)-SEARCH("/",N3400))</f>
        <v>plays</v>
      </c>
      <c r="S3400" s="14">
        <f>(((J3400/60)/60)/24) + DATE(1970,1,1)</f>
        <v>41941.75203703704</v>
      </c>
      <c r="T3400" s="14">
        <f>(((I3400/60)/60)/24) + 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8324</v>
      </c>
      <c r="O3401" s="10">
        <f>(E3401/D3401)*100</f>
        <v>103.75000000000001</v>
      </c>
      <c r="P3401" s="5">
        <f>IFERROR((E3401/L3401),"0")</f>
        <v>27.065217391304348</v>
      </c>
      <c r="Q3401" t="str">
        <f>LEFT(N3401,FIND("/",N3401)-1)</f>
        <v>theater</v>
      </c>
      <c r="R3401" t="str">
        <f>RIGHT(N3401,LEN(N3401)-SEARCH("/",N3401))</f>
        <v>plays</v>
      </c>
      <c r="S3401" s="14">
        <f>(((J3401/60)/60)/24) + DATE(1970,1,1)</f>
        <v>42026.920428240745</v>
      </c>
      <c r="T3401" s="14">
        <f>(((I3401/60)/60)/24) + DATE(1970,1,1)</f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8324</v>
      </c>
      <c r="O3402" s="10">
        <f>(E3402/D3402)*100</f>
        <v>100.41</v>
      </c>
      <c r="P3402" s="5">
        <f>IFERROR((E3402/L3402),"0")</f>
        <v>118.12941176470588</v>
      </c>
      <c r="Q3402" t="str">
        <f>LEFT(N3402,FIND("/",N3402)-1)</f>
        <v>theater</v>
      </c>
      <c r="R3402" t="str">
        <f>RIGHT(N3402,LEN(N3402)-SEARCH("/",N3402))</f>
        <v>plays</v>
      </c>
      <c r="S3402" s="14">
        <f>(((J3402/60)/60)/24) + DATE(1970,1,1)</f>
        <v>41834.953865740739</v>
      </c>
      <c r="T3402" s="14">
        <f>(((I3402/60)/60)/24) + DATE(1970,1,1)</f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8324</v>
      </c>
      <c r="O3403" s="10">
        <f>(E3403/D3403)*100</f>
        <v>101.86206896551724</v>
      </c>
      <c r="P3403" s="5">
        <f>IFERROR((E3403/L3403),"0")</f>
        <v>44.757575757575758</v>
      </c>
      <c r="Q3403" t="str">
        <f>LEFT(N3403,FIND("/",N3403)-1)</f>
        <v>theater</v>
      </c>
      <c r="R3403" t="str">
        <f>RIGHT(N3403,LEN(N3403)-SEARCH("/",N3403))</f>
        <v>plays</v>
      </c>
      <c r="S3403" s="14">
        <f>(((J3403/60)/60)/24) + DATE(1970,1,1)</f>
        <v>42193.723912037036</v>
      </c>
      <c r="T3403" s="14">
        <f>(((I3403/60)/60)/24) + 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8324</v>
      </c>
      <c r="O3404" s="10">
        <f>(E3404/D3404)*100</f>
        <v>109.76666666666665</v>
      </c>
      <c r="P3404" s="5">
        <f>IFERROR((E3404/L3404),"0")</f>
        <v>99.787878787878782</v>
      </c>
      <c r="Q3404" t="str">
        <f>LEFT(N3404,FIND("/",N3404)-1)</f>
        <v>theater</v>
      </c>
      <c r="R3404" t="str">
        <f>RIGHT(N3404,LEN(N3404)-SEARCH("/",N3404))</f>
        <v>plays</v>
      </c>
      <c r="S3404" s="14">
        <f>(((J3404/60)/60)/24) + DATE(1970,1,1)</f>
        <v>42290.61855324074</v>
      </c>
      <c r="T3404" s="14">
        <f>(((I3404/60)/60)/24) + 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8324</v>
      </c>
      <c r="O3405" s="10">
        <f>(E3405/D3405)*100</f>
        <v>100</v>
      </c>
      <c r="P3405" s="5">
        <f>IFERROR((E3405/L3405),"0")</f>
        <v>117.64705882352941</v>
      </c>
      <c r="Q3405" t="str">
        <f>LEFT(N3405,FIND("/",N3405)-1)</f>
        <v>theater</v>
      </c>
      <c r="R3405" t="str">
        <f>RIGHT(N3405,LEN(N3405)-SEARCH("/",N3405))</f>
        <v>plays</v>
      </c>
      <c r="S3405" s="14">
        <f>(((J3405/60)/60)/24) + DATE(1970,1,1)</f>
        <v>42150.462083333332</v>
      </c>
      <c r="T3405" s="14">
        <f>(((I3405/60)/60)/24) + DATE(1970,1,1)</f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8324</v>
      </c>
      <c r="O3406" s="10">
        <f>(E3406/D3406)*100</f>
        <v>122</v>
      </c>
      <c r="P3406" s="5">
        <f>IFERROR((E3406/L3406),"0")</f>
        <v>203.33333333333334</v>
      </c>
      <c r="Q3406" t="str">
        <f>LEFT(N3406,FIND("/",N3406)-1)</f>
        <v>theater</v>
      </c>
      <c r="R3406" t="str">
        <f>RIGHT(N3406,LEN(N3406)-SEARCH("/",N3406))</f>
        <v>plays</v>
      </c>
      <c r="S3406" s="14">
        <f>(((J3406/60)/60)/24) + DATE(1970,1,1)</f>
        <v>42152.503495370373</v>
      </c>
      <c r="T3406" s="14">
        <f>(((I3406/60)/60)/24) + 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8324</v>
      </c>
      <c r="O3407" s="10">
        <f>(E3407/D3407)*100</f>
        <v>137.57142857142856</v>
      </c>
      <c r="P3407" s="5">
        <f>IFERROR((E3407/L3407),"0")</f>
        <v>28.323529411764707</v>
      </c>
      <c r="Q3407" t="str">
        <f>LEFT(N3407,FIND("/",N3407)-1)</f>
        <v>theater</v>
      </c>
      <c r="R3407" t="str">
        <f>RIGHT(N3407,LEN(N3407)-SEARCH("/",N3407))</f>
        <v>plays</v>
      </c>
      <c r="S3407" s="14">
        <f>(((J3407/60)/60)/24) + DATE(1970,1,1)</f>
        <v>42410.017199074078</v>
      </c>
      <c r="T3407" s="14">
        <f>(((I3407/60)/60)/24) + DATE(1970,1,1)</f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8324</v>
      </c>
      <c r="O3408" s="10">
        <f>(E3408/D3408)*100</f>
        <v>100.31000000000002</v>
      </c>
      <c r="P3408" s="5">
        <f>IFERROR((E3408/L3408),"0")</f>
        <v>110.23076923076923</v>
      </c>
      <c r="Q3408" t="str">
        <f>LEFT(N3408,FIND("/",N3408)-1)</f>
        <v>theater</v>
      </c>
      <c r="R3408" t="str">
        <f>RIGHT(N3408,LEN(N3408)-SEARCH("/",N3408))</f>
        <v>plays</v>
      </c>
      <c r="S3408" s="14">
        <f>(((J3408/60)/60)/24) + DATE(1970,1,1)</f>
        <v>41791.492777777778</v>
      </c>
      <c r="T3408" s="14">
        <f>(((I3408/60)/60)/24) + 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8324</v>
      </c>
      <c r="O3409" s="10">
        <f>(E3409/D3409)*100</f>
        <v>107.1</v>
      </c>
      <c r="P3409" s="5">
        <f>IFERROR((E3409/L3409),"0")</f>
        <v>31.970149253731343</v>
      </c>
      <c r="Q3409" t="str">
        <f>LEFT(N3409,FIND("/",N3409)-1)</f>
        <v>theater</v>
      </c>
      <c r="R3409" t="str">
        <f>RIGHT(N3409,LEN(N3409)-SEARCH("/",N3409))</f>
        <v>plays</v>
      </c>
      <c r="S3409" s="14">
        <f>(((J3409/60)/60)/24) + DATE(1970,1,1)</f>
        <v>41796.422326388885</v>
      </c>
      <c r="T3409" s="14">
        <f>(((I3409/60)/60)/24) + 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8324</v>
      </c>
      <c r="O3410" s="10">
        <f>(E3410/D3410)*100</f>
        <v>211</v>
      </c>
      <c r="P3410" s="5">
        <f>IFERROR((E3410/L3410),"0")</f>
        <v>58.611111111111114</v>
      </c>
      <c r="Q3410" t="str">
        <f>LEFT(N3410,FIND("/",N3410)-1)</f>
        <v>theater</v>
      </c>
      <c r="R3410" t="str">
        <f>RIGHT(N3410,LEN(N3410)-SEARCH("/",N3410))</f>
        <v>plays</v>
      </c>
      <c r="S3410" s="14">
        <f>(((J3410/60)/60)/24) + DATE(1970,1,1)</f>
        <v>41808.991944444446</v>
      </c>
      <c r="T3410" s="14">
        <f>(((I3410/60)/60)/24) + 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8324</v>
      </c>
      <c r="O3411" s="10">
        <f>(E3411/D3411)*100</f>
        <v>123.6</v>
      </c>
      <c r="P3411" s="5">
        <f>IFERROR((E3411/L3411),"0")</f>
        <v>29.428571428571427</v>
      </c>
      <c r="Q3411" t="str">
        <f>LEFT(N3411,FIND("/",N3411)-1)</f>
        <v>theater</v>
      </c>
      <c r="R3411" t="str">
        <f>RIGHT(N3411,LEN(N3411)-SEARCH("/",N3411))</f>
        <v>plays</v>
      </c>
      <c r="S3411" s="14">
        <f>(((J3411/60)/60)/24) + DATE(1970,1,1)</f>
        <v>42544.814328703709</v>
      </c>
      <c r="T3411" s="14">
        <f>(((I3411/60)/60)/24) + DATE(1970,1,1)</f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8324</v>
      </c>
      <c r="O3412" s="10">
        <f>(E3412/D3412)*100</f>
        <v>108.5</v>
      </c>
      <c r="P3412" s="5">
        <f>IFERROR((E3412/L3412),"0")</f>
        <v>81.375</v>
      </c>
      <c r="Q3412" t="str">
        <f>LEFT(N3412,FIND("/",N3412)-1)</f>
        <v>theater</v>
      </c>
      <c r="R3412" t="str">
        <f>RIGHT(N3412,LEN(N3412)-SEARCH("/",N3412))</f>
        <v>plays</v>
      </c>
      <c r="S3412" s="14">
        <f>(((J3412/60)/60)/24) + DATE(1970,1,1)</f>
        <v>42500.041550925926</v>
      </c>
      <c r="T3412" s="14">
        <f>(((I3412/60)/60)/24) + DATE(1970,1,1)</f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8324</v>
      </c>
      <c r="O3413" s="10">
        <f>(E3413/D3413)*100</f>
        <v>103.56666666666668</v>
      </c>
      <c r="P3413" s="5">
        <f>IFERROR((E3413/L3413),"0")</f>
        <v>199.16666666666666</v>
      </c>
      <c r="Q3413" t="str">
        <f>LEFT(N3413,FIND("/",N3413)-1)</f>
        <v>theater</v>
      </c>
      <c r="R3413" t="str">
        <f>RIGHT(N3413,LEN(N3413)-SEARCH("/",N3413))</f>
        <v>plays</v>
      </c>
      <c r="S3413" s="14">
        <f>(((J3413/60)/60)/24) + DATE(1970,1,1)</f>
        <v>42265.022824074069</v>
      </c>
      <c r="T3413" s="14">
        <f>(((I3413/60)/60)/24) + 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8324</v>
      </c>
      <c r="O3414" s="10">
        <f>(E3414/D3414)*100</f>
        <v>100</v>
      </c>
      <c r="P3414" s="5">
        <f>IFERROR((E3414/L3414),"0")</f>
        <v>115.38461538461539</v>
      </c>
      <c r="Q3414" t="str">
        <f>LEFT(N3414,FIND("/",N3414)-1)</f>
        <v>theater</v>
      </c>
      <c r="R3414" t="str">
        <f>RIGHT(N3414,LEN(N3414)-SEARCH("/",N3414))</f>
        <v>plays</v>
      </c>
      <c r="S3414" s="14">
        <f>(((J3414/60)/60)/24) + DATE(1970,1,1)</f>
        <v>41879.959050925929</v>
      </c>
      <c r="T3414" s="14">
        <f>(((I3414/60)/60)/24) + DATE(1970,1,1)</f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8324</v>
      </c>
      <c r="O3415" s="10">
        <f>(E3415/D3415)*100</f>
        <v>130</v>
      </c>
      <c r="P3415" s="5">
        <f>IFERROR((E3415/L3415),"0")</f>
        <v>46.428571428571431</v>
      </c>
      <c r="Q3415" t="str">
        <f>LEFT(N3415,FIND("/",N3415)-1)</f>
        <v>theater</v>
      </c>
      <c r="R3415" t="str">
        <f>RIGHT(N3415,LEN(N3415)-SEARCH("/",N3415))</f>
        <v>plays</v>
      </c>
      <c r="S3415" s="14">
        <f>(((J3415/60)/60)/24) + DATE(1970,1,1)</f>
        <v>42053.733078703706</v>
      </c>
      <c r="T3415" s="14">
        <f>(((I3415/60)/60)/24) + 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8324</v>
      </c>
      <c r="O3416" s="10">
        <f>(E3416/D3416)*100</f>
        <v>103.49999999999999</v>
      </c>
      <c r="P3416" s="5">
        <f>IFERROR((E3416/L3416),"0")</f>
        <v>70.568181818181813</v>
      </c>
      <c r="Q3416" t="str">
        <f>LEFT(N3416,FIND("/",N3416)-1)</f>
        <v>theater</v>
      </c>
      <c r="R3416" t="str">
        <f>RIGHT(N3416,LEN(N3416)-SEARCH("/",N3416))</f>
        <v>plays</v>
      </c>
      <c r="S3416" s="14">
        <f>(((J3416/60)/60)/24) + DATE(1970,1,1)</f>
        <v>42675.832465277781</v>
      </c>
      <c r="T3416" s="14">
        <f>(((I3416/60)/60)/24) + DATE(1970,1,1)</f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8324</v>
      </c>
      <c r="O3417" s="10">
        <f>(E3417/D3417)*100</f>
        <v>100</v>
      </c>
      <c r="P3417" s="5">
        <f>IFERROR((E3417/L3417),"0")</f>
        <v>22.222222222222221</v>
      </c>
      <c r="Q3417" t="str">
        <f>LEFT(N3417,FIND("/",N3417)-1)</f>
        <v>theater</v>
      </c>
      <c r="R3417" t="str">
        <f>RIGHT(N3417,LEN(N3417)-SEARCH("/",N3417))</f>
        <v>plays</v>
      </c>
      <c r="S3417" s="14">
        <f>(((J3417/60)/60)/24) + DATE(1970,1,1)</f>
        <v>42467.144166666665</v>
      </c>
      <c r="T3417" s="14">
        <f>(((I3417/60)/60)/24) + DATE(1970,1,1)</f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8324</v>
      </c>
      <c r="O3418" s="10">
        <f>(E3418/D3418)*100</f>
        <v>119.6</v>
      </c>
      <c r="P3418" s="5">
        <f>IFERROR((E3418/L3418),"0")</f>
        <v>159.46666666666667</v>
      </c>
      <c r="Q3418" t="str">
        <f>LEFT(N3418,FIND("/",N3418)-1)</f>
        <v>theater</v>
      </c>
      <c r="R3418" t="str">
        <f>RIGHT(N3418,LEN(N3418)-SEARCH("/",N3418))</f>
        <v>plays</v>
      </c>
      <c r="S3418" s="14">
        <f>(((J3418/60)/60)/24) + DATE(1970,1,1)</f>
        <v>42089.412557870368</v>
      </c>
      <c r="T3418" s="14">
        <f>(((I3418/60)/60)/24) + 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8324</v>
      </c>
      <c r="O3419" s="10">
        <f>(E3419/D3419)*100</f>
        <v>100.00058823529412</v>
      </c>
      <c r="P3419" s="5">
        <f>IFERROR((E3419/L3419),"0")</f>
        <v>37.777999999999999</v>
      </c>
      <c r="Q3419" t="str">
        <f>LEFT(N3419,FIND("/",N3419)-1)</f>
        <v>theater</v>
      </c>
      <c r="R3419" t="str">
        <f>RIGHT(N3419,LEN(N3419)-SEARCH("/",N3419))</f>
        <v>plays</v>
      </c>
      <c r="S3419" s="14">
        <f>(((J3419/60)/60)/24) + DATE(1970,1,1)</f>
        <v>41894.91375</v>
      </c>
      <c r="T3419" s="14">
        <f>(((I3419/60)/60)/24) + DATE(1970,1,1)</f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8324</v>
      </c>
      <c r="O3420" s="10">
        <f>(E3420/D3420)*100</f>
        <v>100.875</v>
      </c>
      <c r="P3420" s="5">
        <f>IFERROR((E3420/L3420),"0")</f>
        <v>72.053571428571431</v>
      </c>
      <c r="Q3420" t="str">
        <f>LEFT(N3420,FIND("/",N3420)-1)</f>
        <v>theater</v>
      </c>
      <c r="R3420" t="str">
        <f>RIGHT(N3420,LEN(N3420)-SEARCH("/",N3420))</f>
        <v>plays</v>
      </c>
      <c r="S3420" s="14">
        <f>(((J3420/60)/60)/24) + DATE(1970,1,1)</f>
        <v>41752.83457175926</v>
      </c>
      <c r="T3420" s="14">
        <f>(((I3420/60)/60)/24) + 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8324</v>
      </c>
      <c r="O3421" s="10">
        <f>(E3421/D3421)*100</f>
        <v>106.54545454545455</v>
      </c>
      <c r="P3421" s="5">
        <f>IFERROR((E3421/L3421),"0")</f>
        <v>63.695652173913047</v>
      </c>
      <c r="Q3421" t="str">
        <f>LEFT(N3421,FIND("/",N3421)-1)</f>
        <v>theater</v>
      </c>
      <c r="R3421" t="str">
        <f>RIGHT(N3421,LEN(N3421)-SEARCH("/",N3421))</f>
        <v>plays</v>
      </c>
      <c r="S3421" s="14">
        <f>(((J3421/60)/60)/24) + DATE(1970,1,1)</f>
        <v>42448.821585648147</v>
      </c>
      <c r="T3421" s="14">
        <f>(((I3421/60)/60)/24) + 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8324</v>
      </c>
      <c r="O3422" s="10">
        <f>(E3422/D3422)*100</f>
        <v>138</v>
      </c>
      <c r="P3422" s="5">
        <f>IFERROR((E3422/L3422),"0")</f>
        <v>28.411764705882351</v>
      </c>
      <c r="Q3422" t="str">
        <f>LEFT(N3422,FIND("/",N3422)-1)</f>
        <v>theater</v>
      </c>
      <c r="R3422" t="str">
        <f>RIGHT(N3422,LEN(N3422)-SEARCH("/",N3422))</f>
        <v>plays</v>
      </c>
      <c r="S3422" s="14">
        <f>(((J3422/60)/60)/24) + DATE(1970,1,1)</f>
        <v>42405.090300925927</v>
      </c>
      <c r="T3422" s="14">
        <f>(((I3422/60)/60)/24) + 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8324</v>
      </c>
      <c r="O3423" s="10">
        <f>(E3423/D3423)*100</f>
        <v>101.15</v>
      </c>
      <c r="P3423" s="5">
        <f>IFERROR((E3423/L3423),"0")</f>
        <v>103.21428571428571</v>
      </c>
      <c r="Q3423" t="str">
        <f>LEFT(N3423,FIND("/",N3423)-1)</f>
        <v>theater</v>
      </c>
      <c r="R3423" t="str">
        <f>RIGHT(N3423,LEN(N3423)-SEARCH("/",N3423))</f>
        <v>plays</v>
      </c>
      <c r="S3423" s="14">
        <f>(((J3423/60)/60)/24) + DATE(1970,1,1)</f>
        <v>42037.791238425925</v>
      </c>
      <c r="T3423" s="14">
        <f>(((I3423/60)/60)/24) + DATE(1970,1,1)</f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8324</v>
      </c>
      <c r="O3424" s="10">
        <f>(E3424/D3424)*100</f>
        <v>109.1</v>
      </c>
      <c r="P3424" s="5">
        <f>IFERROR((E3424/L3424),"0")</f>
        <v>71.152173913043484</v>
      </c>
      <c r="Q3424" t="str">
        <f>LEFT(N3424,FIND("/",N3424)-1)</f>
        <v>theater</v>
      </c>
      <c r="R3424" t="str">
        <f>RIGHT(N3424,LEN(N3424)-SEARCH("/",N3424))</f>
        <v>plays</v>
      </c>
      <c r="S3424" s="14">
        <f>(((J3424/60)/60)/24) + DATE(1970,1,1)</f>
        <v>42323.562222222223</v>
      </c>
      <c r="T3424" s="14">
        <f>(((I3424/60)/60)/24) + 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8324</v>
      </c>
      <c r="O3425" s="10">
        <f>(E3425/D3425)*100</f>
        <v>140</v>
      </c>
      <c r="P3425" s="5">
        <f>IFERROR((E3425/L3425),"0")</f>
        <v>35</v>
      </c>
      <c r="Q3425" t="str">
        <f>LEFT(N3425,FIND("/",N3425)-1)</f>
        <v>theater</v>
      </c>
      <c r="R3425" t="str">
        <f>RIGHT(N3425,LEN(N3425)-SEARCH("/",N3425))</f>
        <v>plays</v>
      </c>
      <c r="S3425" s="14">
        <f>(((J3425/60)/60)/24) + DATE(1970,1,1)</f>
        <v>42088.911354166667</v>
      </c>
      <c r="T3425" s="14">
        <f>(((I3425/60)/60)/24) + DATE(1970,1,1)</f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8324</v>
      </c>
      <c r="O3426" s="10">
        <f>(E3426/D3426)*100</f>
        <v>103.58333333333334</v>
      </c>
      <c r="P3426" s="5">
        <f>IFERROR((E3426/L3426),"0")</f>
        <v>81.776315789473685</v>
      </c>
      <c r="Q3426" t="str">
        <f>LEFT(N3426,FIND("/",N3426)-1)</f>
        <v>theater</v>
      </c>
      <c r="R3426" t="str">
        <f>RIGHT(N3426,LEN(N3426)-SEARCH("/",N3426))</f>
        <v>plays</v>
      </c>
      <c r="S3426" s="14">
        <f>(((J3426/60)/60)/24) + DATE(1970,1,1)</f>
        <v>42018.676898148144</v>
      </c>
      <c r="T3426" s="14">
        <f>(((I3426/60)/60)/24) + DATE(1970,1,1)</f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8324</v>
      </c>
      <c r="O3427" s="10">
        <f>(E3427/D3427)*100</f>
        <v>102.97033333333331</v>
      </c>
      <c r="P3427" s="5">
        <f>IFERROR((E3427/L3427),"0")</f>
        <v>297.02980769230766</v>
      </c>
      <c r="Q3427" t="str">
        <f>LEFT(N3427,FIND("/",N3427)-1)</f>
        <v>theater</v>
      </c>
      <c r="R3427" t="str">
        <f>RIGHT(N3427,LEN(N3427)-SEARCH("/",N3427))</f>
        <v>plays</v>
      </c>
      <c r="S3427" s="14">
        <f>(((J3427/60)/60)/24) + DATE(1970,1,1)</f>
        <v>41884.617314814815</v>
      </c>
      <c r="T3427" s="14">
        <f>(((I3427/60)/60)/24) + 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8324</v>
      </c>
      <c r="O3428" s="10">
        <f>(E3428/D3428)*100</f>
        <v>108.13333333333333</v>
      </c>
      <c r="P3428" s="5">
        <f>IFERROR((E3428/L3428),"0")</f>
        <v>46.609195402298852</v>
      </c>
      <c r="Q3428" t="str">
        <f>LEFT(N3428,FIND("/",N3428)-1)</f>
        <v>theater</v>
      </c>
      <c r="R3428" t="str">
        <f>RIGHT(N3428,LEN(N3428)-SEARCH("/",N3428))</f>
        <v>plays</v>
      </c>
      <c r="S3428" s="14">
        <f>(((J3428/60)/60)/24) + DATE(1970,1,1)</f>
        <v>41884.056747685187</v>
      </c>
      <c r="T3428" s="14">
        <f>(((I3428/60)/60)/24) + DATE(1970,1,1)</f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8324</v>
      </c>
      <c r="O3429" s="10">
        <f>(E3429/D3429)*100</f>
        <v>100</v>
      </c>
      <c r="P3429" s="5">
        <f>IFERROR((E3429/L3429),"0")</f>
        <v>51.724137931034484</v>
      </c>
      <c r="Q3429" t="str">
        <f>LEFT(N3429,FIND("/",N3429)-1)</f>
        <v>theater</v>
      </c>
      <c r="R3429" t="str">
        <f>RIGHT(N3429,LEN(N3429)-SEARCH("/",N3429))</f>
        <v>plays</v>
      </c>
      <c r="S3429" s="14">
        <f>(((J3429/60)/60)/24) + DATE(1970,1,1)</f>
        <v>41792.645277777774</v>
      </c>
      <c r="T3429" s="14">
        <f>(((I3429/60)/60)/24) + DATE(1970,1,1)</f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8324</v>
      </c>
      <c r="O3430" s="10">
        <f>(E3430/D3430)*100</f>
        <v>102.75000000000001</v>
      </c>
      <c r="P3430" s="5">
        <f>IFERROR((E3430/L3430),"0")</f>
        <v>40.294117647058826</v>
      </c>
      <c r="Q3430" t="str">
        <f>LEFT(N3430,FIND("/",N3430)-1)</f>
        <v>theater</v>
      </c>
      <c r="R3430" t="str">
        <f>RIGHT(N3430,LEN(N3430)-SEARCH("/",N3430))</f>
        <v>plays</v>
      </c>
      <c r="S3430" s="14">
        <f>(((J3430/60)/60)/24) + DATE(1970,1,1)</f>
        <v>42038.720451388886</v>
      </c>
      <c r="T3430" s="14">
        <f>(((I3430/60)/60)/24) + DATE(1970,1,1)</f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8324</v>
      </c>
      <c r="O3431" s="10">
        <f>(E3431/D3431)*100</f>
        <v>130</v>
      </c>
      <c r="P3431" s="5">
        <f>IFERROR((E3431/L3431),"0")</f>
        <v>16.25</v>
      </c>
      <c r="Q3431" t="str">
        <f>LEFT(N3431,FIND("/",N3431)-1)</f>
        <v>theater</v>
      </c>
      <c r="R3431" t="str">
        <f>RIGHT(N3431,LEN(N3431)-SEARCH("/",N3431))</f>
        <v>plays</v>
      </c>
      <c r="S3431" s="14">
        <f>(((J3431/60)/60)/24) + DATE(1970,1,1)</f>
        <v>42662.021539351852</v>
      </c>
      <c r="T3431" s="14">
        <f>(((I3431/60)/60)/24) + DATE(1970,1,1)</f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8324</v>
      </c>
      <c r="O3432" s="10">
        <f>(E3432/D3432)*100</f>
        <v>108.54949999999999</v>
      </c>
      <c r="P3432" s="5">
        <f>IFERROR((E3432/L3432),"0")</f>
        <v>30.152638888888887</v>
      </c>
      <c r="Q3432" t="str">
        <f>LEFT(N3432,FIND("/",N3432)-1)</f>
        <v>theater</v>
      </c>
      <c r="R3432" t="str">
        <f>RIGHT(N3432,LEN(N3432)-SEARCH("/",N3432))</f>
        <v>plays</v>
      </c>
      <c r="S3432" s="14">
        <f>(((J3432/60)/60)/24) + DATE(1970,1,1)</f>
        <v>41820.945613425924</v>
      </c>
      <c r="T3432" s="14">
        <f>(((I3432/60)/60)/24) + 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8324</v>
      </c>
      <c r="O3433" s="10">
        <f>(E3433/D3433)*100</f>
        <v>100</v>
      </c>
      <c r="P3433" s="5">
        <f>IFERROR((E3433/L3433),"0")</f>
        <v>95.238095238095241</v>
      </c>
      <c r="Q3433" t="str">
        <f>LEFT(N3433,FIND("/",N3433)-1)</f>
        <v>theater</v>
      </c>
      <c r="R3433" t="str">
        <f>RIGHT(N3433,LEN(N3433)-SEARCH("/",N3433))</f>
        <v>plays</v>
      </c>
      <c r="S3433" s="14">
        <f>(((J3433/60)/60)/24) + DATE(1970,1,1)</f>
        <v>41839.730937500004</v>
      </c>
      <c r="T3433" s="14">
        <f>(((I3433/60)/60)/24) + 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8324</v>
      </c>
      <c r="O3434" s="10">
        <f>(E3434/D3434)*100</f>
        <v>109.65</v>
      </c>
      <c r="P3434" s="5">
        <f>IFERROR((E3434/L3434),"0")</f>
        <v>52.214285714285715</v>
      </c>
      <c r="Q3434" t="str">
        <f>LEFT(N3434,FIND("/",N3434)-1)</f>
        <v>theater</v>
      </c>
      <c r="R3434" t="str">
        <f>RIGHT(N3434,LEN(N3434)-SEARCH("/",N3434))</f>
        <v>plays</v>
      </c>
      <c r="S3434" s="14">
        <f>(((J3434/60)/60)/24) + DATE(1970,1,1)</f>
        <v>42380.581180555557</v>
      </c>
      <c r="T3434" s="14">
        <f>(((I3434/60)/60)/24) + 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8324</v>
      </c>
      <c r="O3435" s="10">
        <f>(E3435/D3435)*100</f>
        <v>100.26315789473684</v>
      </c>
      <c r="P3435" s="5">
        <f>IFERROR((E3435/L3435),"0")</f>
        <v>134.1549295774648</v>
      </c>
      <c r="Q3435" t="str">
        <f>LEFT(N3435,FIND("/",N3435)-1)</f>
        <v>theater</v>
      </c>
      <c r="R3435" t="str">
        <f>RIGHT(N3435,LEN(N3435)-SEARCH("/",N3435))</f>
        <v>plays</v>
      </c>
      <c r="S3435" s="14">
        <f>(((J3435/60)/60)/24) + DATE(1970,1,1)</f>
        <v>41776.063136574077</v>
      </c>
      <c r="T3435" s="14">
        <f>(((I3435/60)/60)/24) + DATE(1970,1,1)</f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8324</v>
      </c>
      <c r="O3436" s="10">
        <f>(E3436/D3436)*100</f>
        <v>105.55000000000001</v>
      </c>
      <c r="P3436" s="5">
        <f>IFERROR((E3436/L3436),"0")</f>
        <v>62.827380952380949</v>
      </c>
      <c r="Q3436" t="str">
        <f>LEFT(N3436,FIND("/",N3436)-1)</f>
        <v>theater</v>
      </c>
      <c r="R3436" t="str">
        <f>RIGHT(N3436,LEN(N3436)-SEARCH("/",N3436))</f>
        <v>plays</v>
      </c>
      <c r="S3436" s="14">
        <f>(((J3436/60)/60)/24) + DATE(1970,1,1)</f>
        <v>41800.380428240744</v>
      </c>
      <c r="T3436" s="14">
        <f>(((I3436/60)/60)/24) + DATE(1970,1,1)</f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8324</v>
      </c>
      <c r="O3437" s="10">
        <f>(E3437/D3437)*100</f>
        <v>112.00000000000001</v>
      </c>
      <c r="P3437" s="5">
        <f>IFERROR((E3437/L3437),"0")</f>
        <v>58.94736842105263</v>
      </c>
      <c r="Q3437" t="str">
        <f>LEFT(N3437,FIND("/",N3437)-1)</f>
        <v>theater</v>
      </c>
      <c r="R3437" t="str">
        <f>RIGHT(N3437,LEN(N3437)-SEARCH("/",N3437))</f>
        <v>plays</v>
      </c>
      <c r="S3437" s="14">
        <f>(((J3437/60)/60)/24) + DATE(1970,1,1)</f>
        <v>42572.61681712963</v>
      </c>
      <c r="T3437" s="14">
        <f>(((I3437/60)/60)/24) + DATE(1970,1,1)</f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8324</v>
      </c>
      <c r="O3438" s="10">
        <f>(E3438/D3438)*100</f>
        <v>105.89999999999999</v>
      </c>
      <c r="P3438" s="5">
        <f>IFERROR((E3438/L3438),"0")</f>
        <v>143.1081081081081</v>
      </c>
      <c r="Q3438" t="str">
        <f>LEFT(N3438,FIND("/",N3438)-1)</f>
        <v>theater</v>
      </c>
      <c r="R3438" t="str">
        <f>RIGHT(N3438,LEN(N3438)-SEARCH("/",N3438))</f>
        <v>plays</v>
      </c>
      <c r="S3438" s="14">
        <f>(((J3438/60)/60)/24) + DATE(1970,1,1)</f>
        <v>41851.541585648149</v>
      </c>
      <c r="T3438" s="14">
        <f>(((I3438/60)/60)/24) + DATE(1970,1,1)</f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8324</v>
      </c>
      <c r="O3439" s="10">
        <f>(E3439/D3439)*100</f>
        <v>101</v>
      </c>
      <c r="P3439" s="5">
        <f>IFERROR((E3439/L3439),"0")</f>
        <v>84.166666666666671</v>
      </c>
      <c r="Q3439" t="str">
        <f>LEFT(N3439,FIND("/",N3439)-1)</f>
        <v>theater</v>
      </c>
      <c r="R3439" t="str">
        <f>RIGHT(N3439,LEN(N3439)-SEARCH("/",N3439))</f>
        <v>plays</v>
      </c>
      <c r="S3439" s="14">
        <f>(((J3439/60)/60)/24) + DATE(1970,1,1)</f>
        <v>42205.710879629631</v>
      </c>
      <c r="T3439" s="14">
        <f>(((I3439/60)/60)/24) + DATE(1970,1,1)</f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8324</v>
      </c>
      <c r="O3440" s="10">
        <f>(E3440/D3440)*100</f>
        <v>104.2</v>
      </c>
      <c r="P3440" s="5">
        <f>IFERROR((E3440/L3440),"0")</f>
        <v>186.07142857142858</v>
      </c>
      <c r="Q3440" t="str">
        <f>LEFT(N3440,FIND("/",N3440)-1)</f>
        <v>theater</v>
      </c>
      <c r="R3440" t="str">
        <f>RIGHT(N3440,LEN(N3440)-SEARCH("/",N3440))</f>
        <v>plays</v>
      </c>
      <c r="S3440" s="14">
        <f>(((J3440/60)/60)/24) + DATE(1970,1,1)</f>
        <v>42100.927858796291</v>
      </c>
      <c r="T3440" s="14">
        <f>(((I3440/60)/60)/24) + 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8324</v>
      </c>
      <c r="O3441" s="10">
        <f>(E3441/D3441)*100</f>
        <v>134.67833333333334</v>
      </c>
      <c r="P3441" s="5">
        <f>IFERROR((E3441/L3441),"0")</f>
        <v>89.785555555555561</v>
      </c>
      <c r="Q3441" t="str">
        <f>LEFT(N3441,FIND("/",N3441)-1)</f>
        <v>theater</v>
      </c>
      <c r="R3441" t="str">
        <f>RIGHT(N3441,LEN(N3441)-SEARCH("/",N3441))</f>
        <v>plays</v>
      </c>
      <c r="S3441" s="14">
        <f>(((J3441/60)/60)/24) + DATE(1970,1,1)</f>
        <v>42374.911226851851</v>
      </c>
      <c r="T3441" s="14">
        <f>(((I3441/60)/60)/24) + DATE(1970,1,1)</f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8324</v>
      </c>
      <c r="O3442" s="10">
        <f>(E3442/D3442)*100</f>
        <v>105.2184</v>
      </c>
      <c r="P3442" s="5">
        <f>IFERROR((E3442/L3442),"0")</f>
        <v>64.157560975609755</v>
      </c>
      <c r="Q3442" t="str">
        <f>LEFT(N3442,FIND("/",N3442)-1)</f>
        <v>theater</v>
      </c>
      <c r="R3442" t="str">
        <f>RIGHT(N3442,LEN(N3442)-SEARCH("/",N3442))</f>
        <v>plays</v>
      </c>
      <c r="S3442" s="14">
        <f>(((J3442/60)/60)/24) + DATE(1970,1,1)</f>
        <v>41809.12300925926</v>
      </c>
      <c r="T3442" s="14">
        <f>(((I3442/60)/60)/24) + DATE(1970,1,1)</f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8324</v>
      </c>
      <c r="O3443" s="10">
        <f>(E3443/D3443)*100</f>
        <v>102.60000000000001</v>
      </c>
      <c r="P3443" s="5">
        <f>IFERROR((E3443/L3443),"0")</f>
        <v>59.651162790697676</v>
      </c>
      <c r="Q3443" t="str">
        <f>LEFT(N3443,FIND("/",N3443)-1)</f>
        <v>theater</v>
      </c>
      <c r="R3443" t="str">
        <f>RIGHT(N3443,LEN(N3443)-SEARCH("/",N3443))</f>
        <v>plays</v>
      </c>
      <c r="S3443" s="14">
        <f>(((J3443/60)/60)/24) + DATE(1970,1,1)</f>
        <v>42294.429641203707</v>
      </c>
      <c r="T3443" s="14">
        <f>(((I3443/60)/60)/24) + DATE(1970,1,1)</f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8324</v>
      </c>
      <c r="O3444" s="10">
        <f>(E3444/D3444)*100</f>
        <v>100</v>
      </c>
      <c r="P3444" s="5">
        <f>IFERROR((E3444/L3444),"0")</f>
        <v>31.25</v>
      </c>
      <c r="Q3444" t="str">
        <f>LEFT(N3444,FIND("/",N3444)-1)</f>
        <v>theater</v>
      </c>
      <c r="R3444" t="str">
        <f>RIGHT(N3444,LEN(N3444)-SEARCH("/",N3444))</f>
        <v>plays</v>
      </c>
      <c r="S3444" s="14">
        <f>(((J3444/60)/60)/24) + DATE(1970,1,1)</f>
        <v>42124.841111111105</v>
      </c>
      <c r="T3444" s="14">
        <f>(((I3444/60)/60)/24) + DATE(1970,1,1)</f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8324</v>
      </c>
      <c r="O3445" s="10">
        <f>(E3445/D3445)*100</f>
        <v>185.5</v>
      </c>
      <c r="P3445" s="5">
        <f>IFERROR((E3445/L3445),"0")</f>
        <v>41.222222222222221</v>
      </c>
      <c r="Q3445" t="str">
        <f>LEFT(N3445,FIND("/",N3445)-1)</f>
        <v>theater</v>
      </c>
      <c r="R3445" t="str">
        <f>RIGHT(N3445,LEN(N3445)-SEARCH("/",N3445))</f>
        <v>plays</v>
      </c>
      <c r="S3445" s="14">
        <f>(((J3445/60)/60)/24) + DATE(1970,1,1)</f>
        <v>41861.524837962963</v>
      </c>
      <c r="T3445" s="14">
        <f>(((I3445/60)/60)/24) + DATE(1970,1,1)</f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8324</v>
      </c>
      <c r="O3446" s="10">
        <f>(E3446/D3446)*100</f>
        <v>289</v>
      </c>
      <c r="P3446" s="5">
        <f>IFERROR((E3446/L3446),"0")</f>
        <v>43.35</v>
      </c>
      <c r="Q3446" t="str">
        <f>LEFT(N3446,FIND("/",N3446)-1)</f>
        <v>theater</v>
      </c>
      <c r="R3446" t="str">
        <f>RIGHT(N3446,LEN(N3446)-SEARCH("/",N3446))</f>
        <v>plays</v>
      </c>
      <c r="S3446" s="14">
        <f>(((J3446/60)/60)/24) + DATE(1970,1,1)</f>
        <v>42521.291504629626</v>
      </c>
      <c r="T3446" s="14">
        <f>(((I3446/60)/60)/24) + 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8324</v>
      </c>
      <c r="O3447" s="10">
        <f>(E3447/D3447)*100</f>
        <v>100</v>
      </c>
      <c r="P3447" s="5">
        <f>IFERROR((E3447/L3447),"0")</f>
        <v>64.516129032258064</v>
      </c>
      <c r="Q3447" t="str">
        <f>LEFT(N3447,FIND("/",N3447)-1)</f>
        <v>theater</v>
      </c>
      <c r="R3447" t="str">
        <f>RIGHT(N3447,LEN(N3447)-SEARCH("/",N3447))</f>
        <v>plays</v>
      </c>
      <c r="S3447" s="14">
        <f>(((J3447/60)/60)/24) + DATE(1970,1,1)</f>
        <v>42272.530509259261</v>
      </c>
      <c r="T3447" s="14">
        <f>(((I3447/60)/60)/24) + DATE(1970,1,1)</f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8324</v>
      </c>
      <c r="O3448" s="10">
        <f>(E3448/D3448)*100</f>
        <v>108.2</v>
      </c>
      <c r="P3448" s="5">
        <f>IFERROR((E3448/L3448),"0")</f>
        <v>43.28</v>
      </c>
      <c r="Q3448" t="str">
        <f>LEFT(N3448,FIND("/",N3448)-1)</f>
        <v>theater</v>
      </c>
      <c r="R3448" t="str">
        <f>RIGHT(N3448,LEN(N3448)-SEARCH("/",N3448))</f>
        <v>plays</v>
      </c>
      <c r="S3448" s="14">
        <f>(((J3448/60)/60)/24) + DATE(1970,1,1)</f>
        <v>42016.832465277781</v>
      </c>
      <c r="T3448" s="14">
        <f>(((I3448/60)/60)/24) + 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8324</v>
      </c>
      <c r="O3449" s="10">
        <f>(E3449/D3449)*100</f>
        <v>107.80000000000001</v>
      </c>
      <c r="P3449" s="5">
        <f>IFERROR((E3449/L3449),"0")</f>
        <v>77</v>
      </c>
      <c r="Q3449" t="str">
        <f>LEFT(N3449,FIND("/",N3449)-1)</f>
        <v>theater</v>
      </c>
      <c r="R3449" t="str">
        <f>RIGHT(N3449,LEN(N3449)-SEARCH("/",N3449))</f>
        <v>plays</v>
      </c>
      <c r="S3449" s="14">
        <f>(((J3449/60)/60)/24) + DATE(1970,1,1)</f>
        <v>42402.889027777783</v>
      </c>
      <c r="T3449" s="14">
        <f>(((I3449/60)/60)/24) + 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8324</v>
      </c>
      <c r="O3450" s="10">
        <f>(E3450/D3450)*100</f>
        <v>109.76190476190477</v>
      </c>
      <c r="P3450" s="5">
        <f>IFERROR((E3450/L3450),"0")</f>
        <v>51.222222222222221</v>
      </c>
      <c r="Q3450" t="str">
        <f>LEFT(N3450,FIND("/",N3450)-1)</f>
        <v>theater</v>
      </c>
      <c r="R3450" t="str">
        <f>RIGHT(N3450,LEN(N3450)-SEARCH("/",N3450))</f>
        <v>plays</v>
      </c>
      <c r="S3450" s="14">
        <f>(((J3450/60)/60)/24) + DATE(1970,1,1)</f>
        <v>41960.119085648148</v>
      </c>
      <c r="T3450" s="14">
        <f>(((I3450/60)/60)/24) + 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8324</v>
      </c>
      <c r="O3451" s="10">
        <f>(E3451/D3451)*100</f>
        <v>170.625</v>
      </c>
      <c r="P3451" s="5">
        <f>IFERROR((E3451/L3451),"0")</f>
        <v>68.25</v>
      </c>
      <c r="Q3451" t="str">
        <f>LEFT(N3451,FIND("/",N3451)-1)</f>
        <v>theater</v>
      </c>
      <c r="R3451" t="str">
        <f>RIGHT(N3451,LEN(N3451)-SEARCH("/",N3451))</f>
        <v>plays</v>
      </c>
      <c r="S3451" s="14">
        <f>(((J3451/60)/60)/24) + DATE(1970,1,1)</f>
        <v>42532.052523148144</v>
      </c>
      <c r="T3451" s="14">
        <f>(((I3451/60)/60)/24) + DATE(1970,1,1)</f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8324</v>
      </c>
      <c r="O3452" s="10">
        <f>(E3452/D3452)*100</f>
        <v>152</v>
      </c>
      <c r="P3452" s="5">
        <f>IFERROR((E3452/L3452),"0")</f>
        <v>19.487179487179485</v>
      </c>
      <c r="Q3452" t="str">
        <f>LEFT(N3452,FIND("/",N3452)-1)</f>
        <v>theater</v>
      </c>
      <c r="R3452" t="str">
        <f>RIGHT(N3452,LEN(N3452)-SEARCH("/",N3452))</f>
        <v>plays</v>
      </c>
      <c r="S3452" s="14">
        <f>(((J3452/60)/60)/24) + DATE(1970,1,1)</f>
        <v>42036.704525462963</v>
      </c>
      <c r="T3452" s="14">
        <f>(((I3452/60)/60)/24) + DATE(1970,1,1)</f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8324</v>
      </c>
      <c r="O3453" s="10">
        <f>(E3453/D3453)*100</f>
        <v>101.23076923076924</v>
      </c>
      <c r="P3453" s="5">
        <f>IFERROR((E3453/L3453),"0")</f>
        <v>41.125</v>
      </c>
      <c r="Q3453" t="str">
        <f>LEFT(N3453,FIND("/",N3453)-1)</f>
        <v>theater</v>
      </c>
      <c r="R3453" t="str">
        <f>RIGHT(N3453,LEN(N3453)-SEARCH("/",N3453))</f>
        <v>plays</v>
      </c>
      <c r="S3453" s="14">
        <f>(((J3453/60)/60)/24) + DATE(1970,1,1)</f>
        <v>42088.723692129628</v>
      </c>
      <c r="T3453" s="14">
        <f>(((I3453/60)/60)/24) + DATE(1970,1,1)</f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8324</v>
      </c>
      <c r="O3454" s="10">
        <f>(E3454/D3454)*100</f>
        <v>153.19999999999999</v>
      </c>
      <c r="P3454" s="5">
        <f>IFERROR((E3454/L3454),"0")</f>
        <v>41.405405405405403</v>
      </c>
      <c r="Q3454" t="str">
        <f>LEFT(N3454,FIND("/",N3454)-1)</f>
        <v>theater</v>
      </c>
      <c r="R3454" t="str">
        <f>RIGHT(N3454,LEN(N3454)-SEARCH("/",N3454))</f>
        <v>plays</v>
      </c>
      <c r="S3454" s="14">
        <f>(((J3454/60)/60)/24) + DATE(1970,1,1)</f>
        <v>41820.639189814814</v>
      </c>
      <c r="T3454" s="14">
        <f>(((I3454/60)/60)/24) + 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8324</v>
      </c>
      <c r="O3455" s="10">
        <f>(E3455/D3455)*100</f>
        <v>128.33333333333334</v>
      </c>
      <c r="P3455" s="5">
        <f>IFERROR((E3455/L3455),"0")</f>
        <v>27.5</v>
      </c>
      <c r="Q3455" t="str">
        <f>LEFT(N3455,FIND("/",N3455)-1)</f>
        <v>theater</v>
      </c>
      <c r="R3455" t="str">
        <f>RIGHT(N3455,LEN(N3455)-SEARCH("/",N3455))</f>
        <v>plays</v>
      </c>
      <c r="S3455" s="14">
        <f>(((J3455/60)/60)/24) + DATE(1970,1,1)</f>
        <v>42535.97865740741</v>
      </c>
      <c r="T3455" s="14">
        <f>(((I3455/60)/60)/24) + DATE(1970,1,1)</f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8324</v>
      </c>
      <c r="O3456" s="10">
        <f>(E3456/D3456)*100</f>
        <v>100.71428571428571</v>
      </c>
      <c r="P3456" s="5">
        <f>IFERROR((E3456/L3456),"0")</f>
        <v>33.571428571428569</v>
      </c>
      <c r="Q3456" t="str">
        <f>LEFT(N3456,FIND("/",N3456)-1)</f>
        <v>theater</v>
      </c>
      <c r="R3456" t="str">
        <f>RIGHT(N3456,LEN(N3456)-SEARCH("/",N3456))</f>
        <v>plays</v>
      </c>
      <c r="S3456" s="14">
        <f>(((J3456/60)/60)/24) + DATE(1970,1,1)</f>
        <v>41821.698599537034</v>
      </c>
      <c r="T3456" s="14">
        <f>(((I3456/60)/60)/24) + DATE(1970,1,1)</f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8324</v>
      </c>
      <c r="O3457" s="10">
        <f>(E3457/D3457)*100</f>
        <v>100.64999999999999</v>
      </c>
      <c r="P3457" s="5">
        <f>IFERROR((E3457/L3457),"0")</f>
        <v>145.86956521739131</v>
      </c>
      <c r="Q3457" t="str">
        <f>LEFT(N3457,FIND("/",N3457)-1)</f>
        <v>theater</v>
      </c>
      <c r="R3457" t="str">
        <f>RIGHT(N3457,LEN(N3457)-SEARCH("/",N3457))</f>
        <v>plays</v>
      </c>
      <c r="S3457" s="14">
        <f>(((J3457/60)/60)/24) + DATE(1970,1,1)</f>
        <v>42626.7503125</v>
      </c>
      <c r="T3457" s="14">
        <f>(((I3457/60)/60)/24) + DATE(1970,1,1)</f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8324</v>
      </c>
      <c r="O3458" s="10">
        <f>(E3458/D3458)*100</f>
        <v>191.3</v>
      </c>
      <c r="P3458" s="5">
        <f>IFERROR((E3458/L3458),"0")</f>
        <v>358.6875</v>
      </c>
      <c r="Q3458" t="str">
        <f>LEFT(N3458,FIND("/",N3458)-1)</f>
        <v>theater</v>
      </c>
      <c r="R3458" t="str">
        <f>RIGHT(N3458,LEN(N3458)-SEARCH("/",N3458))</f>
        <v>plays</v>
      </c>
      <c r="S3458" s="14">
        <f>(((J3458/60)/60)/24) + DATE(1970,1,1)</f>
        <v>41821.205636574072</v>
      </c>
      <c r="T3458" s="14">
        <f>(((I3458/60)/60)/24) + 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8324</v>
      </c>
      <c r="O3459" s="10">
        <f>(E3459/D3459)*100</f>
        <v>140.19999999999999</v>
      </c>
      <c r="P3459" s="5">
        <f>IFERROR((E3459/L3459),"0")</f>
        <v>50.981818181818184</v>
      </c>
      <c r="Q3459" t="str">
        <f>LEFT(N3459,FIND("/",N3459)-1)</f>
        <v>theater</v>
      </c>
      <c r="R3459" t="str">
        <f>RIGHT(N3459,LEN(N3459)-SEARCH("/",N3459))</f>
        <v>plays</v>
      </c>
      <c r="S3459" s="14">
        <f>(((J3459/60)/60)/24) + DATE(1970,1,1)</f>
        <v>42016.706678240742</v>
      </c>
      <c r="T3459" s="14">
        <f>(((I3459/60)/60)/24) + 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8324</v>
      </c>
      <c r="O3460" s="10">
        <f>(E3460/D3460)*100</f>
        <v>124.33537832310839</v>
      </c>
      <c r="P3460" s="5">
        <f>IFERROR((E3460/L3460),"0")</f>
        <v>45.037037037037038</v>
      </c>
      <c r="Q3460" t="str">
        <f>LEFT(N3460,FIND("/",N3460)-1)</f>
        <v>theater</v>
      </c>
      <c r="R3460" t="str">
        <f>RIGHT(N3460,LEN(N3460)-SEARCH("/",N3460))</f>
        <v>plays</v>
      </c>
      <c r="S3460" s="14">
        <f>(((J3460/60)/60)/24) + DATE(1970,1,1)</f>
        <v>42011.202581018515</v>
      </c>
      <c r="T3460" s="14">
        <f>(((I3460/60)/60)/24) + DATE(1970,1,1)</f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8324</v>
      </c>
      <c r="O3461" s="10">
        <f>(E3461/D3461)*100</f>
        <v>126.2</v>
      </c>
      <c r="P3461" s="5">
        <f>IFERROR((E3461/L3461),"0")</f>
        <v>17.527777777777779</v>
      </c>
      <c r="Q3461" t="str">
        <f>LEFT(N3461,FIND("/",N3461)-1)</f>
        <v>theater</v>
      </c>
      <c r="R3461" t="str">
        <f>RIGHT(N3461,LEN(N3461)-SEARCH("/",N3461))</f>
        <v>plays</v>
      </c>
      <c r="S3461" s="14">
        <f>(((J3461/60)/60)/24) + DATE(1970,1,1)</f>
        <v>42480.479861111111</v>
      </c>
      <c r="T3461" s="14">
        <f>(((I3461/60)/60)/24) + 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8324</v>
      </c>
      <c r="O3462" s="10">
        <f>(E3462/D3462)*100</f>
        <v>190</v>
      </c>
      <c r="P3462" s="5">
        <f>IFERROR((E3462/L3462),"0")</f>
        <v>50</v>
      </c>
      <c r="Q3462" t="str">
        <f>LEFT(N3462,FIND("/",N3462)-1)</f>
        <v>theater</v>
      </c>
      <c r="R3462" t="str">
        <f>RIGHT(N3462,LEN(N3462)-SEARCH("/",N3462))</f>
        <v>plays</v>
      </c>
      <c r="S3462" s="14">
        <f>(((J3462/60)/60)/24) + DATE(1970,1,1)</f>
        <v>41852.527222222219</v>
      </c>
      <c r="T3462" s="14">
        <f>(((I3462/60)/60)/24) + DATE(1970,1,1)</f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8324</v>
      </c>
      <c r="O3463" s="10">
        <f>(E3463/D3463)*100</f>
        <v>139</v>
      </c>
      <c r="P3463" s="5">
        <f>IFERROR((E3463/L3463),"0")</f>
        <v>57.916666666666664</v>
      </c>
      <c r="Q3463" t="str">
        <f>LEFT(N3463,FIND("/",N3463)-1)</f>
        <v>theater</v>
      </c>
      <c r="R3463" t="str">
        <f>RIGHT(N3463,LEN(N3463)-SEARCH("/",N3463))</f>
        <v>plays</v>
      </c>
      <c r="S3463" s="14">
        <f>(((J3463/60)/60)/24) + DATE(1970,1,1)</f>
        <v>42643.632858796293</v>
      </c>
      <c r="T3463" s="14">
        <f>(((I3463/60)/60)/24) + 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8324</v>
      </c>
      <c r="O3464" s="10">
        <f>(E3464/D3464)*100</f>
        <v>202</v>
      </c>
      <c r="P3464" s="5">
        <f>IFERROR((E3464/L3464),"0")</f>
        <v>29.705882352941178</v>
      </c>
      <c r="Q3464" t="str">
        <f>LEFT(N3464,FIND("/",N3464)-1)</f>
        <v>theater</v>
      </c>
      <c r="R3464" t="str">
        <f>RIGHT(N3464,LEN(N3464)-SEARCH("/",N3464))</f>
        <v>plays</v>
      </c>
      <c r="S3464" s="14">
        <f>(((J3464/60)/60)/24) + DATE(1970,1,1)</f>
        <v>42179.898472222223</v>
      </c>
      <c r="T3464" s="14">
        <f>(((I3464/60)/60)/24) + 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8324</v>
      </c>
      <c r="O3465" s="10">
        <f>(E3465/D3465)*100</f>
        <v>103.38000000000001</v>
      </c>
      <c r="P3465" s="5">
        <f>IFERROR((E3465/L3465),"0")</f>
        <v>90.684210526315795</v>
      </c>
      <c r="Q3465" t="str">
        <f>LEFT(N3465,FIND("/",N3465)-1)</f>
        <v>theater</v>
      </c>
      <c r="R3465" t="str">
        <f>RIGHT(N3465,LEN(N3465)-SEARCH("/",N3465))</f>
        <v>plays</v>
      </c>
      <c r="S3465" s="14">
        <f>(((J3465/60)/60)/24) + DATE(1970,1,1)</f>
        <v>42612.918807870374</v>
      </c>
      <c r="T3465" s="14">
        <f>(((I3465/60)/60)/24) + DATE(1970,1,1)</f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8324</v>
      </c>
      <c r="O3466" s="10">
        <f>(E3466/D3466)*100</f>
        <v>102.3236</v>
      </c>
      <c r="P3466" s="5">
        <f>IFERROR((E3466/L3466),"0")</f>
        <v>55.012688172043013</v>
      </c>
      <c r="Q3466" t="str">
        <f>LEFT(N3466,FIND("/",N3466)-1)</f>
        <v>theater</v>
      </c>
      <c r="R3466" t="str">
        <f>RIGHT(N3466,LEN(N3466)-SEARCH("/",N3466))</f>
        <v>plays</v>
      </c>
      <c r="S3466" s="14">
        <f>(((J3466/60)/60)/24) + DATE(1970,1,1)</f>
        <v>42575.130057870367</v>
      </c>
      <c r="T3466" s="14">
        <f>(((I3466/60)/60)/24) + 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8324</v>
      </c>
      <c r="O3467" s="10">
        <f>(E3467/D3467)*100</f>
        <v>103</v>
      </c>
      <c r="P3467" s="5">
        <f>IFERROR((E3467/L3467),"0")</f>
        <v>57.222222222222221</v>
      </c>
      <c r="Q3467" t="str">
        <f>LEFT(N3467,FIND("/",N3467)-1)</f>
        <v>theater</v>
      </c>
      <c r="R3467" t="str">
        <f>RIGHT(N3467,LEN(N3467)-SEARCH("/",N3467))</f>
        <v>plays</v>
      </c>
      <c r="S3467" s="14">
        <f>(((J3467/60)/60)/24) + DATE(1970,1,1)</f>
        <v>42200.625833333332</v>
      </c>
      <c r="T3467" s="14">
        <f>(((I3467/60)/60)/24) + DATE(1970,1,1)</f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8324</v>
      </c>
      <c r="O3468" s="10">
        <f>(E3468/D3468)*100</f>
        <v>127.14285714285714</v>
      </c>
      <c r="P3468" s="5">
        <f>IFERROR((E3468/L3468),"0")</f>
        <v>72.950819672131146</v>
      </c>
      <c r="Q3468" t="str">
        <f>LEFT(N3468,FIND("/",N3468)-1)</f>
        <v>theater</v>
      </c>
      <c r="R3468" t="str">
        <f>RIGHT(N3468,LEN(N3468)-SEARCH("/",N3468))</f>
        <v>plays</v>
      </c>
      <c r="S3468" s="14">
        <f>(((J3468/60)/60)/24) + DATE(1970,1,1)</f>
        <v>42420.019097222219</v>
      </c>
      <c r="T3468" s="14">
        <f>(((I3468/60)/60)/24) + 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8324</v>
      </c>
      <c r="O3469" s="10">
        <f>(E3469/D3469)*100</f>
        <v>101</v>
      </c>
      <c r="P3469" s="5">
        <f>IFERROR((E3469/L3469),"0")</f>
        <v>64.468085106382972</v>
      </c>
      <c r="Q3469" t="str">
        <f>LEFT(N3469,FIND("/",N3469)-1)</f>
        <v>theater</v>
      </c>
      <c r="R3469" t="str">
        <f>RIGHT(N3469,LEN(N3469)-SEARCH("/",N3469))</f>
        <v>plays</v>
      </c>
      <c r="S3469" s="14">
        <f>(((J3469/60)/60)/24) + DATE(1970,1,1)</f>
        <v>42053.671666666662</v>
      </c>
      <c r="T3469" s="14">
        <f>(((I3469/60)/60)/24) + 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8324</v>
      </c>
      <c r="O3470" s="10">
        <f>(E3470/D3470)*100</f>
        <v>121.78</v>
      </c>
      <c r="P3470" s="5">
        <f>IFERROR((E3470/L3470),"0")</f>
        <v>716.35294117647061</v>
      </c>
      <c r="Q3470" t="str">
        <f>LEFT(N3470,FIND("/",N3470)-1)</f>
        <v>theater</v>
      </c>
      <c r="R3470" t="str">
        <f>RIGHT(N3470,LEN(N3470)-SEARCH("/",N3470))</f>
        <v>plays</v>
      </c>
      <c r="S3470" s="14">
        <f>(((J3470/60)/60)/24) + DATE(1970,1,1)</f>
        <v>42605.765381944439</v>
      </c>
      <c r="T3470" s="14">
        <f>(((I3470/60)/60)/24) + DATE(1970,1,1)</f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8324</v>
      </c>
      <c r="O3471" s="10">
        <f>(E3471/D3471)*100</f>
        <v>113.39285714285714</v>
      </c>
      <c r="P3471" s="5">
        <f>IFERROR((E3471/L3471),"0")</f>
        <v>50.396825396825399</v>
      </c>
      <c r="Q3471" t="str">
        <f>LEFT(N3471,FIND("/",N3471)-1)</f>
        <v>theater</v>
      </c>
      <c r="R3471" t="str">
        <f>RIGHT(N3471,LEN(N3471)-SEARCH("/",N3471))</f>
        <v>plays</v>
      </c>
      <c r="S3471" s="14">
        <f>(((J3471/60)/60)/24) + DATE(1970,1,1)</f>
        <v>42458.641724537039</v>
      </c>
      <c r="T3471" s="14">
        <f>(((I3471/60)/60)/24) + DATE(1970,1,1)</f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8324</v>
      </c>
      <c r="O3472" s="10">
        <f>(E3472/D3472)*100</f>
        <v>150</v>
      </c>
      <c r="P3472" s="5">
        <f>IFERROR((E3472/L3472),"0")</f>
        <v>41.666666666666664</v>
      </c>
      <c r="Q3472" t="str">
        <f>LEFT(N3472,FIND("/",N3472)-1)</f>
        <v>theater</v>
      </c>
      <c r="R3472" t="str">
        <f>RIGHT(N3472,LEN(N3472)-SEARCH("/",N3472))</f>
        <v>plays</v>
      </c>
      <c r="S3472" s="14">
        <f>(((J3472/60)/60)/24) + DATE(1970,1,1)</f>
        <v>42529.022013888884</v>
      </c>
      <c r="T3472" s="14">
        <f>(((I3472/60)/60)/24) + DATE(1970,1,1)</f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8324</v>
      </c>
      <c r="O3473" s="10">
        <f>(E3473/D3473)*100</f>
        <v>214.6</v>
      </c>
      <c r="P3473" s="5">
        <f>IFERROR((E3473/L3473),"0")</f>
        <v>35.766666666666666</v>
      </c>
      <c r="Q3473" t="str">
        <f>LEFT(N3473,FIND("/",N3473)-1)</f>
        <v>theater</v>
      </c>
      <c r="R3473" t="str">
        <f>RIGHT(N3473,LEN(N3473)-SEARCH("/",N3473))</f>
        <v>plays</v>
      </c>
      <c r="S3473" s="14">
        <f>(((J3473/60)/60)/24) + DATE(1970,1,1)</f>
        <v>41841.820486111108</v>
      </c>
      <c r="T3473" s="14">
        <f>(((I3473/60)/60)/24) + DATE(1970,1,1)</f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8324</v>
      </c>
      <c r="O3474" s="10">
        <f>(E3474/D3474)*100</f>
        <v>102.05</v>
      </c>
      <c r="P3474" s="5">
        <f>IFERROR((E3474/L3474),"0")</f>
        <v>88.739130434782609</v>
      </c>
      <c r="Q3474" t="str">
        <f>LEFT(N3474,FIND("/",N3474)-1)</f>
        <v>theater</v>
      </c>
      <c r="R3474" t="str">
        <f>RIGHT(N3474,LEN(N3474)-SEARCH("/",N3474))</f>
        <v>plays</v>
      </c>
      <c r="S3474" s="14">
        <f>(((J3474/60)/60)/24) + DATE(1970,1,1)</f>
        <v>41928.170497685183</v>
      </c>
      <c r="T3474" s="14">
        <f>(((I3474/60)/60)/24) + DATE(1970,1,1)</f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8324</v>
      </c>
      <c r="O3475" s="10">
        <f>(E3475/D3475)*100</f>
        <v>100</v>
      </c>
      <c r="P3475" s="5">
        <f>IFERROR((E3475/L3475),"0")</f>
        <v>148.4848484848485</v>
      </c>
      <c r="Q3475" t="str">
        <f>LEFT(N3475,FIND("/",N3475)-1)</f>
        <v>theater</v>
      </c>
      <c r="R3475" t="str">
        <f>RIGHT(N3475,LEN(N3475)-SEARCH("/",N3475))</f>
        <v>plays</v>
      </c>
      <c r="S3475" s="14">
        <f>(((J3475/60)/60)/24) + DATE(1970,1,1)</f>
        <v>42062.834444444445</v>
      </c>
      <c r="T3475" s="14">
        <f>(((I3475/60)/60)/24) + DATE(1970,1,1)</f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8324</v>
      </c>
      <c r="O3476" s="10">
        <f>(E3476/D3476)*100</f>
        <v>101</v>
      </c>
      <c r="P3476" s="5">
        <f>IFERROR((E3476/L3476),"0")</f>
        <v>51.794871794871796</v>
      </c>
      <c r="Q3476" t="str">
        <f>LEFT(N3476,FIND("/",N3476)-1)</f>
        <v>theater</v>
      </c>
      <c r="R3476" t="str">
        <f>RIGHT(N3476,LEN(N3476)-SEARCH("/",N3476))</f>
        <v>plays</v>
      </c>
      <c r="S3476" s="14">
        <f>(((J3476/60)/60)/24) + DATE(1970,1,1)</f>
        <v>42541.501516203702</v>
      </c>
      <c r="T3476" s="14">
        <f>(((I3476/60)/60)/24) + 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8324</v>
      </c>
      <c r="O3477" s="10">
        <f>(E3477/D3477)*100</f>
        <v>113.33333333333333</v>
      </c>
      <c r="P3477" s="5">
        <f>IFERROR((E3477/L3477),"0")</f>
        <v>20</v>
      </c>
      <c r="Q3477" t="str">
        <f>LEFT(N3477,FIND("/",N3477)-1)</f>
        <v>theater</v>
      </c>
      <c r="R3477" t="str">
        <f>RIGHT(N3477,LEN(N3477)-SEARCH("/",N3477))</f>
        <v>plays</v>
      </c>
      <c r="S3477" s="14">
        <f>(((J3477/60)/60)/24) + DATE(1970,1,1)</f>
        <v>41918.880833333329</v>
      </c>
      <c r="T3477" s="14">
        <f>(((I3477/60)/60)/24) + DATE(1970,1,1)</f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8324</v>
      </c>
      <c r="O3478" s="10">
        <f>(E3478/D3478)*100</f>
        <v>104</v>
      </c>
      <c r="P3478" s="5">
        <f>IFERROR((E3478/L3478),"0")</f>
        <v>52</v>
      </c>
      <c r="Q3478" t="str">
        <f>LEFT(N3478,FIND("/",N3478)-1)</f>
        <v>theater</v>
      </c>
      <c r="R3478" t="str">
        <f>RIGHT(N3478,LEN(N3478)-SEARCH("/",N3478))</f>
        <v>plays</v>
      </c>
      <c r="S3478" s="14">
        <f>(((J3478/60)/60)/24) + DATE(1970,1,1)</f>
        <v>41921.279976851853</v>
      </c>
      <c r="T3478" s="14">
        <f>(((I3478/60)/60)/24) + 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8324</v>
      </c>
      <c r="O3479" s="10">
        <f>(E3479/D3479)*100</f>
        <v>115.33333333333333</v>
      </c>
      <c r="P3479" s="5">
        <f>IFERROR((E3479/L3479),"0")</f>
        <v>53.230769230769234</v>
      </c>
      <c r="Q3479" t="str">
        <f>LEFT(N3479,FIND("/",N3479)-1)</f>
        <v>theater</v>
      </c>
      <c r="R3479" t="str">
        <f>RIGHT(N3479,LEN(N3479)-SEARCH("/",N3479))</f>
        <v>plays</v>
      </c>
      <c r="S3479" s="14">
        <f>(((J3479/60)/60)/24) + DATE(1970,1,1)</f>
        <v>42128.736608796295</v>
      </c>
      <c r="T3479" s="14">
        <f>(((I3479/60)/60)/24) + 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8324</v>
      </c>
      <c r="O3480" s="10">
        <f>(E3480/D3480)*100</f>
        <v>112.85000000000001</v>
      </c>
      <c r="P3480" s="5">
        <f>IFERROR((E3480/L3480),"0")</f>
        <v>39.596491228070178</v>
      </c>
      <c r="Q3480" t="str">
        <f>LEFT(N3480,FIND("/",N3480)-1)</f>
        <v>theater</v>
      </c>
      <c r="R3480" t="str">
        <f>RIGHT(N3480,LEN(N3480)-SEARCH("/",N3480))</f>
        <v>plays</v>
      </c>
      <c r="S3480" s="14">
        <f>(((J3480/60)/60)/24) + DATE(1970,1,1)</f>
        <v>42053.916921296302</v>
      </c>
      <c r="T3480" s="14">
        <f>(((I3480/60)/60)/24) + 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8324</v>
      </c>
      <c r="O3481" s="10">
        <f>(E3481/D3481)*100</f>
        <v>127.86666666666666</v>
      </c>
      <c r="P3481" s="5">
        <f>IFERROR((E3481/L3481),"0")</f>
        <v>34.25</v>
      </c>
      <c r="Q3481" t="str">
        <f>LEFT(N3481,FIND("/",N3481)-1)</f>
        <v>theater</v>
      </c>
      <c r="R3481" t="str">
        <f>RIGHT(N3481,LEN(N3481)-SEARCH("/",N3481))</f>
        <v>plays</v>
      </c>
      <c r="S3481" s="14">
        <f>(((J3481/60)/60)/24) + DATE(1970,1,1)</f>
        <v>41781.855092592588</v>
      </c>
      <c r="T3481" s="14">
        <f>(((I3481/60)/60)/24) + 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8324</v>
      </c>
      <c r="O3482" s="10">
        <f>(E3482/D3482)*100</f>
        <v>142.66666666666669</v>
      </c>
      <c r="P3482" s="5">
        <f>IFERROR((E3482/L3482),"0")</f>
        <v>164.61538461538461</v>
      </c>
      <c r="Q3482" t="str">
        <f>LEFT(N3482,FIND("/",N3482)-1)</f>
        <v>theater</v>
      </c>
      <c r="R3482" t="str">
        <f>RIGHT(N3482,LEN(N3482)-SEARCH("/",N3482))</f>
        <v>plays</v>
      </c>
      <c r="S3482" s="14">
        <f>(((J3482/60)/60)/24) + DATE(1970,1,1)</f>
        <v>42171.317442129628</v>
      </c>
      <c r="T3482" s="14">
        <f>(((I3482/60)/60)/24) + DATE(1970,1,1)</f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8324</v>
      </c>
      <c r="O3483" s="10">
        <f>(E3483/D3483)*100</f>
        <v>118.8</v>
      </c>
      <c r="P3483" s="5">
        <f>IFERROR((E3483/L3483),"0")</f>
        <v>125.05263157894737</v>
      </c>
      <c r="Q3483" t="str">
        <f>LEFT(N3483,FIND("/",N3483)-1)</f>
        <v>theater</v>
      </c>
      <c r="R3483" t="str">
        <f>RIGHT(N3483,LEN(N3483)-SEARCH("/",N3483))</f>
        <v>plays</v>
      </c>
      <c r="S3483" s="14">
        <f>(((J3483/60)/60)/24) + DATE(1970,1,1)</f>
        <v>41989.24754629629</v>
      </c>
      <c r="T3483" s="14">
        <f>(((I3483/60)/60)/24) + 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8324</v>
      </c>
      <c r="O3484" s="10">
        <f>(E3484/D3484)*100</f>
        <v>138.33333333333334</v>
      </c>
      <c r="P3484" s="5">
        <f>IFERROR((E3484/L3484),"0")</f>
        <v>51.875</v>
      </c>
      <c r="Q3484" t="str">
        <f>LEFT(N3484,FIND("/",N3484)-1)</f>
        <v>theater</v>
      </c>
      <c r="R3484" t="str">
        <f>RIGHT(N3484,LEN(N3484)-SEARCH("/",N3484))</f>
        <v>plays</v>
      </c>
      <c r="S3484" s="14">
        <f>(((J3484/60)/60)/24) + DATE(1970,1,1)</f>
        <v>41796.771597222221</v>
      </c>
      <c r="T3484" s="14">
        <f>(((I3484/60)/60)/24) + 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8324</v>
      </c>
      <c r="O3485" s="10">
        <f>(E3485/D3485)*100</f>
        <v>159.9402985074627</v>
      </c>
      <c r="P3485" s="5">
        <f>IFERROR((E3485/L3485),"0")</f>
        <v>40.285714285714285</v>
      </c>
      <c r="Q3485" t="str">
        <f>LEFT(N3485,FIND("/",N3485)-1)</f>
        <v>theater</v>
      </c>
      <c r="R3485" t="str">
        <f>RIGHT(N3485,LEN(N3485)-SEARCH("/",N3485))</f>
        <v>plays</v>
      </c>
      <c r="S3485" s="14">
        <f>(((J3485/60)/60)/24) + DATE(1970,1,1)</f>
        <v>41793.668761574074</v>
      </c>
      <c r="T3485" s="14">
        <f>(((I3485/60)/60)/24) + DATE(1970,1,1)</f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8324</v>
      </c>
      <c r="O3486" s="10">
        <f>(E3486/D3486)*100</f>
        <v>114.24000000000001</v>
      </c>
      <c r="P3486" s="5">
        <f>IFERROR((E3486/L3486),"0")</f>
        <v>64.909090909090907</v>
      </c>
      <c r="Q3486" t="str">
        <f>LEFT(N3486,FIND("/",N3486)-1)</f>
        <v>theater</v>
      </c>
      <c r="R3486" t="str">
        <f>RIGHT(N3486,LEN(N3486)-SEARCH("/",N3486))</f>
        <v>plays</v>
      </c>
      <c r="S3486" s="14">
        <f>(((J3486/60)/60)/24) + DATE(1970,1,1)</f>
        <v>42506.760405092587</v>
      </c>
      <c r="T3486" s="14">
        <f>(((I3486/60)/60)/24) + DATE(1970,1,1)</f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8324</v>
      </c>
      <c r="O3487" s="10">
        <f>(E3487/D3487)*100</f>
        <v>100.60606060606061</v>
      </c>
      <c r="P3487" s="5">
        <f>IFERROR((E3487/L3487),"0")</f>
        <v>55.333333333333336</v>
      </c>
      <c r="Q3487" t="str">
        <f>LEFT(N3487,FIND("/",N3487)-1)</f>
        <v>theater</v>
      </c>
      <c r="R3487" t="str">
        <f>RIGHT(N3487,LEN(N3487)-SEARCH("/",N3487))</f>
        <v>plays</v>
      </c>
      <c r="S3487" s="14">
        <f>(((J3487/60)/60)/24) + DATE(1970,1,1)</f>
        <v>42372.693055555559</v>
      </c>
      <c r="T3487" s="14">
        <f>(((I3487/60)/60)/24) + 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8324</v>
      </c>
      <c r="O3488" s="10">
        <f>(E3488/D3488)*100</f>
        <v>155.20000000000002</v>
      </c>
      <c r="P3488" s="5">
        <f>IFERROR((E3488/L3488),"0")</f>
        <v>83.142857142857139</v>
      </c>
      <c r="Q3488" t="str">
        <f>LEFT(N3488,FIND("/",N3488)-1)</f>
        <v>theater</v>
      </c>
      <c r="R3488" t="str">
        <f>RIGHT(N3488,LEN(N3488)-SEARCH("/",N3488))</f>
        <v>plays</v>
      </c>
      <c r="S3488" s="14">
        <f>(((J3488/60)/60)/24) + DATE(1970,1,1)</f>
        <v>42126.87501157407</v>
      </c>
      <c r="T3488" s="14">
        <f>(((I3488/60)/60)/24) + DATE(1970,1,1)</f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8324</v>
      </c>
      <c r="O3489" s="10">
        <f>(E3489/D3489)*100</f>
        <v>127.75000000000001</v>
      </c>
      <c r="P3489" s="5">
        <f>IFERROR((E3489/L3489),"0")</f>
        <v>38.712121212121211</v>
      </c>
      <c r="Q3489" t="str">
        <f>LEFT(N3489,FIND("/",N3489)-1)</f>
        <v>theater</v>
      </c>
      <c r="R3489" t="str">
        <f>RIGHT(N3489,LEN(N3489)-SEARCH("/",N3489))</f>
        <v>plays</v>
      </c>
      <c r="S3489" s="14">
        <f>(((J3489/60)/60)/24) + DATE(1970,1,1)</f>
        <v>42149.940416666665</v>
      </c>
      <c r="T3489" s="14">
        <f>(((I3489/60)/60)/24) + DATE(1970,1,1)</f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8324</v>
      </c>
      <c r="O3490" s="10">
        <f>(E3490/D3490)*100</f>
        <v>121.2</v>
      </c>
      <c r="P3490" s="5">
        <f>IFERROR((E3490/L3490),"0")</f>
        <v>125.37931034482759</v>
      </c>
      <c r="Q3490" t="str">
        <f>LEFT(N3490,FIND("/",N3490)-1)</f>
        <v>theater</v>
      </c>
      <c r="R3490" t="str">
        <f>RIGHT(N3490,LEN(N3490)-SEARCH("/",N3490))</f>
        <v>plays</v>
      </c>
      <c r="S3490" s="14">
        <f>(((J3490/60)/60)/24) + DATE(1970,1,1)</f>
        <v>42087.768055555556</v>
      </c>
      <c r="T3490" s="14">
        <f>(((I3490/60)/60)/24) + DATE(1970,1,1)</f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8324</v>
      </c>
      <c r="O3491" s="10">
        <f>(E3491/D3491)*100</f>
        <v>112.7</v>
      </c>
      <c r="P3491" s="5">
        <f>IFERROR((E3491/L3491),"0")</f>
        <v>78.263888888888886</v>
      </c>
      <c r="Q3491" t="str">
        <f>LEFT(N3491,FIND("/",N3491)-1)</f>
        <v>theater</v>
      </c>
      <c r="R3491" t="str">
        <f>RIGHT(N3491,LEN(N3491)-SEARCH("/",N3491))</f>
        <v>plays</v>
      </c>
      <c r="S3491" s="14">
        <f>(((J3491/60)/60)/24) + DATE(1970,1,1)</f>
        <v>41753.635775462964</v>
      </c>
      <c r="T3491" s="14">
        <f>(((I3491/60)/60)/24) + DATE(1970,1,1)</f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8324</v>
      </c>
      <c r="O3492" s="10">
        <f>(E3492/D3492)*100</f>
        <v>127.49999999999999</v>
      </c>
      <c r="P3492" s="5">
        <f>IFERROR((E3492/L3492),"0")</f>
        <v>47.222222222222221</v>
      </c>
      <c r="Q3492" t="str">
        <f>LEFT(N3492,FIND("/",N3492)-1)</f>
        <v>theater</v>
      </c>
      <c r="R3492" t="str">
        <f>RIGHT(N3492,LEN(N3492)-SEARCH("/",N3492))</f>
        <v>plays</v>
      </c>
      <c r="S3492" s="14">
        <f>(((J3492/60)/60)/24) + DATE(1970,1,1)</f>
        <v>42443.802361111113</v>
      </c>
      <c r="T3492" s="14">
        <f>(((I3492/60)/60)/24) + DATE(1970,1,1)</f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8324</v>
      </c>
      <c r="O3493" s="10">
        <f>(E3493/D3493)*100</f>
        <v>158.20000000000002</v>
      </c>
      <c r="P3493" s="5">
        <f>IFERROR((E3493/L3493),"0")</f>
        <v>79.099999999999994</v>
      </c>
      <c r="Q3493" t="str">
        <f>LEFT(N3493,FIND("/",N3493)-1)</f>
        <v>theater</v>
      </c>
      <c r="R3493" t="str">
        <f>RIGHT(N3493,LEN(N3493)-SEARCH("/",N3493))</f>
        <v>plays</v>
      </c>
      <c r="S3493" s="14">
        <f>(((J3493/60)/60)/24) + DATE(1970,1,1)</f>
        <v>42121.249814814815</v>
      </c>
      <c r="T3493" s="14">
        <f>(((I3493/60)/60)/24) + 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8324</v>
      </c>
      <c r="O3494" s="10">
        <f>(E3494/D3494)*100</f>
        <v>105.26894736842105</v>
      </c>
      <c r="P3494" s="5">
        <f>IFERROR((E3494/L3494),"0")</f>
        <v>114.29199999999999</v>
      </c>
      <c r="Q3494" t="str">
        <f>LEFT(N3494,FIND("/",N3494)-1)</f>
        <v>theater</v>
      </c>
      <c r="R3494" t="str">
        <f>RIGHT(N3494,LEN(N3494)-SEARCH("/",N3494))</f>
        <v>plays</v>
      </c>
      <c r="S3494" s="14">
        <f>(((J3494/60)/60)/24) + DATE(1970,1,1)</f>
        <v>42268.009224537032</v>
      </c>
      <c r="T3494" s="14">
        <f>(((I3494/60)/60)/24) + DATE(1970,1,1)</f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8324</v>
      </c>
      <c r="O3495" s="10">
        <f>(E3495/D3495)*100</f>
        <v>100</v>
      </c>
      <c r="P3495" s="5">
        <f>IFERROR((E3495/L3495),"0")</f>
        <v>51.724137931034484</v>
      </c>
      <c r="Q3495" t="str">
        <f>LEFT(N3495,FIND("/",N3495)-1)</f>
        <v>theater</v>
      </c>
      <c r="R3495" t="str">
        <f>RIGHT(N3495,LEN(N3495)-SEARCH("/",N3495))</f>
        <v>plays</v>
      </c>
      <c r="S3495" s="14">
        <f>(((J3495/60)/60)/24) + DATE(1970,1,1)</f>
        <v>41848.866157407407</v>
      </c>
      <c r="T3495" s="14">
        <f>(((I3495/60)/60)/24) + DATE(1970,1,1)</f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8324</v>
      </c>
      <c r="O3496" s="10">
        <f>(E3496/D3496)*100</f>
        <v>100</v>
      </c>
      <c r="P3496" s="5">
        <f>IFERROR((E3496/L3496),"0")</f>
        <v>30.76923076923077</v>
      </c>
      <c r="Q3496" t="str">
        <f>LEFT(N3496,FIND("/",N3496)-1)</f>
        <v>theater</v>
      </c>
      <c r="R3496" t="str">
        <f>RIGHT(N3496,LEN(N3496)-SEARCH("/",N3496))</f>
        <v>plays</v>
      </c>
      <c r="S3496" s="14">
        <f>(((J3496/60)/60)/24) + DATE(1970,1,1)</f>
        <v>42689.214988425927</v>
      </c>
      <c r="T3496" s="14">
        <f>(((I3496/60)/60)/24) + DATE(1970,1,1)</f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8324</v>
      </c>
      <c r="O3497" s="10">
        <f>(E3497/D3497)*100</f>
        <v>106.86</v>
      </c>
      <c r="P3497" s="5">
        <f>IFERROR((E3497/L3497),"0")</f>
        <v>74.208333333333329</v>
      </c>
      <c r="Q3497" t="str">
        <f>LEFT(N3497,FIND("/",N3497)-1)</f>
        <v>theater</v>
      </c>
      <c r="R3497" t="str">
        <f>RIGHT(N3497,LEN(N3497)-SEARCH("/",N3497))</f>
        <v>plays</v>
      </c>
      <c r="S3497" s="14">
        <f>(((J3497/60)/60)/24) + DATE(1970,1,1)</f>
        <v>41915.762835648151</v>
      </c>
      <c r="T3497" s="14">
        <f>(((I3497/60)/60)/24) + DATE(1970,1,1)</f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8324</v>
      </c>
      <c r="O3498" s="10">
        <f>(E3498/D3498)*100</f>
        <v>124.4</v>
      </c>
      <c r="P3498" s="5">
        <f>IFERROR((E3498/L3498),"0")</f>
        <v>47.846153846153847</v>
      </c>
      <c r="Q3498" t="str">
        <f>LEFT(N3498,FIND("/",N3498)-1)</f>
        <v>theater</v>
      </c>
      <c r="R3498" t="str">
        <f>RIGHT(N3498,LEN(N3498)-SEARCH("/",N3498))</f>
        <v>plays</v>
      </c>
      <c r="S3498" s="14">
        <f>(((J3498/60)/60)/24) + DATE(1970,1,1)</f>
        <v>42584.846828703703</v>
      </c>
      <c r="T3498" s="14">
        <f>(((I3498/60)/60)/24) + DATE(1970,1,1)</f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8324</v>
      </c>
      <c r="O3499" s="10">
        <f>(E3499/D3499)*100</f>
        <v>108.70406189555126</v>
      </c>
      <c r="P3499" s="5">
        <f>IFERROR((E3499/L3499),"0")</f>
        <v>34.408163265306122</v>
      </c>
      <c r="Q3499" t="str">
        <f>LEFT(N3499,FIND("/",N3499)-1)</f>
        <v>theater</v>
      </c>
      <c r="R3499" t="str">
        <f>RIGHT(N3499,LEN(N3499)-SEARCH("/",N3499))</f>
        <v>plays</v>
      </c>
      <c r="S3499" s="14">
        <f>(((J3499/60)/60)/24) + DATE(1970,1,1)</f>
        <v>42511.741944444439</v>
      </c>
      <c r="T3499" s="14">
        <f>(((I3499/60)/60)/24) + DATE(1970,1,1)</f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8324</v>
      </c>
      <c r="O3500" s="10">
        <f>(E3500/D3500)*100</f>
        <v>102.42424242424242</v>
      </c>
      <c r="P3500" s="5">
        <f>IFERROR((E3500/L3500),"0")</f>
        <v>40.238095238095241</v>
      </c>
      <c r="Q3500" t="str">
        <f>LEFT(N3500,FIND("/",N3500)-1)</f>
        <v>theater</v>
      </c>
      <c r="R3500" t="str">
        <f>RIGHT(N3500,LEN(N3500)-SEARCH("/",N3500))</f>
        <v>plays</v>
      </c>
      <c r="S3500" s="14">
        <f>(((J3500/60)/60)/24) + DATE(1970,1,1)</f>
        <v>42459.15861111111</v>
      </c>
      <c r="T3500" s="14">
        <f>(((I3500/60)/60)/24) + DATE(1970,1,1)</f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8324</v>
      </c>
      <c r="O3501" s="10">
        <f>(E3501/D3501)*100</f>
        <v>105.5</v>
      </c>
      <c r="P3501" s="5">
        <f>IFERROR((E3501/L3501),"0")</f>
        <v>60.285714285714285</v>
      </c>
      <c r="Q3501" t="str">
        <f>LEFT(N3501,FIND("/",N3501)-1)</f>
        <v>theater</v>
      </c>
      <c r="R3501" t="str">
        <f>RIGHT(N3501,LEN(N3501)-SEARCH("/",N3501))</f>
        <v>plays</v>
      </c>
      <c r="S3501" s="14">
        <f>(((J3501/60)/60)/24) + DATE(1970,1,1)</f>
        <v>42132.036168981482</v>
      </c>
      <c r="T3501" s="14">
        <f>(((I3501/60)/60)/24) + DATE(1970,1,1)</f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8324</v>
      </c>
      <c r="O3502" s="10">
        <f>(E3502/D3502)*100</f>
        <v>106.3</v>
      </c>
      <c r="P3502" s="5">
        <f>IFERROR((E3502/L3502),"0")</f>
        <v>25.30952380952381</v>
      </c>
      <c r="Q3502" t="str">
        <f>LEFT(N3502,FIND("/",N3502)-1)</f>
        <v>theater</v>
      </c>
      <c r="R3502" t="str">
        <f>RIGHT(N3502,LEN(N3502)-SEARCH("/",N3502))</f>
        <v>plays</v>
      </c>
      <c r="S3502" s="14">
        <f>(((J3502/60)/60)/24) + DATE(1970,1,1)</f>
        <v>42419.91942129629</v>
      </c>
      <c r="T3502" s="14">
        <f>(((I3502/60)/60)/24) + 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8324</v>
      </c>
      <c r="O3503" s="10">
        <f>(E3503/D3503)*100</f>
        <v>100.66666666666666</v>
      </c>
      <c r="P3503" s="5">
        <f>IFERROR((E3503/L3503),"0")</f>
        <v>35.952380952380949</v>
      </c>
      <c r="Q3503" t="str">
        <f>LEFT(N3503,FIND("/",N3503)-1)</f>
        <v>theater</v>
      </c>
      <c r="R3503" t="str">
        <f>RIGHT(N3503,LEN(N3503)-SEARCH("/",N3503))</f>
        <v>plays</v>
      </c>
      <c r="S3503" s="14">
        <f>(((J3503/60)/60)/24) + DATE(1970,1,1)</f>
        <v>42233.763831018514</v>
      </c>
      <c r="T3503" s="14">
        <f>(((I3503/60)/60)/24) + DATE(1970,1,1)</f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8324</v>
      </c>
      <c r="O3504" s="10">
        <f>(E3504/D3504)*100</f>
        <v>105.4</v>
      </c>
      <c r="P3504" s="5">
        <f>IFERROR((E3504/L3504),"0")</f>
        <v>136</v>
      </c>
      <c r="Q3504" t="str">
        <f>LEFT(N3504,FIND("/",N3504)-1)</f>
        <v>theater</v>
      </c>
      <c r="R3504" t="str">
        <f>RIGHT(N3504,LEN(N3504)-SEARCH("/",N3504))</f>
        <v>plays</v>
      </c>
      <c r="S3504" s="14">
        <f>(((J3504/60)/60)/24) + DATE(1970,1,1)</f>
        <v>42430.839398148149</v>
      </c>
      <c r="T3504" s="14">
        <f>(((I3504/60)/60)/24) + 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8324</v>
      </c>
      <c r="O3505" s="10">
        <f>(E3505/D3505)*100</f>
        <v>107.55999999999999</v>
      </c>
      <c r="P3505" s="5">
        <f>IFERROR((E3505/L3505),"0")</f>
        <v>70.763157894736835</v>
      </c>
      <c r="Q3505" t="str">
        <f>LEFT(N3505,FIND("/",N3505)-1)</f>
        <v>theater</v>
      </c>
      <c r="R3505" t="str">
        <f>RIGHT(N3505,LEN(N3505)-SEARCH("/",N3505))</f>
        <v>plays</v>
      </c>
      <c r="S3505" s="14">
        <f>(((J3505/60)/60)/24) + DATE(1970,1,1)</f>
        <v>42545.478333333333</v>
      </c>
      <c r="T3505" s="14">
        <f>(((I3505/60)/60)/24) + DATE(1970,1,1)</f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8324</v>
      </c>
      <c r="O3506" s="10">
        <f>(E3506/D3506)*100</f>
        <v>100</v>
      </c>
      <c r="P3506" s="5">
        <f>IFERROR((E3506/L3506),"0")</f>
        <v>125</v>
      </c>
      <c r="Q3506" t="str">
        <f>LEFT(N3506,FIND("/",N3506)-1)</f>
        <v>theater</v>
      </c>
      <c r="R3506" t="str">
        <f>RIGHT(N3506,LEN(N3506)-SEARCH("/",N3506))</f>
        <v>plays</v>
      </c>
      <c r="S3506" s="14">
        <f>(((J3506/60)/60)/24) + DATE(1970,1,1)</f>
        <v>42297.748738425929</v>
      </c>
      <c r="T3506" s="14">
        <f>(((I3506/60)/60)/24) + 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8324</v>
      </c>
      <c r="O3507" s="10">
        <f>(E3507/D3507)*100</f>
        <v>103.76</v>
      </c>
      <c r="P3507" s="5">
        <f>IFERROR((E3507/L3507),"0")</f>
        <v>66.512820512820511</v>
      </c>
      <c r="Q3507" t="str">
        <f>LEFT(N3507,FIND("/",N3507)-1)</f>
        <v>theater</v>
      </c>
      <c r="R3507" t="str">
        <f>RIGHT(N3507,LEN(N3507)-SEARCH("/",N3507))</f>
        <v>plays</v>
      </c>
      <c r="S3507" s="14">
        <f>(((J3507/60)/60)/24) + DATE(1970,1,1)</f>
        <v>41760.935706018521</v>
      </c>
      <c r="T3507" s="14">
        <f>(((I3507/60)/60)/24) + DATE(1970,1,1)</f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8324</v>
      </c>
      <c r="O3508" s="10">
        <f>(E3508/D3508)*100</f>
        <v>101.49999999999999</v>
      </c>
      <c r="P3508" s="5">
        <f>IFERROR((E3508/L3508),"0")</f>
        <v>105</v>
      </c>
      <c r="Q3508" t="str">
        <f>LEFT(N3508,FIND("/",N3508)-1)</f>
        <v>theater</v>
      </c>
      <c r="R3508" t="str">
        <f>RIGHT(N3508,LEN(N3508)-SEARCH("/",N3508))</f>
        <v>plays</v>
      </c>
      <c r="S3508" s="14">
        <f>(((J3508/60)/60)/24) + DATE(1970,1,1)</f>
        <v>41829.734259259261</v>
      </c>
      <c r="T3508" s="14">
        <f>(((I3508/60)/60)/24) + DATE(1970,1,1)</f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8324</v>
      </c>
      <c r="O3509" s="10">
        <f>(E3509/D3509)*100</f>
        <v>104.4</v>
      </c>
      <c r="P3509" s="5">
        <f>IFERROR((E3509/L3509),"0")</f>
        <v>145</v>
      </c>
      <c r="Q3509" t="str">
        <f>LEFT(N3509,FIND("/",N3509)-1)</f>
        <v>theater</v>
      </c>
      <c r="R3509" t="str">
        <f>RIGHT(N3509,LEN(N3509)-SEARCH("/",N3509))</f>
        <v>plays</v>
      </c>
      <c r="S3509" s="14">
        <f>(((J3509/60)/60)/24) + DATE(1970,1,1)</f>
        <v>42491.92288194444</v>
      </c>
      <c r="T3509" s="14">
        <f>(((I3509/60)/60)/24) + DATE(1970,1,1)</f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8324</v>
      </c>
      <c r="O3510" s="10">
        <f>(E3510/D3510)*100</f>
        <v>180</v>
      </c>
      <c r="P3510" s="5">
        <f>IFERROR((E3510/L3510),"0")</f>
        <v>12</v>
      </c>
      <c r="Q3510" t="str">
        <f>LEFT(N3510,FIND("/",N3510)-1)</f>
        <v>theater</v>
      </c>
      <c r="R3510" t="str">
        <f>RIGHT(N3510,LEN(N3510)-SEARCH("/",N3510))</f>
        <v>plays</v>
      </c>
      <c r="S3510" s="14">
        <f>(((J3510/60)/60)/24) + DATE(1970,1,1)</f>
        <v>42477.729780092588</v>
      </c>
      <c r="T3510" s="14">
        <f>(((I3510/60)/60)/24) + DATE(1970,1,1)</f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8324</v>
      </c>
      <c r="O3511" s="10">
        <f>(E3511/D3511)*100</f>
        <v>106.33333333333333</v>
      </c>
      <c r="P3511" s="5">
        <f>IFERROR((E3511/L3511),"0")</f>
        <v>96.666666666666671</v>
      </c>
      <c r="Q3511" t="str">
        <f>LEFT(N3511,FIND("/",N3511)-1)</f>
        <v>theater</v>
      </c>
      <c r="R3511" t="str">
        <f>RIGHT(N3511,LEN(N3511)-SEARCH("/",N3511))</f>
        <v>plays</v>
      </c>
      <c r="S3511" s="14">
        <f>(((J3511/60)/60)/24) + DATE(1970,1,1)</f>
        <v>41950.859560185185</v>
      </c>
      <c r="T3511" s="14">
        <f>(((I3511/60)/60)/24) + DATE(1970,1,1)</f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8324</v>
      </c>
      <c r="O3512" s="10">
        <f>(E3512/D3512)*100</f>
        <v>100.55555555555556</v>
      </c>
      <c r="P3512" s="5">
        <f>IFERROR((E3512/L3512),"0")</f>
        <v>60.333333333333336</v>
      </c>
      <c r="Q3512" t="str">
        <f>LEFT(N3512,FIND("/",N3512)-1)</f>
        <v>theater</v>
      </c>
      <c r="R3512" t="str">
        <f>RIGHT(N3512,LEN(N3512)-SEARCH("/",N3512))</f>
        <v>plays</v>
      </c>
      <c r="S3512" s="14">
        <f>(((J3512/60)/60)/24) + DATE(1970,1,1)</f>
        <v>41802.62090277778</v>
      </c>
      <c r="T3512" s="14">
        <f>(((I3512/60)/60)/24) + 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8324</v>
      </c>
      <c r="O3513" s="10">
        <f>(E3513/D3513)*100</f>
        <v>101.2</v>
      </c>
      <c r="P3513" s="5">
        <f>IFERROR((E3513/L3513),"0")</f>
        <v>79.89473684210526</v>
      </c>
      <c r="Q3513" t="str">
        <f>LEFT(N3513,FIND("/",N3513)-1)</f>
        <v>theater</v>
      </c>
      <c r="R3513" t="str">
        <f>RIGHT(N3513,LEN(N3513)-SEARCH("/",N3513))</f>
        <v>plays</v>
      </c>
      <c r="S3513" s="14">
        <f>(((J3513/60)/60)/24) + DATE(1970,1,1)</f>
        <v>41927.873784722222</v>
      </c>
      <c r="T3513" s="14">
        <f>(((I3513/60)/60)/24) + DATE(1970,1,1)</f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8324</v>
      </c>
      <c r="O3514" s="10">
        <f>(E3514/D3514)*100</f>
        <v>100</v>
      </c>
      <c r="P3514" s="5">
        <f>IFERROR((E3514/L3514),"0")</f>
        <v>58.823529411764703</v>
      </c>
      <c r="Q3514" t="str">
        <f>LEFT(N3514,FIND("/",N3514)-1)</f>
        <v>theater</v>
      </c>
      <c r="R3514" t="str">
        <f>RIGHT(N3514,LEN(N3514)-SEARCH("/",N3514))</f>
        <v>plays</v>
      </c>
      <c r="S3514" s="14">
        <f>(((J3514/60)/60)/24) + DATE(1970,1,1)</f>
        <v>42057.536944444444</v>
      </c>
      <c r="T3514" s="14">
        <f>(((I3514/60)/60)/24) + DATE(1970,1,1)</f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8324</v>
      </c>
      <c r="O3515" s="10">
        <f>(E3515/D3515)*100</f>
        <v>118.39285714285714</v>
      </c>
      <c r="P3515" s="5">
        <f>IFERROR((E3515/L3515),"0")</f>
        <v>75.340909090909093</v>
      </c>
      <c r="Q3515" t="str">
        <f>LEFT(N3515,FIND("/",N3515)-1)</f>
        <v>theater</v>
      </c>
      <c r="R3515" t="str">
        <f>RIGHT(N3515,LEN(N3515)-SEARCH("/",N3515))</f>
        <v>plays</v>
      </c>
      <c r="S3515" s="14">
        <f>(((J3515/60)/60)/24) + DATE(1970,1,1)</f>
        <v>41781.096203703702</v>
      </c>
      <c r="T3515" s="14">
        <f>(((I3515/60)/60)/24) + 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8324</v>
      </c>
      <c r="O3516" s="10">
        <f>(E3516/D3516)*100</f>
        <v>110.00000000000001</v>
      </c>
      <c r="P3516" s="5">
        <f>IFERROR((E3516/L3516),"0")</f>
        <v>55</v>
      </c>
      <c r="Q3516" t="str">
        <f>LEFT(N3516,FIND("/",N3516)-1)</f>
        <v>theater</v>
      </c>
      <c r="R3516" t="str">
        <f>RIGHT(N3516,LEN(N3516)-SEARCH("/",N3516))</f>
        <v>plays</v>
      </c>
      <c r="S3516" s="14">
        <f>(((J3516/60)/60)/24) + DATE(1970,1,1)</f>
        <v>42020.846666666665</v>
      </c>
      <c r="T3516" s="14">
        <f>(((I3516/60)/60)/24) + 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8324</v>
      </c>
      <c r="O3517" s="10">
        <f>(E3517/D3517)*100</f>
        <v>102.66666666666666</v>
      </c>
      <c r="P3517" s="5">
        <f>IFERROR((E3517/L3517),"0")</f>
        <v>66.956521739130437</v>
      </c>
      <c r="Q3517" t="str">
        <f>LEFT(N3517,FIND("/",N3517)-1)</f>
        <v>theater</v>
      </c>
      <c r="R3517" t="str">
        <f>RIGHT(N3517,LEN(N3517)-SEARCH("/",N3517))</f>
        <v>plays</v>
      </c>
      <c r="S3517" s="14">
        <f>(((J3517/60)/60)/24) + DATE(1970,1,1)</f>
        <v>42125.772812499999</v>
      </c>
      <c r="T3517" s="14">
        <f>(((I3517/60)/60)/24) + DATE(1970,1,1)</f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8324</v>
      </c>
      <c r="O3518" s="10">
        <f>(E3518/D3518)*100</f>
        <v>100</v>
      </c>
      <c r="P3518" s="5">
        <f>IFERROR((E3518/L3518),"0")</f>
        <v>227.27272727272728</v>
      </c>
      <c r="Q3518" t="str">
        <f>LEFT(N3518,FIND("/",N3518)-1)</f>
        <v>theater</v>
      </c>
      <c r="R3518" t="str">
        <f>RIGHT(N3518,LEN(N3518)-SEARCH("/",N3518))</f>
        <v>plays</v>
      </c>
      <c r="S3518" s="14">
        <f>(((J3518/60)/60)/24) + DATE(1970,1,1)</f>
        <v>41856.010069444441</v>
      </c>
      <c r="T3518" s="14">
        <f>(((I3518/60)/60)/24) + 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8324</v>
      </c>
      <c r="O3519" s="10">
        <f>(E3519/D3519)*100</f>
        <v>100</v>
      </c>
      <c r="P3519" s="5">
        <f>IFERROR((E3519/L3519),"0")</f>
        <v>307.69230769230768</v>
      </c>
      <c r="Q3519" t="str">
        <f>LEFT(N3519,FIND("/",N3519)-1)</f>
        <v>theater</v>
      </c>
      <c r="R3519" t="str">
        <f>RIGHT(N3519,LEN(N3519)-SEARCH("/",N3519))</f>
        <v>plays</v>
      </c>
      <c r="S3519" s="14">
        <f>(((J3519/60)/60)/24) + DATE(1970,1,1)</f>
        <v>41794.817523148151</v>
      </c>
      <c r="T3519" s="14">
        <f>(((I3519/60)/60)/24) + DATE(1970,1,1)</f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8324</v>
      </c>
      <c r="O3520" s="10">
        <f>(E3520/D3520)*100</f>
        <v>110.04599999999999</v>
      </c>
      <c r="P3520" s="5">
        <f>IFERROR((E3520/L3520),"0")</f>
        <v>50.020909090909093</v>
      </c>
      <c r="Q3520" t="str">
        <f>LEFT(N3520,FIND("/",N3520)-1)</f>
        <v>theater</v>
      </c>
      <c r="R3520" t="str">
        <f>RIGHT(N3520,LEN(N3520)-SEARCH("/",N3520))</f>
        <v>plays</v>
      </c>
      <c r="S3520" s="14">
        <f>(((J3520/60)/60)/24) + DATE(1970,1,1)</f>
        <v>41893.783553240741</v>
      </c>
      <c r="T3520" s="14">
        <f>(((I3520/60)/60)/24) + 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8324</v>
      </c>
      <c r="O3521" s="10">
        <f>(E3521/D3521)*100</f>
        <v>101.35000000000001</v>
      </c>
      <c r="P3521" s="5">
        <f>IFERROR((E3521/L3521),"0")</f>
        <v>72.392857142857139</v>
      </c>
      <c r="Q3521" t="str">
        <f>LEFT(N3521,FIND("/",N3521)-1)</f>
        <v>theater</v>
      </c>
      <c r="R3521" t="str">
        <f>RIGHT(N3521,LEN(N3521)-SEARCH("/",N3521))</f>
        <v>plays</v>
      </c>
      <c r="S3521" s="14">
        <f>(((J3521/60)/60)/24) + DATE(1970,1,1)</f>
        <v>42037.598958333328</v>
      </c>
      <c r="T3521" s="14">
        <f>(((I3521/60)/60)/24) + DATE(1970,1,1)</f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8324</v>
      </c>
      <c r="O3522" s="10">
        <f>(E3522/D3522)*100</f>
        <v>100.75</v>
      </c>
      <c r="P3522" s="5">
        <f>IFERROR((E3522/L3522),"0")</f>
        <v>95.952380952380949</v>
      </c>
      <c r="Q3522" t="str">
        <f>LEFT(N3522,FIND("/",N3522)-1)</f>
        <v>theater</v>
      </c>
      <c r="R3522" t="str">
        <f>RIGHT(N3522,LEN(N3522)-SEARCH("/",N3522))</f>
        <v>plays</v>
      </c>
      <c r="S3522" s="14">
        <f>(((J3522/60)/60)/24) + DATE(1970,1,1)</f>
        <v>42227.824212962965</v>
      </c>
      <c r="T3522" s="14">
        <f>(((I3522/60)/60)/24) + DATE(1970,1,1)</f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8324</v>
      </c>
      <c r="O3523" s="10">
        <f>(E3523/D3523)*100</f>
        <v>169.42857142857144</v>
      </c>
      <c r="P3523" s="5">
        <f>IFERROR((E3523/L3523),"0")</f>
        <v>45.615384615384613</v>
      </c>
      <c r="Q3523" t="str">
        <f>LEFT(N3523,FIND("/",N3523)-1)</f>
        <v>theater</v>
      </c>
      <c r="R3523" t="str">
        <f>RIGHT(N3523,LEN(N3523)-SEARCH("/",N3523))</f>
        <v>plays</v>
      </c>
      <c r="S3523" s="14">
        <f>(((J3523/60)/60)/24) + DATE(1970,1,1)</f>
        <v>41881.361342592594</v>
      </c>
      <c r="T3523" s="14">
        <f>(((I3523/60)/60)/24) + 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8324</v>
      </c>
      <c r="O3524" s="10">
        <f>(E3524/D3524)*100</f>
        <v>100</v>
      </c>
      <c r="P3524" s="5">
        <f>IFERROR((E3524/L3524),"0")</f>
        <v>41.029411764705884</v>
      </c>
      <c r="Q3524" t="str">
        <f>LEFT(N3524,FIND("/",N3524)-1)</f>
        <v>theater</v>
      </c>
      <c r="R3524" t="str">
        <f>RIGHT(N3524,LEN(N3524)-SEARCH("/",N3524))</f>
        <v>plays</v>
      </c>
      <c r="S3524" s="14">
        <f>(((J3524/60)/60)/24) + DATE(1970,1,1)</f>
        <v>42234.789884259255</v>
      </c>
      <c r="T3524" s="14">
        <f>(((I3524/60)/60)/24) + 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8324</v>
      </c>
      <c r="O3525" s="10">
        <f>(E3525/D3525)*100</f>
        <v>113.65</v>
      </c>
      <c r="P3525" s="5">
        <f>IFERROR((E3525/L3525),"0")</f>
        <v>56.825000000000003</v>
      </c>
      <c r="Q3525" t="str">
        <f>LEFT(N3525,FIND("/",N3525)-1)</f>
        <v>theater</v>
      </c>
      <c r="R3525" t="str">
        <f>RIGHT(N3525,LEN(N3525)-SEARCH("/",N3525))</f>
        <v>plays</v>
      </c>
      <c r="S3525" s="14">
        <f>(((J3525/60)/60)/24) + DATE(1970,1,1)</f>
        <v>42581.397546296299</v>
      </c>
      <c r="T3525" s="14">
        <f>(((I3525/60)/60)/24) + DATE(1970,1,1)</f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8324</v>
      </c>
      <c r="O3526" s="10">
        <f>(E3526/D3526)*100</f>
        <v>101.56</v>
      </c>
      <c r="P3526" s="5">
        <f>IFERROR((E3526/L3526),"0")</f>
        <v>137.24324324324326</v>
      </c>
      <c r="Q3526" t="str">
        <f>LEFT(N3526,FIND("/",N3526)-1)</f>
        <v>theater</v>
      </c>
      <c r="R3526" t="str">
        <f>RIGHT(N3526,LEN(N3526)-SEARCH("/",N3526))</f>
        <v>plays</v>
      </c>
      <c r="S3526" s="14">
        <f>(((J3526/60)/60)/24) + DATE(1970,1,1)</f>
        <v>41880.76357638889</v>
      </c>
      <c r="T3526" s="14">
        <f>(((I3526/60)/60)/24) + 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8324</v>
      </c>
      <c r="O3527" s="10">
        <f>(E3527/D3527)*100</f>
        <v>106</v>
      </c>
      <c r="P3527" s="5">
        <f>IFERROR((E3527/L3527),"0")</f>
        <v>75.714285714285708</v>
      </c>
      <c r="Q3527" t="str">
        <f>LEFT(N3527,FIND("/",N3527)-1)</f>
        <v>theater</v>
      </c>
      <c r="R3527" t="str">
        <f>RIGHT(N3527,LEN(N3527)-SEARCH("/",N3527))</f>
        <v>plays</v>
      </c>
      <c r="S3527" s="14">
        <f>(((J3527/60)/60)/24) + DATE(1970,1,1)</f>
        <v>42214.6956712963</v>
      </c>
      <c r="T3527" s="14">
        <f>(((I3527/60)/60)/24) + DATE(1970,1,1)</f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8324</v>
      </c>
      <c r="O3528" s="10">
        <f>(E3528/D3528)*100</f>
        <v>102</v>
      </c>
      <c r="P3528" s="5">
        <f>IFERROR((E3528/L3528),"0")</f>
        <v>99</v>
      </c>
      <c r="Q3528" t="str">
        <f>LEFT(N3528,FIND("/",N3528)-1)</f>
        <v>theater</v>
      </c>
      <c r="R3528" t="str">
        <f>RIGHT(N3528,LEN(N3528)-SEARCH("/",N3528))</f>
        <v>plays</v>
      </c>
      <c r="S3528" s="14">
        <f>(((J3528/60)/60)/24) + DATE(1970,1,1)</f>
        <v>42460.335312499999</v>
      </c>
      <c r="T3528" s="14">
        <f>(((I3528/60)/60)/24) + DATE(1970,1,1)</f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8324</v>
      </c>
      <c r="O3529" s="10">
        <f>(E3529/D3529)*100</f>
        <v>116.91666666666667</v>
      </c>
      <c r="P3529" s="5">
        <f>IFERROR((E3529/L3529),"0")</f>
        <v>81.569767441860463</v>
      </c>
      <c r="Q3529" t="str">
        <f>LEFT(N3529,FIND("/",N3529)-1)</f>
        <v>theater</v>
      </c>
      <c r="R3529" t="str">
        <f>RIGHT(N3529,LEN(N3529)-SEARCH("/",N3529))</f>
        <v>plays</v>
      </c>
      <c r="S3529" s="14">
        <f>(((J3529/60)/60)/24) + DATE(1970,1,1)</f>
        <v>42167.023206018523</v>
      </c>
      <c r="T3529" s="14">
        <f>(((I3529/60)/60)/24) + 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8324</v>
      </c>
      <c r="O3530" s="10">
        <f>(E3530/D3530)*100</f>
        <v>101.15151515151514</v>
      </c>
      <c r="P3530" s="5">
        <f>IFERROR((E3530/L3530),"0")</f>
        <v>45.108108108108105</v>
      </c>
      <c r="Q3530" t="str">
        <f>LEFT(N3530,FIND("/",N3530)-1)</f>
        <v>theater</v>
      </c>
      <c r="R3530" t="str">
        <f>RIGHT(N3530,LEN(N3530)-SEARCH("/",N3530))</f>
        <v>plays</v>
      </c>
      <c r="S3530" s="14">
        <f>(((J3530/60)/60)/24) + DATE(1970,1,1)</f>
        <v>42733.50136574074</v>
      </c>
      <c r="T3530" s="14">
        <f>(((I3530/60)/60)/24) + DATE(1970,1,1)</f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8324</v>
      </c>
      <c r="O3531" s="10">
        <f>(E3531/D3531)*100</f>
        <v>132</v>
      </c>
      <c r="P3531" s="5">
        <f>IFERROR((E3531/L3531),"0")</f>
        <v>36.666666666666664</v>
      </c>
      <c r="Q3531" t="str">
        <f>LEFT(N3531,FIND("/",N3531)-1)</f>
        <v>theater</v>
      </c>
      <c r="R3531" t="str">
        <f>RIGHT(N3531,LEN(N3531)-SEARCH("/",N3531))</f>
        <v>plays</v>
      </c>
      <c r="S3531" s="14">
        <f>(((J3531/60)/60)/24) + DATE(1970,1,1)</f>
        <v>42177.761782407411</v>
      </c>
      <c r="T3531" s="14">
        <f>(((I3531/60)/60)/24) + DATE(1970,1,1)</f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8324</v>
      </c>
      <c r="O3532" s="10">
        <f>(E3532/D3532)*100</f>
        <v>100</v>
      </c>
      <c r="P3532" s="5">
        <f>IFERROR((E3532/L3532),"0")</f>
        <v>125</v>
      </c>
      <c r="Q3532" t="str">
        <f>LEFT(N3532,FIND("/",N3532)-1)</f>
        <v>theater</v>
      </c>
      <c r="R3532" t="str">
        <f>RIGHT(N3532,LEN(N3532)-SEARCH("/",N3532))</f>
        <v>plays</v>
      </c>
      <c r="S3532" s="14">
        <f>(((J3532/60)/60)/24) + DATE(1970,1,1)</f>
        <v>42442.623344907406</v>
      </c>
      <c r="T3532" s="14">
        <f>(((I3532/60)/60)/24) + 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8324</v>
      </c>
      <c r="O3533" s="10">
        <f>(E3533/D3533)*100</f>
        <v>128</v>
      </c>
      <c r="P3533" s="5">
        <f>IFERROR((E3533/L3533),"0")</f>
        <v>49.230769230769234</v>
      </c>
      <c r="Q3533" t="str">
        <f>LEFT(N3533,FIND("/",N3533)-1)</f>
        <v>theater</v>
      </c>
      <c r="R3533" t="str">
        <f>RIGHT(N3533,LEN(N3533)-SEARCH("/",N3533))</f>
        <v>plays</v>
      </c>
      <c r="S3533" s="14">
        <f>(((J3533/60)/60)/24) + DATE(1970,1,1)</f>
        <v>42521.654328703706</v>
      </c>
      <c r="T3533" s="14">
        <f>(((I3533/60)/60)/24) + DATE(1970,1,1)</f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8324</v>
      </c>
      <c r="O3534" s="10">
        <f>(E3534/D3534)*100</f>
        <v>118.95833333333334</v>
      </c>
      <c r="P3534" s="5">
        <f>IFERROR((E3534/L3534),"0")</f>
        <v>42.296296296296298</v>
      </c>
      <c r="Q3534" t="str">
        <f>LEFT(N3534,FIND("/",N3534)-1)</f>
        <v>theater</v>
      </c>
      <c r="R3534" t="str">
        <f>RIGHT(N3534,LEN(N3534)-SEARCH("/",N3534))</f>
        <v>plays</v>
      </c>
      <c r="S3534" s="14">
        <f>(((J3534/60)/60)/24) + DATE(1970,1,1)</f>
        <v>41884.599849537037</v>
      </c>
      <c r="T3534" s="14">
        <f>(((I3534/60)/60)/24) + DATE(1970,1,1)</f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8324</v>
      </c>
      <c r="O3535" s="10">
        <f>(E3535/D3535)*100</f>
        <v>126.2</v>
      </c>
      <c r="P3535" s="5">
        <f>IFERROR((E3535/L3535),"0")</f>
        <v>78.875</v>
      </c>
      <c r="Q3535" t="str">
        <f>LEFT(N3535,FIND("/",N3535)-1)</f>
        <v>theater</v>
      </c>
      <c r="R3535" t="str">
        <f>RIGHT(N3535,LEN(N3535)-SEARCH("/",N3535))</f>
        <v>plays</v>
      </c>
      <c r="S3535" s="14">
        <f>(((J3535/60)/60)/24) + DATE(1970,1,1)</f>
        <v>42289.761192129634</v>
      </c>
      <c r="T3535" s="14">
        <f>(((I3535/60)/60)/24) + DATE(1970,1,1)</f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8324</v>
      </c>
      <c r="O3536" s="10">
        <f>(E3536/D3536)*100</f>
        <v>156.20000000000002</v>
      </c>
      <c r="P3536" s="5">
        <f>IFERROR((E3536/L3536),"0")</f>
        <v>38.284313725490193</v>
      </c>
      <c r="Q3536" t="str">
        <f>LEFT(N3536,FIND("/",N3536)-1)</f>
        <v>theater</v>
      </c>
      <c r="R3536" t="str">
        <f>RIGHT(N3536,LEN(N3536)-SEARCH("/",N3536))</f>
        <v>plays</v>
      </c>
      <c r="S3536" s="14">
        <f>(((J3536/60)/60)/24) + DATE(1970,1,1)</f>
        <v>42243.6252662037</v>
      </c>
      <c r="T3536" s="14">
        <f>(((I3536/60)/60)/24) + 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8324</v>
      </c>
      <c r="O3537" s="10">
        <f>(E3537/D3537)*100</f>
        <v>103.15</v>
      </c>
      <c r="P3537" s="5">
        <f>IFERROR((E3537/L3537),"0")</f>
        <v>44.847826086956523</v>
      </c>
      <c r="Q3537" t="str">
        <f>LEFT(N3537,FIND("/",N3537)-1)</f>
        <v>theater</v>
      </c>
      <c r="R3537" t="str">
        <f>RIGHT(N3537,LEN(N3537)-SEARCH("/",N3537))</f>
        <v>plays</v>
      </c>
      <c r="S3537" s="14">
        <f>(((J3537/60)/60)/24) + DATE(1970,1,1)</f>
        <v>42248.640162037031</v>
      </c>
      <c r="T3537" s="14">
        <f>(((I3537/60)/60)/24) + DATE(1970,1,1)</f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8324</v>
      </c>
      <c r="O3538" s="10">
        <f>(E3538/D3538)*100</f>
        <v>153.33333333333334</v>
      </c>
      <c r="P3538" s="5">
        <f>IFERROR((E3538/L3538),"0")</f>
        <v>13.529411764705882</v>
      </c>
      <c r="Q3538" t="str">
        <f>LEFT(N3538,FIND("/",N3538)-1)</f>
        <v>theater</v>
      </c>
      <c r="R3538" t="str">
        <f>RIGHT(N3538,LEN(N3538)-SEARCH("/",N3538))</f>
        <v>plays</v>
      </c>
      <c r="S3538" s="14">
        <f>(((J3538/60)/60)/24) + DATE(1970,1,1)</f>
        <v>42328.727141203708</v>
      </c>
      <c r="T3538" s="14">
        <f>(((I3538/60)/60)/24) + DATE(1970,1,1)</f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8324</v>
      </c>
      <c r="O3539" s="10">
        <f>(E3539/D3539)*100</f>
        <v>180.44444444444446</v>
      </c>
      <c r="P3539" s="5">
        <f>IFERROR((E3539/L3539),"0")</f>
        <v>43.5</v>
      </c>
      <c r="Q3539" t="str">
        <f>LEFT(N3539,FIND("/",N3539)-1)</f>
        <v>theater</v>
      </c>
      <c r="R3539" t="str">
        <f>RIGHT(N3539,LEN(N3539)-SEARCH("/",N3539))</f>
        <v>plays</v>
      </c>
      <c r="S3539" s="14">
        <f>(((J3539/60)/60)/24) + DATE(1970,1,1)</f>
        <v>41923.354351851849</v>
      </c>
      <c r="T3539" s="14">
        <f>(((I3539/60)/60)/24) + DATE(1970,1,1)</f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8324</v>
      </c>
      <c r="O3540" s="10">
        <f>(E3540/D3540)*100</f>
        <v>128.44999999999999</v>
      </c>
      <c r="P3540" s="5">
        <f>IFERROR((E3540/L3540),"0")</f>
        <v>30.951807228915662</v>
      </c>
      <c r="Q3540" t="str">
        <f>LEFT(N3540,FIND("/",N3540)-1)</f>
        <v>theater</v>
      </c>
      <c r="R3540" t="str">
        <f>RIGHT(N3540,LEN(N3540)-SEARCH("/",N3540))</f>
        <v>plays</v>
      </c>
      <c r="S3540" s="14">
        <f>(((J3540/60)/60)/24) + DATE(1970,1,1)</f>
        <v>42571.420601851853</v>
      </c>
      <c r="T3540" s="14">
        <f>(((I3540/60)/60)/24) + DATE(1970,1,1)</f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8324</v>
      </c>
      <c r="O3541" s="10">
        <f>(E3541/D3541)*100</f>
        <v>119.66666666666667</v>
      </c>
      <c r="P3541" s="5">
        <f>IFERROR((E3541/L3541),"0")</f>
        <v>55.230769230769234</v>
      </c>
      <c r="Q3541" t="str">
        <f>LEFT(N3541,FIND("/",N3541)-1)</f>
        <v>theater</v>
      </c>
      <c r="R3541" t="str">
        <f>RIGHT(N3541,LEN(N3541)-SEARCH("/",N3541))</f>
        <v>plays</v>
      </c>
      <c r="S3541" s="14">
        <f>(((J3541/60)/60)/24) + DATE(1970,1,1)</f>
        <v>42600.756041666667</v>
      </c>
      <c r="T3541" s="14">
        <f>(((I3541/60)/60)/24) + DATE(1970,1,1)</f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8324</v>
      </c>
      <c r="O3542" s="10">
        <f>(E3542/D3542)*100</f>
        <v>123</v>
      </c>
      <c r="P3542" s="5">
        <f>IFERROR((E3542/L3542),"0")</f>
        <v>46.125</v>
      </c>
      <c r="Q3542" t="str">
        <f>LEFT(N3542,FIND("/",N3542)-1)</f>
        <v>theater</v>
      </c>
      <c r="R3542" t="str">
        <f>RIGHT(N3542,LEN(N3542)-SEARCH("/",N3542))</f>
        <v>plays</v>
      </c>
      <c r="S3542" s="14">
        <f>(((J3542/60)/60)/24) + DATE(1970,1,1)</f>
        <v>42517.003368055557</v>
      </c>
      <c r="T3542" s="14">
        <f>(((I3542/60)/60)/24) + DATE(1970,1,1)</f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8324</v>
      </c>
      <c r="O3543" s="10">
        <f>(E3543/D3543)*100</f>
        <v>105</v>
      </c>
      <c r="P3543" s="5">
        <f>IFERROR((E3543/L3543),"0")</f>
        <v>39.375</v>
      </c>
      <c r="Q3543" t="str">
        <f>LEFT(N3543,FIND("/",N3543)-1)</f>
        <v>theater</v>
      </c>
      <c r="R3543" t="str">
        <f>RIGHT(N3543,LEN(N3543)-SEARCH("/",N3543))</f>
        <v>plays</v>
      </c>
      <c r="S3543" s="14">
        <f>(((J3543/60)/60)/24) + DATE(1970,1,1)</f>
        <v>42222.730034722219</v>
      </c>
      <c r="T3543" s="14">
        <f>(((I3543/60)/60)/24) + DATE(1970,1,1)</f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8324</v>
      </c>
      <c r="O3544" s="10">
        <f>(E3544/D3544)*100</f>
        <v>102.23636363636363</v>
      </c>
      <c r="P3544" s="5">
        <f>IFERROR((E3544/L3544),"0")</f>
        <v>66.152941176470591</v>
      </c>
      <c r="Q3544" t="str">
        <f>LEFT(N3544,FIND("/",N3544)-1)</f>
        <v>theater</v>
      </c>
      <c r="R3544" t="str">
        <f>RIGHT(N3544,LEN(N3544)-SEARCH("/",N3544))</f>
        <v>plays</v>
      </c>
      <c r="S3544" s="14">
        <f>(((J3544/60)/60)/24) + DATE(1970,1,1)</f>
        <v>41829.599791666667</v>
      </c>
      <c r="T3544" s="14">
        <f>(((I3544/60)/60)/24) + 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8324</v>
      </c>
      <c r="O3545" s="10">
        <f>(E3545/D3545)*100</f>
        <v>104.66666666666666</v>
      </c>
      <c r="P3545" s="5">
        <f>IFERROR((E3545/L3545),"0")</f>
        <v>54.137931034482762</v>
      </c>
      <c r="Q3545" t="str">
        <f>LEFT(N3545,FIND("/",N3545)-1)</f>
        <v>theater</v>
      </c>
      <c r="R3545" t="str">
        <f>RIGHT(N3545,LEN(N3545)-SEARCH("/",N3545))</f>
        <v>plays</v>
      </c>
      <c r="S3545" s="14">
        <f>(((J3545/60)/60)/24) + DATE(1970,1,1)</f>
        <v>42150.755312499998</v>
      </c>
      <c r="T3545" s="14">
        <f>(((I3545/60)/60)/24) + DATE(1970,1,1)</f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8324</v>
      </c>
      <c r="O3546" s="10">
        <f>(E3546/D3546)*100</f>
        <v>100</v>
      </c>
      <c r="P3546" s="5">
        <f>IFERROR((E3546/L3546),"0")</f>
        <v>104.16666666666667</v>
      </c>
      <c r="Q3546" t="str">
        <f>LEFT(N3546,FIND("/",N3546)-1)</f>
        <v>theater</v>
      </c>
      <c r="R3546" t="str">
        <f>RIGHT(N3546,LEN(N3546)-SEARCH("/",N3546))</f>
        <v>plays</v>
      </c>
      <c r="S3546" s="14">
        <f>(((J3546/60)/60)/24) + DATE(1970,1,1)</f>
        <v>42040.831678240742</v>
      </c>
      <c r="T3546" s="14">
        <f>(((I3546/60)/60)/24) + DATE(1970,1,1)</f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8324</v>
      </c>
      <c r="O3547" s="10">
        <f>(E3547/D3547)*100</f>
        <v>100.4</v>
      </c>
      <c r="P3547" s="5">
        <f>IFERROR((E3547/L3547),"0")</f>
        <v>31.375</v>
      </c>
      <c r="Q3547" t="str">
        <f>LEFT(N3547,FIND("/",N3547)-1)</f>
        <v>theater</v>
      </c>
      <c r="R3547" t="str">
        <f>RIGHT(N3547,LEN(N3547)-SEARCH("/",N3547))</f>
        <v>plays</v>
      </c>
      <c r="S3547" s="14">
        <f>(((J3547/60)/60)/24) + DATE(1970,1,1)</f>
        <v>42075.807395833333</v>
      </c>
      <c r="T3547" s="14">
        <f>(((I3547/60)/60)/24) + DATE(1970,1,1)</f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8324</v>
      </c>
      <c r="O3548" s="10">
        <f>(E3548/D3548)*100</f>
        <v>102.27272727272727</v>
      </c>
      <c r="P3548" s="5">
        <f>IFERROR((E3548/L3548),"0")</f>
        <v>59.210526315789473</v>
      </c>
      <c r="Q3548" t="str">
        <f>LEFT(N3548,FIND("/",N3548)-1)</f>
        <v>theater</v>
      </c>
      <c r="R3548" t="str">
        <f>RIGHT(N3548,LEN(N3548)-SEARCH("/",N3548))</f>
        <v>plays</v>
      </c>
      <c r="S3548" s="14">
        <f>(((J3548/60)/60)/24) + DATE(1970,1,1)</f>
        <v>42073.660694444443</v>
      </c>
      <c r="T3548" s="14">
        <f>(((I3548/60)/60)/24) + 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8324</v>
      </c>
      <c r="O3549" s="10">
        <f>(E3549/D3549)*100</f>
        <v>114.40928571428573</v>
      </c>
      <c r="P3549" s="5">
        <f>IFERROR((E3549/L3549),"0")</f>
        <v>119.17633928571429</v>
      </c>
      <c r="Q3549" t="str">
        <f>LEFT(N3549,FIND("/",N3549)-1)</f>
        <v>theater</v>
      </c>
      <c r="R3549" t="str">
        <f>RIGHT(N3549,LEN(N3549)-SEARCH("/",N3549))</f>
        <v>plays</v>
      </c>
      <c r="S3549" s="14">
        <f>(((J3549/60)/60)/24) + DATE(1970,1,1)</f>
        <v>42480.078715277778</v>
      </c>
      <c r="T3549" s="14">
        <f>(((I3549/60)/60)/24) + 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8324</v>
      </c>
      <c r="O3550" s="10">
        <f>(E3550/D3550)*100</f>
        <v>101.9047619047619</v>
      </c>
      <c r="P3550" s="5">
        <f>IFERROR((E3550/L3550),"0")</f>
        <v>164.61538461538461</v>
      </c>
      <c r="Q3550" t="str">
        <f>LEFT(N3550,FIND("/",N3550)-1)</f>
        <v>theater</v>
      </c>
      <c r="R3550" t="str">
        <f>RIGHT(N3550,LEN(N3550)-SEARCH("/",N3550))</f>
        <v>plays</v>
      </c>
      <c r="S3550" s="14">
        <f>(((J3550/60)/60)/24) + DATE(1970,1,1)</f>
        <v>42411.942291666666</v>
      </c>
      <c r="T3550" s="14">
        <f>(((I3550/60)/60)/24) + DATE(1970,1,1)</f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8324</v>
      </c>
      <c r="O3551" s="10">
        <f>(E3551/D3551)*100</f>
        <v>102</v>
      </c>
      <c r="P3551" s="5">
        <f>IFERROR((E3551/L3551),"0")</f>
        <v>24.285714285714285</v>
      </c>
      <c r="Q3551" t="str">
        <f>LEFT(N3551,FIND("/",N3551)-1)</f>
        <v>theater</v>
      </c>
      <c r="R3551" t="str">
        <f>RIGHT(N3551,LEN(N3551)-SEARCH("/",N3551))</f>
        <v>plays</v>
      </c>
      <c r="S3551" s="14">
        <f>(((J3551/60)/60)/24) + DATE(1970,1,1)</f>
        <v>42223.394363425927</v>
      </c>
      <c r="T3551" s="14">
        <f>(((I3551/60)/60)/24) + DATE(1970,1,1)</f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8324</v>
      </c>
      <c r="O3552" s="10">
        <f>(E3552/D3552)*100</f>
        <v>104.80000000000001</v>
      </c>
      <c r="P3552" s="5">
        <f>IFERROR((E3552/L3552),"0")</f>
        <v>40.9375</v>
      </c>
      <c r="Q3552" t="str">
        <f>LEFT(N3552,FIND("/",N3552)-1)</f>
        <v>theater</v>
      </c>
      <c r="R3552" t="str">
        <f>RIGHT(N3552,LEN(N3552)-SEARCH("/",N3552))</f>
        <v>plays</v>
      </c>
      <c r="S3552" s="14">
        <f>(((J3552/60)/60)/24) + DATE(1970,1,1)</f>
        <v>42462.893495370372</v>
      </c>
      <c r="T3552" s="14">
        <f>(((I3552/60)/60)/24) + DATE(1970,1,1)</f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8324</v>
      </c>
      <c r="O3553" s="10">
        <f>(E3553/D3553)*100</f>
        <v>101.83333333333333</v>
      </c>
      <c r="P3553" s="5">
        <f>IFERROR((E3553/L3553),"0")</f>
        <v>61.1</v>
      </c>
      <c r="Q3553" t="str">
        <f>LEFT(N3553,FIND("/",N3553)-1)</f>
        <v>theater</v>
      </c>
      <c r="R3553" t="str">
        <f>RIGHT(N3553,LEN(N3553)-SEARCH("/",N3553))</f>
        <v>plays</v>
      </c>
      <c r="S3553" s="14">
        <f>(((J3553/60)/60)/24) + DATE(1970,1,1)</f>
        <v>41753.515856481477</v>
      </c>
      <c r="T3553" s="14">
        <f>(((I3553/60)/60)/24) + DATE(1970,1,1)</f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8324</v>
      </c>
      <c r="O3554" s="10">
        <f>(E3554/D3554)*100</f>
        <v>100</v>
      </c>
      <c r="P3554" s="5">
        <f>IFERROR((E3554/L3554),"0")</f>
        <v>38.65</v>
      </c>
      <c r="Q3554" t="str">
        <f>LEFT(N3554,FIND("/",N3554)-1)</f>
        <v>theater</v>
      </c>
      <c r="R3554" t="str">
        <f>RIGHT(N3554,LEN(N3554)-SEARCH("/",N3554))</f>
        <v>plays</v>
      </c>
      <c r="S3554" s="14">
        <f>(((J3554/60)/60)/24) + DATE(1970,1,1)</f>
        <v>41788.587083333332</v>
      </c>
      <c r="T3554" s="14">
        <f>(((I3554/60)/60)/24) + DATE(1970,1,1)</f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8324</v>
      </c>
      <c r="O3555" s="10">
        <f>(E3555/D3555)*100</f>
        <v>106.27272727272728</v>
      </c>
      <c r="P3555" s="5">
        <f>IFERROR((E3555/L3555),"0")</f>
        <v>56.20192307692308</v>
      </c>
      <c r="Q3555" t="str">
        <f>LEFT(N3555,FIND("/",N3555)-1)</f>
        <v>theater</v>
      </c>
      <c r="R3555" t="str">
        <f>RIGHT(N3555,LEN(N3555)-SEARCH("/",N3555))</f>
        <v>plays</v>
      </c>
      <c r="S3555" s="14">
        <f>(((J3555/60)/60)/24) + DATE(1970,1,1)</f>
        <v>42196.028703703705</v>
      </c>
      <c r="T3555" s="14">
        <f>(((I3555/60)/60)/24) + 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8324</v>
      </c>
      <c r="O3556" s="10">
        <f>(E3556/D3556)*100</f>
        <v>113.42219999999999</v>
      </c>
      <c r="P3556" s="5">
        <f>IFERROR((E3556/L3556),"0")</f>
        <v>107.00207547169811</v>
      </c>
      <c r="Q3556" t="str">
        <f>LEFT(N3556,FIND("/",N3556)-1)</f>
        <v>theater</v>
      </c>
      <c r="R3556" t="str">
        <f>RIGHT(N3556,LEN(N3556)-SEARCH("/",N3556))</f>
        <v>plays</v>
      </c>
      <c r="S3556" s="14">
        <f>(((J3556/60)/60)/24) + DATE(1970,1,1)</f>
        <v>42016.050451388888</v>
      </c>
      <c r="T3556" s="14">
        <f>(((I3556/60)/60)/24) + DATE(1970,1,1)</f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8324</v>
      </c>
      <c r="O3557" s="10">
        <f>(E3557/D3557)*100</f>
        <v>100</v>
      </c>
      <c r="P3557" s="5">
        <f>IFERROR((E3557/L3557),"0")</f>
        <v>171.42857142857142</v>
      </c>
      <c r="Q3557" t="str">
        <f>LEFT(N3557,FIND("/",N3557)-1)</f>
        <v>theater</v>
      </c>
      <c r="R3557" t="str">
        <f>RIGHT(N3557,LEN(N3557)-SEARCH("/",N3557))</f>
        <v>plays</v>
      </c>
      <c r="S3557" s="14">
        <f>(((J3557/60)/60)/24) + DATE(1970,1,1)</f>
        <v>42661.442060185189</v>
      </c>
      <c r="T3557" s="14">
        <f>(((I3557/60)/60)/24) + DATE(1970,1,1)</f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8324</v>
      </c>
      <c r="O3558" s="10">
        <f>(E3558/D3558)*100</f>
        <v>100.45454545454547</v>
      </c>
      <c r="P3558" s="5">
        <f>IFERROR((E3558/L3558),"0")</f>
        <v>110.5</v>
      </c>
      <c r="Q3558" t="str">
        <f>LEFT(N3558,FIND("/",N3558)-1)</f>
        <v>theater</v>
      </c>
      <c r="R3558" t="str">
        <f>RIGHT(N3558,LEN(N3558)-SEARCH("/",N3558))</f>
        <v>plays</v>
      </c>
      <c r="S3558" s="14">
        <f>(((J3558/60)/60)/24) + DATE(1970,1,1)</f>
        <v>41808.649583333332</v>
      </c>
      <c r="T3558" s="14">
        <f>(((I3558/60)/60)/24) + DATE(1970,1,1)</f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8324</v>
      </c>
      <c r="O3559" s="10">
        <f>(E3559/D3559)*100</f>
        <v>100.03599999999999</v>
      </c>
      <c r="P3559" s="5">
        <f>IFERROR((E3559/L3559),"0")</f>
        <v>179.27598566308242</v>
      </c>
      <c r="Q3559" t="str">
        <f>LEFT(N3559,FIND("/",N3559)-1)</f>
        <v>theater</v>
      </c>
      <c r="R3559" t="str">
        <f>RIGHT(N3559,LEN(N3559)-SEARCH("/",N3559))</f>
        <v>plays</v>
      </c>
      <c r="S3559" s="14">
        <f>(((J3559/60)/60)/24) + DATE(1970,1,1)</f>
        <v>41730.276747685188</v>
      </c>
      <c r="T3559" s="14">
        <f>(((I3559/60)/60)/24) + 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8324</v>
      </c>
      <c r="O3560" s="10">
        <f>(E3560/D3560)*100</f>
        <v>144</v>
      </c>
      <c r="P3560" s="5">
        <f>IFERROR((E3560/L3560),"0")</f>
        <v>22.90909090909091</v>
      </c>
      <c r="Q3560" t="str">
        <f>LEFT(N3560,FIND("/",N3560)-1)</f>
        <v>theater</v>
      </c>
      <c r="R3560" t="str">
        <f>RIGHT(N3560,LEN(N3560)-SEARCH("/",N3560))</f>
        <v>plays</v>
      </c>
      <c r="S3560" s="14">
        <f>(((J3560/60)/60)/24) + DATE(1970,1,1)</f>
        <v>42139.816840277781</v>
      </c>
      <c r="T3560" s="14">
        <f>(((I3560/60)/60)/24) + DATE(1970,1,1)</f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8324</v>
      </c>
      <c r="O3561" s="10">
        <f>(E3561/D3561)*100</f>
        <v>103.49999999999999</v>
      </c>
      <c r="P3561" s="5">
        <f>IFERROR((E3561/L3561),"0")</f>
        <v>43.125</v>
      </c>
      <c r="Q3561" t="str">
        <f>LEFT(N3561,FIND("/",N3561)-1)</f>
        <v>theater</v>
      </c>
      <c r="R3561" t="str">
        <f>RIGHT(N3561,LEN(N3561)-SEARCH("/",N3561))</f>
        <v>plays</v>
      </c>
      <c r="S3561" s="14">
        <f>(((J3561/60)/60)/24) + DATE(1970,1,1)</f>
        <v>42194.096157407403</v>
      </c>
      <c r="T3561" s="14">
        <f>(((I3561/60)/60)/24) + DATE(1970,1,1)</f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8324</v>
      </c>
      <c r="O3562" s="10">
        <f>(E3562/D3562)*100</f>
        <v>108.43750000000001</v>
      </c>
      <c r="P3562" s="5">
        <f>IFERROR((E3562/L3562),"0")</f>
        <v>46.891891891891895</v>
      </c>
      <c r="Q3562" t="str">
        <f>LEFT(N3562,FIND("/",N3562)-1)</f>
        <v>theater</v>
      </c>
      <c r="R3562" t="str">
        <f>RIGHT(N3562,LEN(N3562)-SEARCH("/",N3562))</f>
        <v>plays</v>
      </c>
      <c r="S3562" s="14">
        <f>(((J3562/60)/60)/24) + DATE(1970,1,1)</f>
        <v>42115.889652777783</v>
      </c>
      <c r="T3562" s="14">
        <f>(((I3562/60)/60)/24) + DATE(1970,1,1)</f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8324</v>
      </c>
      <c r="O3563" s="10">
        <f>(E3563/D3563)*100</f>
        <v>102.4</v>
      </c>
      <c r="P3563" s="5">
        <f>IFERROR((E3563/L3563),"0")</f>
        <v>47.407407407407405</v>
      </c>
      <c r="Q3563" t="str">
        <f>LEFT(N3563,FIND("/",N3563)-1)</f>
        <v>theater</v>
      </c>
      <c r="R3563" t="str">
        <f>RIGHT(N3563,LEN(N3563)-SEARCH("/",N3563))</f>
        <v>plays</v>
      </c>
      <c r="S3563" s="14">
        <f>(((J3563/60)/60)/24) + DATE(1970,1,1)</f>
        <v>42203.680300925931</v>
      </c>
      <c r="T3563" s="14">
        <f>(((I3563/60)/60)/24) + DATE(1970,1,1)</f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8324</v>
      </c>
      <c r="O3564" s="10">
        <f>(E3564/D3564)*100</f>
        <v>148.88888888888889</v>
      </c>
      <c r="P3564" s="5">
        <f>IFERROR((E3564/L3564),"0")</f>
        <v>15.129032258064516</v>
      </c>
      <c r="Q3564" t="str">
        <f>LEFT(N3564,FIND("/",N3564)-1)</f>
        <v>theater</v>
      </c>
      <c r="R3564" t="str">
        <f>RIGHT(N3564,LEN(N3564)-SEARCH("/",N3564))</f>
        <v>plays</v>
      </c>
      <c r="S3564" s="14">
        <f>(((J3564/60)/60)/24) + DATE(1970,1,1)</f>
        <v>42433.761886574073</v>
      </c>
      <c r="T3564" s="14">
        <f>(((I3564/60)/60)/24) + DATE(1970,1,1)</f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8324</v>
      </c>
      <c r="O3565" s="10">
        <f>(E3565/D3565)*100</f>
        <v>105.49000000000002</v>
      </c>
      <c r="P3565" s="5">
        <f>IFERROR((E3565/L3565),"0")</f>
        <v>21.098000000000003</v>
      </c>
      <c r="Q3565" t="str">
        <f>LEFT(N3565,FIND("/",N3565)-1)</f>
        <v>theater</v>
      </c>
      <c r="R3565" t="str">
        <f>RIGHT(N3565,LEN(N3565)-SEARCH("/",N3565))</f>
        <v>plays</v>
      </c>
      <c r="S3565" s="14">
        <f>(((J3565/60)/60)/24) + DATE(1970,1,1)</f>
        <v>42555.671944444446</v>
      </c>
      <c r="T3565" s="14">
        <f>(((I3565/60)/60)/24) + DATE(1970,1,1)</f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8324</v>
      </c>
      <c r="O3566" s="10">
        <f>(E3566/D3566)*100</f>
        <v>100.49999999999999</v>
      </c>
      <c r="P3566" s="5">
        <f>IFERROR((E3566/L3566),"0")</f>
        <v>59.117647058823529</v>
      </c>
      <c r="Q3566" t="str">
        <f>LEFT(N3566,FIND("/",N3566)-1)</f>
        <v>theater</v>
      </c>
      <c r="R3566" t="str">
        <f>RIGHT(N3566,LEN(N3566)-SEARCH("/",N3566))</f>
        <v>plays</v>
      </c>
      <c r="S3566" s="14">
        <f>(((J3566/60)/60)/24) + DATE(1970,1,1)</f>
        <v>42236.623252314821</v>
      </c>
      <c r="T3566" s="14">
        <f>(((I3566/60)/60)/24) + DATE(1970,1,1)</f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8324</v>
      </c>
      <c r="O3567" s="10">
        <f>(E3567/D3567)*100</f>
        <v>130.55555555555557</v>
      </c>
      <c r="P3567" s="5">
        <f>IFERROR((E3567/L3567),"0")</f>
        <v>97.916666666666671</v>
      </c>
      <c r="Q3567" t="str">
        <f>LEFT(N3567,FIND("/",N3567)-1)</f>
        <v>theater</v>
      </c>
      <c r="R3567" t="str">
        <f>RIGHT(N3567,LEN(N3567)-SEARCH("/",N3567))</f>
        <v>plays</v>
      </c>
      <c r="S3567" s="14">
        <f>(((J3567/60)/60)/24) + DATE(1970,1,1)</f>
        <v>41974.743148148147</v>
      </c>
      <c r="T3567" s="14">
        <f>(((I3567/60)/60)/24) + DATE(1970,1,1)</f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8324</v>
      </c>
      <c r="O3568" s="10">
        <f>(E3568/D3568)*100</f>
        <v>104.75000000000001</v>
      </c>
      <c r="P3568" s="5">
        <f>IFERROR((E3568/L3568),"0")</f>
        <v>55.131578947368418</v>
      </c>
      <c r="Q3568" t="str">
        <f>LEFT(N3568,FIND("/",N3568)-1)</f>
        <v>theater</v>
      </c>
      <c r="R3568" t="str">
        <f>RIGHT(N3568,LEN(N3568)-SEARCH("/",N3568))</f>
        <v>plays</v>
      </c>
      <c r="S3568" s="14">
        <f>(((J3568/60)/60)/24) + DATE(1970,1,1)</f>
        <v>41997.507905092592</v>
      </c>
      <c r="T3568" s="14">
        <f>(((I3568/60)/60)/24) + DATE(1970,1,1)</f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8324</v>
      </c>
      <c r="O3569" s="10">
        <f>(E3569/D3569)*100</f>
        <v>108.80000000000001</v>
      </c>
      <c r="P3569" s="5">
        <f>IFERROR((E3569/L3569),"0")</f>
        <v>26.536585365853657</v>
      </c>
      <c r="Q3569" t="str">
        <f>LEFT(N3569,FIND("/",N3569)-1)</f>
        <v>theater</v>
      </c>
      <c r="R3569" t="str">
        <f>RIGHT(N3569,LEN(N3569)-SEARCH("/",N3569))</f>
        <v>plays</v>
      </c>
      <c r="S3569" s="14">
        <f>(((J3569/60)/60)/24) + DATE(1970,1,1)</f>
        <v>42135.810694444444</v>
      </c>
      <c r="T3569" s="14">
        <f>(((I3569/60)/60)/24) + 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8324</v>
      </c>
      <c r="O3570" s="10">
        <f>(E3570/D3570)*100</f>
        <v>111.00000000000001</v>
      </c>
      <c r="P3570" s="5">
        <f>IFERROR((E3570/L3570),"0")</f>
        <v>58.421052631578945</v>
      </c>
      <c r="Q3570" t="str">
        <f>LEFT(N3570,FIND("/",N3570)-1)</f>
        <v>theater</v>
      </c>
      <c r="R3570" t="str">
        <f>RIGHT(N3570,LEN(N3570)-SEARCH("/",N3570))</f>
        <v>plays</v>
      </c>
      <c r="S3570" s="14">
        <f>(((J3570/60)/60)/24) + DATE(1970,1,1)</f>
        <v>41869.740671296298</v>
      </c>
      <c r="T3570" s="14">
        <f>(((I3570/60)/60)/24) + 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8324</v>
      </c>
      <c r="O3571" s="10">
        <f>(E3571/D3571)*100</f>
        <v>100.47999999999999</v>
      </c>
      <c r="P3571" s="5">
        <f>IFERROR((E3571/L3571),"0")</f>
        <v>122.53658536585365</v>
      </c>
      <c r="Q3571" t="str">
        <f>LEFT(N3571,FIND("/",N3571)-1)</f>
        <v>theater</v>
      </c>
      <c r="R3571" t="str">
        <f>RIGHT(N3571,LEN(N3571)-SEARCH("/",N3571))</f>
        <v>plays</v>
      </c>
      <c r="S3571" s="14">
        <f>(((J3571/60)/60)/24) + DATE(1970,1,1)</f>
        <v>41982.688611111109</v>
      </c>
      <c r="T3571" s="14">
        <f>(((I3571/60)/60)/24) + 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8324</v>
      </c>
      <c r="O3572" s="10">
        <f>(E3572/D3572)*100</f>
        <v>114.35</v>
      </c>
      <c r="P3572" s="5">
        <f>IFERROR((E3572/L3572),"0")</f>
        <v>87.961538461538467</v>
      </c>
      <c r="Q3572" t="str">
        <f>LEFT(N3572,FIND("/",N3572)-1)</f>
        <v>theater</v>
      </c>
      <c r="R3572" t="str">
        <f>RIGHT(N3572,LEN(N3572)-SEARCH("/",N3572))</f>
        <v>plays</v>
      </c>
      <c r="S3572" s="14">
        <f>(((J3572/60)/60)/24) + DATE(1970,1,1)</f>
        <v>41976.331979166673</v>
      </c>
      <c r="T3572" s="14">
        <f>(((I3572/60)/60)/24) + 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8324</v>
      </c>
      <c r="O3573" s="10">
        <f>(E3573/D3573)*100</f>
        <v>122.06666666666666</v>
      </c>
      <c r="P3573" s="5">
        <f>IFERROR((E3573/L3573),"0")</f>
        <v>73.239999999999995</v>
      </c>
      <c r="Q3573" t="str">
        <f>LEFT(N3573,FIND("/",N3573)-1)</f>
        <v>theater</v>
      </c>
      <c r="R3573" t="str">
        <f>RIGHT(N3573,LEN(N3573)-SEARCH("/",N3573))</f>
        <v>plays</v>
      </c>
      <c r="S3573" s="14">
        <f>(((J3573/60)/60)/24) + DATE(1970,1,1)</f>
        <v>41912.858946759261</v>
      </c>
      <c r="T3573" s="14">
        <f>(((I3573/60)/60)/24) + 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8324</v>
      </c>
      <c r="O3574" s="10">
        <f>(E3574/D3574)*100</f>
        <v>100</v>
      </c>
      <c r="P3574" s="5">
        <f>IFERROR((E3574/L3574),"0")</f>
        <v>55.555555555555557</v>
      </c>
      <c r="Q3574" t="str">
        <f>LEFT(N3574,FIND("/",N3574)-1)</f>
        <v>theater</v>
      </c>
      <c r="R3574" t="str">
        <f>RIGHT(N3574,LEN(N3574)-SEARCH("/",N3574))</f>
        <v>plays</v>
      </c>
      <c r="S3574" s="14">
        <f>(((J3574/60)/60)/24) + DATE(1970,1,1)</f>
        <v>42146.570393518516</v>
      </c>
      <c r="T3574" s="14">
        <f>(((I3574/60)/60)/24) + DATE(1970,1,1)</f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8324</v>
      </c>
      <c r="O3575" s="10">
        <f>(E3575/D3575)*100</f>
        <v>102.8</v>
      </c>
      <c r="P3575" s="5">
        <f>IFERROR((E3575/L3575),"0")</f>
        <v>39.53846153846154</v>
      </c>
      <c r="Q3575" t="str">
        <f>LEFT(N3575,FIND("/",N3575)-1)</f>
        <v>theater</v>
      </c>
      <c r="R3575" t="str">
        <f>RIGHT(N3575,LEN(N3575)-SEARCH("/",N3575))</f>
        <v>plays</v>
      </c>
      <c r="S3575" s="14">
        <f>(((J3575/60)/60)/24) + DATE(1970,1,1)</f>
        <v>41921.375532407408</v>
      </c>
      <c r="T3575" s="14">
        <f>(((I3575/60)/60)/24) + DATE(1970,1,1)</f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8324</v>
      </c>
      <c r="O3576" s="10">
        <f>(E3576/D3576)*100</f>
        <v>106.12068965517241</v>
      </c>
      <c r="P3576" s="5">
        <f>IFERROR((E3576/L3576),"0")</f>
        <v>136.77777777777777</v>
      </c>
      <c r="Q3576" t="str">
        <f>LEFT(N3576,FIND("/",N3576)-1)</f>
        <v>theater</v>
      </c>
      <c r="R3576" t="str">
        <f>RIGHT(N3576,LEN(N3576)-SEARCH("/",N3576))</f>
        <v>plays</v>
      </c>
      <c r="S3576" s="14">
        <f>(((J3576/60)/60)/24) + DATE(1970,1,1)</f>
        <v>41926.942685185182</v>
      </c>
      <c r="T3576" s="14">
        <f>(((I3576/60)/60)/24) + DATE(1970,1,1)</f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8324</v>
      </c>
      <c r="O3577" s="10">
        <f>(E3577/D3577)*100</f>
        <v>101.33000000000001</v>
      </c>
      <c r="P3577" s="5">
        <f>IFERROR((E3577/L3577),"0")</f>
        <v>99.343137254901961</v>
      </c>
      <c r="Q3577" t="str">
        <f>LEFT(N3577,FIND("/",N3577)-1)</f>
        <v>theater</v>
      </c>
      <c r="R3577" t="str">
        <f>RIGHT(N3577,LEN(N3577)-SEARCH("/",N3577))</f>
        <v>plays</v>
      </c>
      <c r="S3577" s="14">
        <f>(((J3577/60)/60)/24) + DATE(1970,1,1)</f>
        <v>42561.783877314811</v>
      </c>
      <c r="T3577" s="14">
        <f>(((I3577/60)/60)/24) + 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8324</v>
      </c>
      <c r="O3578" s="10">
        <f>(E3578/D3578)*100</f>
        <v>100</v>
      </c>
      <c r="P3578" s="5">
        <f>IFERROR((E3578/L3578),"0")</f>
        <v>20</v>
      </c>
      <c r="Q3578" t="str">
        <f>LEFT(N3578,FIND("/",N3578)-1)</f>
        <v>theater</v>
      </c>
      <c r="R3578" t="str">
        <f>RIGHT(N3578,LEN(N3578)-SEARCH("/",N3578))</f>
        <v>plays</v>
      </c>
      <c r="S3578" s="14">
        <f>(((J3578/60)/60)/24) + DATE(1970,1,1)</f>
        <v>42649.54923611111</v>
      </c>
      <c r="T3578" s="14">
        <f>(((I3578/60)/60)/24) + 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8324</v>
      </c>
      <c r="O3579" s="10">
        <f>(E3579/D3579)*100</f>
        <v>130</v>
      </c>
      <c r="P3579" s="5">
        <f>IFERROR((E3579/L3579),"0")</f>
        <v>28.888888888888889</v>
      </c>
      <c r="Q3579" t="str">
        <f>LEFT(N3579,FIND("/",N3579)-1)</f>
        <v>theater</v>
      </c>
      <c r="R3579" t="str">
        <f>RIGHT(N3579,LEN(N3579)-SEARCH("/",N3579))</f>
        <v>plays</v>
      </c>
      <c r="S3579" s="14">
        <f>(((J3579/60)/60)/24) + DATE(1970,1,1)</f>
        <v>42093.786840277782</v>
      </c>
      <c r="T3579" s="14">
        <f>(((I3579/60)/60)/24) + 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8324</v>
      </c>
      <c r="O3580" s="10">
        <f>(E3580/D3580)*100</f>
        <v>100.01333333333334</v>
      </c>
      <c r="P3580" s="5">
        <f>IFERROR((E3580/L3580),"0")</f>
        <v>40.545945945945945</v>
      </c>
      <c r="Q3580" t="str">
        <f>LEFT(N3580,FIND("/",N3580)-1)</f>
        <v>theater</v>
      </c>
      <c r="R3580" t="str">
        <f>RIGHT(N3580,LEN(N3580)-SEARCH("/",N3580))</f>
        <v>plays</v>
      </c>
      <c r="S3580" s="14">
        <f>(((J3580/60)/60)/24) + DATE(1970,1,1)</f>
        <v>42460.733530092592</v>
      </c>
      <c r="T3580" s="14">
        <f>(((I3580/60)/60)/24) + DATE(1970,1,1)</f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8324</v>
      </c>
      <c r="O3581" s="10">
        <f>(E3581/D3581)*100</f>
        <v>100</v>
      </c>
      <c r="P3581" s="5">
        <f>IFERROR((E3581/L3581),"0")</f>
        <v>35.714285714285715</v>
      </c>
      <c r="Q3581" t="str">
        <f>LEFT(N3581,FIND("/",N3581)-1)</f>
        <v>theater</v>
      </c>
      <c r="R3581" t="str">
        <f>RIGHT(N3581,LEN(N3581)-SEARCH("/",N3581))</f>
        <v>plays</v>
      </c>
      <c r="S3581" s="14">
        <f>(((J3581/60)/60)/24) + DATE(1970,1,1)</f>
        <v>42430.762222222227</v>
      </c>
      <c r="T3581" s="14">
        <f>(((I3581/60)/60)/24) + 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8324</v>
      </c>
      <c r="O3582" s="10">
        <f>(E3582/D3582)*100</f>
        <v>113.88888888888889</v>
      </c>
      <c r="P3582" s="5">
        <f>IFERROR((E3582/L3582),"0")</f>
        <v>37.962962962962962</v>
      </c>
      <c r="Q3582" t="str">
        <f>LEFT(N3582,FIND("/",N3582)-1)</f>
        <v>theater</v>
      </c>
      <c r="R3582" t="str">
        <f>RIGHT(N3582,LEN(N3582)-SEARCH("/",N3582))</f>
        <v>plays</v>
      </c>
      <c r="S3582" s="14">
        <f>(((J3582/60)/60)/24) + DATE(1970,1,1)</f>
        <v>42026.176180555558</v>
      </c>
      <c r="T3582" s="14">
        <f>(((I3582/60)/60)/24) + DATE(1970,1,1)</f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8324</v>
      </c>
      <c r="O3583" s="10">
        <f>(E3583/D3583)*100</f>
        <v>100</v>
      </c>
      <c r="P3583" s="5">
        <f>IFERROR((E3583/L3583),"0")</f>
        <v>33.333333333333336</v>
      </c>
      <c r="Q3583" t="str">
        <f>LEFT(N3583,FIND("/",N3583)-1)</f>
        <v>theater</v>
      </c>
      <c r="R3583" t="str">
        <f>RIGHT(N3583,LEN(N3583)-SEARCH("/",N3583))</f>
        <v>plays</v>
      </c>
      <c r="S3583" s="14">
        <f>(((J3583/60)/60)/24) + DATE(1970,1,1)</f>
        <v>41836.471180555556</v>
      </c>
      <c r="T3583" s="14">
        <f>(((I3583/60)/60)/24) + 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8324</v>
      </c>
      <c r="O3584" s="10">
        <f>(E3584/D3584)*100</f>
        <v>287</v>
      </c>
      <c r="P3584" s="5">
        <f>IFERROR((E3584/L3584),"0")</f>
        <v>58.571428571428569</v>
      </c>
      <c r="Q3584" t="str">
        <f>LEFT(N3584,FIND("/",N3584)-1)</f>
        <v>theater</v>
      </c>
      <c r="R3584" t="str">
        <f>RIGHT(N3584,LEN(N3584)-SEARCH("/",N3584))</f>
        <v>plays</v>
      </c>
      <c r="S3584" s="14">
        <f>(((J3584/60)/60)/24) + DATE(1970,1,1)</f>
        <v>42451.095856481479</v>
      </c>
      <c r="T3584" s="14">
        <f>(((I3584/60)/60)/24) + DATE(1970,1,1)</f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8324</v>
      </c>
      <c r="O3585" s="10">
        <f>(E3585/D3585)*100</f>
        <v>108.5</v>
      </c>
      <c r="P3585" s="5">
        <f>IFERROR((E3585/L3585),"0")</f>
        <v>135.625</v>
      </c>
      <c r="Q3585" t="str">
        <f>LEFT(N3585,FIND("/",N3585)-1)</f>
        <v>theater</v>
      </c>
      <c r="R3585" t="str">
        <f>RIGHT(N3585,LEN(N3585)-SEARCH("/",N3585))</f>
        <v>plays</v>
      </c>
      <c r="S3585" s="14">
        <f>(((J3585/60)/60)/24) + DATE(1970,1,1)</f>
        <v>42418.425983796296</v>
      </c>
      <c r="T3585" s="14">
        <f>(((I3585/60)/60)/24) + 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8324</v>
      </c>
      <c r="O3586" s="10">
        <f>(E3586/D3586)*100</f>
        <v>115.5</v>
      </c>
      <c r="P3586" s="5">
        <f>IFERROR((E3586/L3586),"0")</f>
        <v>30.9375</v>
      </c>
      <c r="Q3586" t="str">
        <f>LEFT(N3586,FIND("/",N3586)-1)</f>
        <v>theater</v>
      </c>
      <c r="R3586" t="str">
        <f>RIGHT(N3586,LEN(N3586)-SEARCH("/",N3586))</f>
        <v>plays</v>
      </c>
      <c r="S3586" s="14">
        <f>(((J3586/60)/60)/24) + DATE(1970,1,1)</f>
        <v>42168.316481481481</v>
      </c>
      <c r="T3586" s="14">
        <f>(((I3586/60)/60)/24) + 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8324</v>
      </c>
      <c r="O3587" s="10">
        <f>(E3587/D3587)*100</f>
        <v>119.11764705882352</v>
      </c>
      <c r="P3587" s="5">
        <f>IFERROR((E3587/L3587),"0")</f>
        <v>176.08695652173913</v>
      </c>
      <c r="Q3587" t="str">
        <f>LEFT(N3587,FIND("/",N3587)-1)</f>
        <v>theater</v>
      </c>
      <c r="R3587" t="str">
        <f>RIGHT(N3587,LEN(N3587)-SEARCH("/",N3587))</f>
        <v>plays</v>
      </c>
      <c r="S3587" s="14">
        <f>(((J3587/60)/60)/24) + DATE(1970,1,1)</f>
        <v>41964.716319444444</v>
      </c>
      <c r="T3587" s="14">
        <f>(((I3587/60)/60)/24) + 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8324</v>
      </c>
      <c r="O3588" s="10">
        <f>(E3588/D3588)*100</f>
        <v>109.42666666666668</v>
      </c>
      <c r="P3588" s="5">
        <f>IFERROR((E3588/L3588),"0")</f>
        <v>151.9814814814815</v>
      </c>
      <c r="Q3588" t="str">
        <f>LEFT(N3588,FIND("/",N3588)-1)</f>
        <v>theater</v>
      </c>
      <c r="R3588" t="str">
        <f>RIGHT(N3588,LEN(N3588)-SEARCH("/",N3588))</f>
        <v>plays</v>
      </c>
      <c r="S3588" s="14">
        <f>(((J3588/60)/60)/24) + DATE(1970,1,1)</f>
        <v>42576.697569444441</v>
      </c>
      <c r="T3588" s="14">
        <f>(((I3588/60)/60)/24) + 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8324</v>
      </c>
      <c r="O3589" s="10">
        <f>(E3589/D3589)*100</f>
        <v>126.6</v>
      </c>
      <c r="P3589" s="5">
        <f>IFERROR((E3589/L3589),"0")</f>
        <v>22.607142857142858</v>
      </c>
      <c r="Q3589" t="str">
        <f>LEFT(N3589,FIND("/",N3589)-1)</f>
        <v>theater</v>
      </c>
      <c r="R3589" t="str">
        <f>RIGHT(N3589,LEN(N3589)-SEARCH("/",N3589))</f>
        <v>plays</v>
      </c>
      <c r="S3589" s="14">
        <f>(((J3589/60)/60)/24) + DATE(1970,1,1)</f>
        <v>42503.539976851855</v>
      </c>
      <c r="T3589" s="14">
        <f>(((I3589/60)/60)/24) + 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8324</v>
      </c>
      <c r="O3590" s="10">
        <f>(E3590/D3590)*100</f>
        <v>100.49999999999999</v>
      </c>
      <c r="P3590" s="5">
        <f>IFERROR((E3590/L3590),"0")</f>
        <v>18.272727272727273</v>
      </c>
      <c r="Q3590" t="str">
        <f>LEFT(N3590,FIND("/",N3590)-1)</f>
        <v>theater</v>
      </c>
      <c r="R3590" t="str">
        <f>RIGHT(N3590,LEN(N3590)-SEARCH("/",N3590))</f>
        <v>plays</v>
      </c>
      <c r="S3590" s="14">
        <f>(((J3590/60)/60)/24) + DATE(1970,1,1)</f>
        <v>42101.828819444447</v>
      </c>
      <c r="T3590" s="14">
        <f>(((I3590/60)/60)/24) + 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8324</v>
      </c>
      <c r="O3591" s="10">
        <f>(E3591/D3591)*100</f>
        <v>127.49999999999999</v>
      </c>
      <c r="P3591" s="5">
        <f>IFERROR((E3591/L3591),"0")</f>
        <v>82.258064516129039</v>
      </c>
      <c r="Q3591" t="str">
        <f>LEFT(N3591,FIND("/",N3591)-1)</f>
        <v>theater</v>
      </c>
      <c r="R3591" t="str">
        <f>RIGHT(N3591,LEN(N3591)-SEARCH("/",N3591))</f>
        <v>plays</v>
      </c>
      <c r="S3591" s="14">
        <f>(((J3591/60)/60)/24) + DATE(1970,1,1)</f>
        <v>42125.647534722222</v>
      </c>
      <c r="T3591" s="14">
        <f>(((I3591/60)/60)/24) + DATE(1970,1,1)</f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8324</v>
      </c>
      <c r="O3592" s="10">
        <f>(E3592/D3592)*100</f>
        <v>100.05999999999999</v>
      </c>
      <c r="P3592" s="5">
        <f>IFERROR((E3592/L3592),"0")</f>
        <v>68.534246575342465</v>
      </c>
      <c r="Q3592" t="str">
        <f>LEFT(N3592,FIND("/",N3592)-1)</f>
        <v>theater</v>
      </c>
      <c r="R3592" t="str">
        <f>RIGHT(N3592,LEN(N3592)-SEARCH("/",N3592))</f>
        <v>plays</v>
      </c>
      <c r="S3592" s="14">
        <f>(((J3592/60)/60)/24) + DATE(1970,1,1)</f>
        <v>41902.333726851852</v>
      </c>
      <c r="T3592" s="14">
        <f>(((I3592/60)/60)/24) + DATE(1970,1,1)</f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8324</v>
      </c>
      <c r="O3593" s="10">
        <f>(E3593/D3593)*100</f>
        <v>175</v>
      </c>
      <c r="P3593" s="5">
        <f>IFERROR((E3593/L3593),"0")</f>
        <v>68.055555555555557</v>
      </c>
      <c r="Q3593" t="str">
        <f>LEFT(N3593,FIND("/",N3593)-1)</f>
        <v>theater</v>
      </c>
      <c r="R3593" t="str">
        <f>RIGHT(N3593,LEN(N3593)-SEARCH("/",N3593))</f>
        <v>plays</v>
      </c>
      <c r="S3593" s="14">
        <f>(((J3593/60)/60)/24) + DATE(1970,1,1)</f>
        <v>42003.948425925926</v>
      </c>
      <c r="T3593" s="14">
        <f>(((I3593/60)/60)/24) + 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8324</v>
      </c>
      <c r="O3594" s="10">
        <f>(E3594/D3594)*100</f>
        <v>127.25</v>
      </c>
      <c r="P3594" s="5">
        <f>IFERROR((E3594/L3594),"0")</f>
        <v>72.714285714285708</v>
      </c>
      <c r="Q3594" t="str">
        <f>LEFT(N3594,FIND("/",N3594)-1)</f>
        <v>theater</v>
      </c>
      <c r="R3594" t="str">
        <f>RIGHT(N3594,LEN(N3594)-SEARCH("/",N3594))</f>
        <v>plays</v>
      </c>
      <c r="S3594" s="14">
        <f>(((J3594/60)/60)/24) + DATE(1970,1,1)</f>
        <v>41988.829942129625</v>
      </c>
      <c r="T3594" s="14">
        <f>(((I3594/60)/60)/24) + 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8324</v>
      </c>
      <c r="O3595" s="10">
        <f>(E3595/D3595)*100</f>
        <v>110.63333333333334</v>
      </c>
      <c r="P3595" s="5">
        <f>IFERROR((E3595/L3595),"0")</f>
        <v>77.186046511627907</v>
      </c>
      <c r="Q3595" t="str">
        <f>LEFT(N3595,FIND("/",N3595)-1)</f>
        <v>theater</v>
      </c>
      <c r="R3595" t="str">
        <f>RIGHT(N3595,LEN(N3595)-SEARCH("/",N3595))</f>
        <v>plays</v>
      </c>
      <c r="S3595" s="14">
        <f>(((J3595/60)/60)/24) + DATE(1970,1,1)</f>
        <v>41974.898599537039</v>
      </c>
      <c r="T3595" s="14">
        <f>(((I3595/60)/60)/24) + DATE(1970,1,1)</f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8324</v>
      </c>
      <c r="O3596" s="10">
        <f>(E3596/D3596)*100</f>
        <v>125.93749999999999</v>
      </c>
      <c r="P3596" s="5">
        <f>IFERROR((E3596/L3596),"0")</f>
        <v>55.972222222222221</v>
      </c>
      <c r="Q3596" t="str">
        <f>LEFT(N3596,FIND("/",N3596)-1)</f>
        <v>theater</v>
      </c>
      <c r="R3596" t="str">
        <f>RIGHT(N3596,LEN(N3596)-SEARCH("/",N3596))</f>
        <v>plays</v>
      </c>
      <c r="S3596" s="14">
        <f>(((J3596/60)/60)/24) + DATE(1970,1,1)</f>
        <v>42592.066921296297</v>
      </c>
      <c r="T3596" s="14">
        <f>(((I3596/60)/60)/24) + 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8324</v>
      </c>
      <c r="O3597" s="10">
        <f>(E3597/D3597)*100</f>
        <v>118.5</v>
      </c>
      <c r="P3597" s="5">
        <f>IFERROR((E3597/L3597),"0")</f>
        <v>49.693548387096776</v>
      </c>
      <c r="Q3597" t="str">
        <f>LEFT(N3597,FIND("/",N3597)-1)</f>
        <v>theater</v>
      </c>
      <c r="R3597" t="str">
        <f>RIGHT(N3597,LEN(N3597)-SEARCH("/",N3597))</f>
        <v>plays</v>
      </c>
      <c r="S3597" s="14">
        <f>(((J3597/60)/60)/24) + DATE(1970,1,1)</f>
        <v>42050.008368055554</v>
      </c>
      <c r="T3597" s="14">
        <f>(((I3597/60)/60)/24) + 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8324</v>
      </c>
      <c r="O3598" s="10">
        <f>(E3598/D3598)*100</f>
        <v>107.72727272727273</v>
      </c>
      <c r="P3598" s="5">
        <f>IFERROR((E3598/L3598),"0")</f>
        <v>79</v>
      </c>
      <c r="Q3598" t="str">
        <f>LEFT(N3598,FIND("/",N3598)-1)</f>
        <v>theater</v>
      </c>
      <c r="R3598" t="str">
        <f>RIGHT(N3598,LEN(N3598)-SEARCH("/",N3598))</f>
        <v>plays</v>
      </c>
      <c r="S3598" s="14">
        <f>(((J3598/60)/60)/24) + DATE(1970,1,1)</f>
        <v>41856.715069444443</v>
      </c>
      <c r="T3598" s="14">
        <f>(((I3598/60)/60)/24) + 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8324</v>
      </c>
      <c r="O3599" s="10">
        <f>(E3599/D3599)*100</f>
        <v>102.60000000000001</v>
      </c>
      <c r="P3599" s="5">
        <f>IFERROR((E3599/L3599),"0")</f>
        <v>77.727272727272734</v>
      </c>
      <c r="Q3599" t="str">
        <f>LEFT(N3599,FIND("/",N3599)-1)</f>
        <v>theater</v>
      </c>
      <c r="R3599" t="str">
        <f>RIGHT(N3599,LEN(N3599)-SEARCH("/",N3599))</f>
        <v>plays</v>
      </c>
      <c r="S3599" s="14">
        <f>(((J3599/60)/60)/24) + DATE(1970,1,1)</f>
        <v>42417.585532407407</v>
      </c>
      <c r="T3599" s="14">
        <f>(((I3599/60)/60)/24) + 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8324</v>
      </c>
      <c r="O3600" s="10">
        <f>(E3600/D3600)*100</f>
        <v>110.1</v>
      </c>
      <c r="P3600" s="5">
        <f>IFERROR((E3600/L3600),"0")</f>
        <v>40.777777777777779</v>
      </c>
      <c r="Q3600" t="str">
        <f>LEFT(N3600,FIND("/",N3600)-1)</f>
        <v>theater</v>
      </c>
      <c r="R3600" t="str">
        <f>RIGHT(N3600,LEN(N3600)-SEARCH("/",N3600))</f>
        <v>plays</v>
      </c>
      <c r="S3600" s="14">
        <f>(((J3600/60)/60)/24) + DATE(1970,1,1)</f>
        <v>41866.79886574074</v>
      </c>
      <c r="T3600" s="14">
        <f>(((I3600/60)/60)/24) + 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8324</v>
      </c>
      <c r="O3601" s="10">
        <f>(E3601/D3601)*100</f>
        <v>202</v>
      </c>
      <c r="P3601" s="5">
        <f>IFERROR((E3601/L3601),"0")</f>
        <v>59.411764705882355</v>
      </c>
      <c r="Q3601" t="str">
        <f>LEFT(N3601,FIND("/",N3601)-1)</f>
        <v>theater</v>
      </c>
      <c r="R3601" t="str">
        <f>RIGHT(N3601,LEN(N3601)-SEARCH("/",N3601))</f>
        <v>plays</v>
      </c>
      <c r="S3601" s="14">
        <f>(((J3601/60)/60)/24) + DATE(1970,1,1)</f>
        <v>42220.79487268519</v>
      </c>
      <c r="T3601" s="14">
        <f>(((I3601/60)/60)/24) + 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8324</v>
      </c>
      <c r="O3602" s="10">
        <f>(E3602/D3602)*100</f>
        <v>130</v>
      </c>
      <c r="P3602" s="5">
        <f>IFERROR((E3602/L3602),"0")</f>
        <v>3.25</v>
      </c>
      <c r="Q3602" t="str">
        <f>LEFT(N3602,FIND("/",N3602)-1)</f>
        <v>theater</v>
      </c>
      <c r="R3602" t="str">
        <f>RIGHT(N3602,LEN(N3602)-SEARCH("/",N3602))</f>
        <v>plays</v>
      </c>
      <c r="S3602" s="14">
        <f>(((J3602/60)/60)/24) + DATE(1970,1,1)</f>
        <v>42628.849120370374</v>
      </c>
      <c r="T3602" s="14">
        <f>(((I3602/60)/60)/24) + 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8324</v>
      </c>
      <c r="O3603" s="10">
        <f>(E3603/D3603)*100</f>
        <v>104.35000000000001</v>
      </c>
      <c r="P3603" s="5">
        <f>IFERROR((E3603/L3603),"0")</f>
        <v>39.377358490566039</v>
      </c>
      <c r="Q3603" t="str">
        <f>LEFT(N3603,FIND("/",N3603)-1)</f>
        <v>theater</v>
      </c>
      <c r="R3603" t="str">
        <f>RIGHT(N3603,LEN(N3603)-SEARCH("/",N3603))</f>
        <v>plays</v>
      </c>
      <c r="S3603" s="14">
        <f>(((J3603/60)/60)/24) + DATE(1970,1,1)</f>
        <v>41990.99863425926</v>
      </c>
      <c r="T3603" s="14">
        <f>(((I3603/60)/60)/24) + DATE(1970,1,1)</f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8324</v>
      </c>
      <c r="O3604" s="10">
        <f>(E3604/D3604)*100</f>
        <v>100.05</v>
      </c>
      <c r="P3604" s="5">
        <f>IFERROR((E3604/L3604),"0")</f>
        <v>81.673469387755105</v>
      </c>
      <c r="Q3604" t="str">
        <f>LEFT(N3604,FIND("/",N3604)-1)</f>
        <v>theater</v>
      </c>
      <c r="R3604" t="str">
        <f>RIGHT(N3604,LEN(N3604)-SEARCH("/",N3604))</f>
        <v>plays</v>
      </c>
      <c r="S3604" s="14">
        <f>(((J3604/60)/60)/24) + DATE(1970,1,1)</f>
        <v>42447.894432870366</v>
      </c>
      <c r="T3604" s="14">
        <f>(((I3604/60)/60)/24) + DATE(1970,1,1)</f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8324</v>
      </c>
      <c r="O3605" s="10">
        <f>(E3605/D3605)*100</f>
        <v>170.66666666666669</v>
      </c>
      <c r="P3605" s="5">
        <f>IFERROR((E3605/L3605),"0")</f>
        <v>44.912280701754383</v>
      </c>
      <c r="Q3605" t="str">
        <f>LEFT(N3605,FIND("/",N3605)-1)</f>
        <v>theater</v>
      </c>
      <c r="R3605" t="str">
        <f>RIGHT(N3605,LEN(N3605)-SEARCH("/",N3605))</f>
        <v>plays</v>
      </c>
      <c r="S3605" s="14">
        <f>(((J3605/60)/60)/24) + DATE(1970,1,1)</f>
        <v>42283.864351851851</v>
      </c>
      <c r="T3605" s="14">
        <f>(((I3605/60)/60)/24) + DATE(1970,1,1)</f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8324</v>
      </c>
      <c r="O3606" s="10">
        <f>(E3606/D3606)*100</f>
        <v>112.83333333333334</v>
      </c>
      <c r="P3606" s="5">
        <f>IFERROR((E3606/L3606),"0")</f>
        <v>49.05797101449275</v>
      </c>
      <c r="Q3606" t="str">
        <f>LEFT(N3606,FIND("/",N3606)-1)</f>
        <v>theater</v>
      </c>
      <c r="R3606" t="str">
        <f>RIGHT(N3606,LEN(N3606)-SEARCH("/",N3606))</f>
        <v>plays</v>
      </c>
      <c r="S3606" s="14">
        <f>(((J3606/60)/60)/24) + DATE(1970,1,1)</f>
        <v>42483.015694444446</v>
      </c>
      <c r="T3606" s="14">
        <f>(((I3606/60)/60)/24) + 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8324</v>
      </c>
      <c r="O3607" s="10">
        <f>(E3607/D3607)*100</f>
        <v>184</v>
      </c>
      <c r="P3607" s="5">
        <f>IFERROR((E3607/L3607),"0")</f>
        <v>30.666666666666668</v>
      </c>
      <c r="Q3607" t="str">
        <f>LEFT(N3607,FIND("/",N3607)-1)</f>
        <v>theater</v>
      </c>
      <c r="R3607" t="str">
        <f>RIGHT(N3607,LEN(N3607)-SEARCH("/",N3607))</f>
        <v>plays</v>
      </c>
      <c r="S3607" s="14">
        <f>(((J3607/60)/60)/24) + DATE(1970,1,1)</f>
        <v>42383.793124999997</v>
      </c>
      <c r="T3607" s="14">
        <f>(((I3607/60)/60)/24) + DATE(1970,1,1)</f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8324</v>
      </c>
      <c r="O3608" s="10">
        <f>(E3608/D3608)*100</f>
        <v>130.26666666666665</v>
      </c>
      <c r="P3608" s="5">
        <f>IFERROR((E3608/L3608),"0")</f>
        <v>61.0625</v>
      </c>
      <c r="Q3608" t="str">
        <f>LEFT(N3608,FIND("/",N3608)-1)</f>
        <v>theater</v>
      </c>
      <c r="R3608" t="str">
        <f>RIGHT(N3608,LEN(N3608)-SEARCH("/",N3608))</f>
        <v>plays</v>
      </c>
      <c r="S3608" s="14">
        <f>(((J3608/60)/60)/24) + DATE(1970,1,1)</f>
        <v>42566.604826388888</v>
      </c>
      <c r="T3608" s="14">
        <f>(((I3608/60)/60)/24) + 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8324</v>
      </c>
      <c r="O3609" s="10">
        <f>(E3609/D3609)*100</f>
        <v>105.45454545454544</v>
      </c>
      <c r="P3609" s="5">
        <f>IFERROR((E3609/L3609),"0")</f>
        <v>29</v>
      </c>
      <c r="Q3609" t="str">
        <f>LEFT(N3609,FIND("/",N3609)-1)</f>
        <v>theater</v>
      </c>
      <c r="R3609" t="str">
        <f>RIGHT(N3609,LEN(N3609)-SEARCH("/",N3609))</f>
        <v>plays</v>
      </c>
      <c r="S3609" s="14">
        <f>(((J3609/60)/60)/24) + DATE(1970,1,1)</f>
        <v>42338.963912037041</v>
      </c>
      <c r="T3609" s="14">
        <f>(((I3609/60)/60)/24) + DATE(1970,1,1)</f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8324</v>
      </c>
      <c r="O3610" s="10">
        <f>(E3610/D3610)*100</f>
        <v>100</v>
      </c>
      <c r="P3610" s="5">
        <f>IFERROR((E3610/L3610),"0")</f>
        <v>29.62962962962963</v>
      </c>
      <c r="Q3610" t="str">
        <f>LEFT(N3610,FIND("/",N3610)-1)</f>
        <v>theater</v>
      </c>
      <c r="R3610" t="str">
        <f>RIGHT(N3610,LEN(N3610)-SEARCH("/",N3610))</f>
        <v>plays</v>
      </c>
      <c r="S3610" s="14">
        <f>(((J3610/60)/60)/24) + DATE(1970,1,1)</f>
        <v>42506.709375000006</v>
      </c>
      <c r="T3610" s="14">
        <f>(((I3610/60)/60)/24) + DATE(1970,1,1)</f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8324</v>
      </c>
      <c r="O3611" s="10">
        <f>(E3611/D3611)*100</f>
        <v>153.31632653061226</v>
      </c>
      <c r="P3611" s="5">
        <f>IFERROR((E3611/L3611),"0")</f>
        <v>143.0952380952381</v>
      </c>
      <c r="Q3611" t="str">
        <f>LEFT(N3611,FIND("/",N3611)-1)</f>
        <v>theater</v>
      </c>
      <c r="R3611" t="str">
        <f>RIGHT(N3611,LEN(N3611)-SEARCH("/",N3611))</f>
        <v>plays</v>
      </c>
      <c r="S3611" s="14">
        <f>(((J3611/60)/60)/24) + DATE(1970,1,1)</f>
        <v>42429.991724537031</v>
      </c>
      <c r="T3611" s="14">
        <f>(((I3611/60)/60)/24) + 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8324</v>
      </c>
      <c r="O3612" s="10">
        <f>(E3612/D3612)*100</f>
        <v>162.30000000000001</v>
      </c>
      <c r="P3612" s="5">
        <f>IFERROR((E3612/L3612),"0")</f>
        <v>52.354838709677416</v>
      </c>
      <c r="Q3612" t="str">
        <f>LEFT(N3612,FIND("/",N3612)-1)</f>
        <v>theater</v>
      </c>
      <c r="R3612" t="str">
        <f>RIGHT(N3612,LEN(N3612)-SEARCH("/",N3612))</f>
        <v>plays</v>
      </c>
      <c r="S3612" s="14">
        <f>(((J3612/60)/60)/24) + DATE(1970,1,1)</f>
        <v>42203.432129629626</v>
      </c>
      <c r="T3612" s="14">
        <f>(((I3612/60)/60)/24) + DATE(1970,1,1)</f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8324</v>
      </c>
      <c r="O3613" s="10">
        <f>(E3613/D3613)*100</f>
        <v>136</v>
      </c>
      <c r="P3613" s="5">
        <f>IFERROR((E3613/L3613),"0")</f>
        <v>66.666666666666671</v>
      </c>
      <c r="Q3613" t="str">
        <f>LEFT(N3613,FIND("/",N3613)-1)</f>
        <v>theater</v>
      </c>
      <c r="R3613" t="str">
        <f>RIGHT(N3613,LEN(N3613)-SEARCH("/",N3613))</f>
        <v>plays</v>
      </c>
      <c r="S3613" s="14">
        <f>(((J3613/60)/60)/24) + DATE(1970,1,1)</f>
        <v>42072.370381944449</v>
      </c>
      <c r="T3613" s="14">
        <f>(((I3613/60)/60)/24) + 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8324</v>
      </c>
      <c r="O3614" s="10">
        <f>(E3614/D3614)*100</f>
        <v>144.4</v>
      </c>
      <c r="P3614" s="5">
        <f>IFERROR((E3614/L3614),"0")</f>
        <v>126.66666666666667</v>
      </c>
      <c r="Q3614" t="str">
        <f>LEFT(N3614,FIND("/",N3614)-1)</f>
        <v>theater</v>
      </c>
      <c r="R3614" t="str">
        <f>RIGHT(N3614,LEN(N3614)-SEARCH("/",N3614))</f>
        <v>plays</v>
      </c>
      <c r="S3614" s="14">
        <f>(((J3614/60)/60)/24) + DATE(1970,1,1)</f>
        <v>41789.726979166669</v>
      </c>
      <c r="T3614" s="14">
        <f>(((I3614/60)/60)/24) + DATE(1970,1,1)</f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8324</v>
      </c>
      <c r="O3615" s="10">
        <f>(E3615/D3615)*100</f>
        <v>100</v>
      </c>
      <c r="P3615" s="5">
        <f>IFERROR((E3615/L3615),"0")</f>
        <v>62.5</v>
      </c>
      <c r="Q3615" t="str">
        <f>LEFT(N3615,FIND("/",N3615)-1)</f>
        <v>theater</v>
      </c>
      <c r="R3615" t="str">
        <f>RIGHT(N3615,LEN(N3615)-SEARCH("/",N3615))</f>
        <v>plays</v>
      </c>
      <c r="S3615" s="14">
        <f>(((J3615/60)/60)/24) + DATE(1970,1,1)</f>
        <v>41788.58997685185</v>
      </c>
      <c r="T3615" s="14">
        <f>(((I3615/60)/60)/24) + 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8324</v>
      </c>
      <c r="O3616" s="10">
        <f>(E3616/D3616)*100</f>
        <v>100.8</v>
      </c>
      <c r="P3616" s="5">
        <f>IFERROR((E3616/L3616),"0")</f>
        <v>35.492957746478872</v>
      </c>
      <c r="Q3616" t="str">
        <f>LEFT(N3616,FIND("/",N3616)-1)</f>
        <v>theater</v>
      </c>
      <c r="R3616" t="str">
        <f>RIGHT(N3616,LEN(N3616)-SEARCH("/",N3616))</f>
        <v>plays</v>
      </c>
      <c r="S3616" s="14">
        <f>(((J3616/60)/60)/24) + DATE(1970,1,1)</f>
        <v>42144.041851851856</v>
      </c>
      <c r="T3616" s="14">
        <f>(((I3616/60)/60)/24) + DATE(1970,1,1)</f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8324</v>
      </c>
      <c r="O3617" s="10">
        <f>(E3617/D3617)*100</f>
        <v>106.80000000000001</v>
      </c>
      <c r="P3617" s="5">
        <f>IFERROR((E3617/L3617),"0")</f>
        <v>37.083333333333336</v>
      </c>
      <c r="Q3617" t="str">
        <f>LEFT(N3617,FIND("/",N3617)-1)</f>
        <v>theater</v>
      </c>
      <c r="R3617" t="str">
        <f>RIGHT(N3617,LEN(N3617)-SEARCH("/",N3617))</f>
        <v>plays</v>
      </c>
      <c r="S3617" s="14">
        <f>(((J3617/60)/60)/24) + DATE(1970,1,1)</f>
        <v>42318.593703703707</v>
      </c>
      <c r="T3617" s="14">
        <f>(((I3617/60)/60)/24) + DATE(1970,1,1)</f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8324</v>
      </c>
      <c r="O3618" s="10">
        <f>(E3618/D3618)*100</f>
        <v>124.8</v>
      </c>
      <c r="P3618" s="5">
        <f>IFERROR((E3618/L3618),"0")</f>
        <v>69.333333333333329</v>
      </c>
      <c r="Q3618" t="str">
        <f>LEFT(N3618,FIND("/",N3618)-1)</f>
        <v>theater</v>
      </c>
      <c r="R3618" t="str">
        <f>RIGHT(N3618,LEN(N3618)-SEARCH("/",N3618))</f>
        <v>plays</v>
      </c>
      <c r="S3618" s="14">
        <f>(((J3618/60)/60)/24) + DATE(1970,1,1)</f>
        <v>42052.949814814812</v>
      </c>
      <c r="T3618" s="14">
        <f>(((I3618/60)/60)/24) + DATE(1970,1,1)</f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8324</v>
      </c>
      <c r="O3619" s="10">
        <f>(E3619/D3619)*100</f>
        <v>118.91891891891892</v>
      </c>
      <c r="P3619" s="5">
        <f>IFERROR((E3619/L3619),"0")</f>
        <v>17.254901960784313</v>
      </c>
      <c r="Q3619" t="str">
        <f>LEFT(N3619,FIND("/",N3619)-1)</f>
        <v>theater</v>
      </c>
      <c r="R3619" t="str">
        <f>RIGHT(N3619,LEN(N3619)-SEARCH("/",N3619))</f>
        <v>plays</v>
      </c>
      <c r="S3619" s="14">
        <f>(((J3619/60)/60)/24) + DATE(1970,1,1)</f>
        <v>42779.610289351855</v>
      </c>
      <c r="T3619" s="14">
        <f>(((I3619/60)/60)/24) + DATE(1970,1,1)</f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8324</v>
      </c>
      <c r="O3620" s="10">
        <f>(E3620/D3620)*100</f>
        <v>101</v>
      </c>
      <c r="P3620" s="5">
        <f>IFERROR((E3620/L3620),"0")</f>
        <v>36.071428571428569</v>
      </c>
      <c r="Q3620" t="str">
        <f>LEFT(N3620,FIND("/",N3620)-1)</f>
        <v>theater</v>
      </c>
      <c r="R3620" t="str">
        <f>RIGHT(N3620,LEN(N3620)-SEARCH("/",N3620))</f>
        <v>plays</v>
      </c>
      <c r="S3620" s="14">
        <f>(((J3620/60)/60)/24) + DATE(1970,1,1)</f>
        <v>42128.627893518518</v>
      </c>
      <c r="T3620" s="14">
        <f>(((I3620/60)/60)/24) + DATE(1970,1,1)</f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8324</v>
      </c>
      <c r="O3621" s="10">
        <f>(E3621/D3621)*100</f>
        <v>112.99999999999999</v>
      </c>
      <c r="P3621" s="5">
        <f>IFERROR((E3621/L3621),"0")</f>
        <v>66.470588235294116</v>
      </c>
      <c r="Q3621" t="str">
        <f>LEFT(N3621,FIND("/",N3621)-1)</f>
        <v>theater</v>
      </c>
      <c r="R3621" t="str">
        <f>RIGHT(N3621,LEN(N3621)-SEARCH("/",N3621))</f>
        <v>plays</v>
      </c>
      <c r="S3621" s="14">
        <f>(((J3621/60)/60)/24) + DATE(1970,1,1)</f>
        <v>42661.132245370376</v>
      </c>
      <c r="T3621" s="14">
        <f>(((I3621/60)/60)/24) + DATE(1970,1,1)</f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8324</v>
      </c>
      <c r="O3622" s="10">
        <f>(E3622/D3622)*100</f>
        <v>105.19047619047619</v>
      </c>
      <c r="P3622" s="5">
        <f>IFERROR((E3622/L3622),"0")</f>
        <v>56.065989847715734</v>
      </c>
      <c r="Q3622" t="str">
        <f>LEFT(N3622,FIND("/",N3622)-1)</f>
        <v>theater</v>
      </c>
      <c r="R3622" t="str">
        <f>RIGHT(N3622,LEN(N3622)-SEARCH("/",N3622))</f>
        <v>plays</v>
      </c>
      <c r="S3622" s="14">
        <f>(((J3622/60)/60)/24) + DATE(1970,1,1)</f>
        <v>42037.938206018516</v>
      </c>
      <c r="T3622" s="14">
        <f>(((I3622/60)/60)/24) + DATE(1970,1,1)</f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8324</v>
      </c>
      <c r="O3623" s="10">
        <f>(E3623/D3623)*100</f>
        <v>109.73333333333332</v>
      </c>
      <c r="P3623" s="5">
        <f>IFERROR((E3623/L3623),"0")</f>
        <v>47.028571428571432</v>
      </c>
      <c r="Q3623" t="str">
        <f>LEFT(N3623,FIND("/",N3623)-1)</f>
        <v>theater</v>
      </c>
      <c r="R3623" t="str">
        <f>RIGHT(N3623,LEN(N3623)-SEARCH("/",N3623))</f>
        <v>plays</v>
      </c>
      <c r="S3623" s="14">
        <f>(((J3623/60)/60)/24) + DATE(1970,1,1)</f>
        <v>42619.935694444444</v>
      </c>
      <c r="T3623" s="14">
        <f>(((I3623/60)/60)/24) + 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8324</v>
      </c>
      <c r="O3624" s="10">
        <f>(E3624/D3624)*100</f>
        <v>100.099</v>
      </c>
      <c r="P3624" s="5">
        <f>IFERROR((E3624/L3624),"0")</f>
        <v>47.666190476190479</v>
      </c>
      <c r="Q3624" t="str">
        <f>LEFT(N3624,FIND("/",N3624)-1)</f>
        <v>theater</v>
      </c>
      <c r="R3624" t="str">
        <f>RIGHT(N3624,LEN(N3624)-SEARCH("/",N3624))</f>
        <v>plays</v>
      </c>
      <c r="S3624" s="14">
        <f>(((J3624/60)/60)/24) + DATE(1970,1,1)</f>
        <v>41877.221886574072</v>
      </c>
      <c r="T3624" s="14">
        <f>(((I3624/60)/60)/24) + DATE(1970,1,1)</f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8324</v>
      </c>
      <c r="O3625" s="10">
        <f>(E3625/D3625)*100</f>
        <v>120</v>
      </c>
      <c r="P3625" s="5">
        <f>IFERROR((E3625/L3625),"0")</f>
        <v>88.235294117647058</v>
      </c>
      <c r="Q3625" t="str">
        <f>LEFT(N3625,FIND("/",N3625)-1)</f>
        <v>theater</v>
      </c>
      <c r="R3625" t="str">
        <f>RIGHT(N3625,LEN(N3625)-SEARCH("/",N3625))</f>
        <v>plays</v>
      </c>
      <c r="S3625" s="14">
        <f>(((J3625/60)/60)/24) + DATE(1970,1,1)</f>
        <v>41828.736921296295</v>
      </c>
      <c r="T3625" s="14">
        <f>(((I3625/60)/60)/24) + 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8324</v>
      </c>
      <c r="O3626" s="10">
        <f>(E3626/D3626)*100</f>
        <v>104.93333333333332</v>
      </c>
      <c r="P3626" s="5">
        <f>IFERROR((E3626/L3626),"0")</f>
        <v>80.717948717948715</v>
      </c>
      <c r="Q3626" t="str">
        <f>LEFT(N3626,FIND("/",N3626)-1)</f>
        <v>theater</v>
      </c>
      <c r="R3626" t="str">
        <f>RIGHT(N3626,LEN(N3626)-SEARCH("/",N3626))</f>
        <v>plays</v>
      </c>
      <c r="S3626" s="14">
        <f>(((J3626/60)/60)/24) + DATE(1970,1,1)</f>
        <v>42545.774189814809</v>
      </c>
      <c r="T3626" s="14">
        <f>(((I3626/60)/60)/24) + DATE(1970,1,1)</f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8324</v>
      </c>
      <c r="O3627" s="10">
        <f>(E3627/D3627)*100</f>
        <v>102.66666666666666</v>
      </c>
      <c r="P3627" s="5">
        <f>IFERROR((E3627/L3627),"0")</f>
        <v>39.487179487179489</v>
      </c>
      <c r="Q3627" t="str">
        <f>LEFT(N3627,FIND("/",N3627)-1)</f>
        <v>theater</v>
      </c>
      <c r="R3627" t="str">
        <f>RIGHT(N3627,LEN(N3627)-SEARCH("/",N3627))</f>
        <v>plays</v>
      </c>
      <c r="S3627" s="14">
        <f>(((J3627/60)/60)/24) + DATE(1970,1,1)</f>
        <v>42157.652511574073</v>
      </c>
      <c r="T3627" s="14">
        <f>(((I3627/60)/60)/24) + DATE(1970,1,1)</f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8324</v>
      </c>
      <c r="O3628" s="10">
        <f>(E3628/D3628)*100</f>
        <v>101.82500000000002</v>
      </c>
      <c r="P3628" s="5">
        <f>IFERROR((E3628/L3628),"0")</f>
        <v>84.854166666666671</v>
      </c>
      <c r="Q3628" t="str">
        <f>LEFT(N3628,FIND("/",N3628)-1)</f>
        <v>theater</v>
      </c>
      <c r="R3628" t="str">
        <f>RIGHT(N3628,LEN(N3628)-SEARCH("/",N3628))</f>
        <v>plays</v>
      </c>
      <c r="S3628" s="14">
        <f>(((J3628/60)/60)/24) + DATE(1970,1,1)</f>
        <v>41846.667326388888</v>
      </c>
      <c r="T3628" s="14">
        <f>(((I3628/60)/60)/24) + DATE(1970,1,1)</f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8324</v>
      </c>
      <c r="O3629" s="10">
        <f>(E3629/D3629)*100</f>
        <v>100</v>
      </c>
      <c r="P3629" s="5">
        <f>IFERROR((E3629/L3629),"0")</f>
        <v>68.965517241379317</v>
      </c>
      <c r="Q3629" t="str">
        <f>LEFT(N3629,FIND("/",N3629)-1)</f>
        <v>theater</v>
      </c>
      <c r="R3629" t="str">
        <f>RIGHT(N3629,LEN(N3629)-SEARCH("/",N3629))</f>
        <v>plays</v>
      </c>
      <c r="S3629" s="14">
        <f>(((J3629/60)/60)/24) + DATE(1970,1,1)</f>
        <v>42460.741747685184</v>
      </c>
      <c r="T3629" s="14">
        <f>(((I3629/60)/60)/24) + DATE(1970,1,1)</f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8358</v>
      </c>
      <c r="O3630" s="10">
        <f>(E3630/D3630)*100</f>
        <v>0</v>
      </c>
      <c r="P3630" s="5" t="str">
        <f>IFERROR((E3630/L3630),"0")</f>
        <v>0</v>
      </c>
      <c r="Q3630" t="str">
        <f>LEFT(N3630,FIND("/",N3630)-1)</f>
        <v>theater</v>
      </c>
      <c r="R3630" t="str">
        <f>RIGHT(N3630,LEN(N3630)-SEARCH("/",N3630))</f>
        <v>musical</v>
      </c>
      <c r="S3630" s="14">
        <f>(((J3630/60)/60)/24) + DATE(1970,1,1)</f>
        <v>42291.833287037036</v>
      </c>
      <c r="T3630" s="14">
        <f>(((I3630/60)/60)/24) + DATE(1970,1,1)</f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8358</v>
      </c>
      <c r="O3631" s="10">
        <f>(E3631/D3631)*100</f>
        <v>1.9999999999999998E-4</v>
      </c>
      <c r="P3631" s="5">
        <f>IFERROR((E3631/L3631),"0")</f>
        <v>1</v>
      </c>
      <c r="Q3631" t="str">
        <f>LEFT(N3631,FIND("/",N3631)-1)</f>
        <v>theater</v>
      </c>
      <c r="R3631" t="str">
        <f>RIGHT(N3631,LEN(N3631)-SEARCH("/",N3631))</f>
        <v>musical</v>
      </c>
      <c r="S3631" s="14">
        <f>(((J3631/60)/60)/24) + DATE(1970,1,1)</f>
        <v>42437.094490740739</v>
      </c>
      <c r="T3631" s="14">
        <f>(((I3631/60)/60)/24) + DATE(1970,1,1)</f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8358</v>
      </c>
      <c r="O3632" s="10">
        <f>(E3632/D3632)*100</f>
        <v>3.3333333333333333E-2</v>
      </c>
      <c r="P3632" s="5">
        <f>IFERROR((E3632/L3632),"0")</f>
        <v>1</v>
      </c>
      <c r="Q3632" t="str">
        <f>LEFT(N3632,FIND("/",N3632)-1)</f>
        <v>theater</v>
      </c>
      <c r="R3632" t="str">
        <f>RIGHT(N3632,LEN(N3632)-SEARCH("/",N3632))</f>
        <v>musical</v>
      </c>
      <c r="S3632" s="14">
        <f>(((J3632/60)/60)/24) + DATE(1970,1,1)</f>
        <v>41942.84710648148</v>
      </c>
      <c r="T3632" s="14">
        <f>(((I3632/60)/60)/24) + DATE(1970,1,1)</f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8358</v>
      </c>
      <c r="O3633" s="10">
        <f>(E3633/D3633)*100</f>
        <v>51.023391812865491</v>
      </c>
      <c r="P3633" s="5">
        <f>IFERROR((E3633/L3633),"0")</f>
        <v>147.88135593220338</v>
      </c>
      <c r="Q3633" t="str">
        <f>LEFT(N3633,FIND("/",N3633)-1)</f>
        <v>theater</v>
      </c>
      <c r="R3633" t="str">
        <f>RIGHT(N3633,LEN(N3633)-SEARCH("/",N3633))</f>
        <v>musical</v>
      </c>
      <c r="S3633" s="14">
        <f>(((J3633/60)/60)/24) + DATE(1970,1,1)</f>
        <v>41880.753437499996</v>
      </c>
      <c r="T3633" s="14">
        <f>(((I3633/60)/60)/24) + DATE(1970,1,1)</f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8358</v>
      </c>
      <c r="O3634" s="10">
        <f>(E3634/D3634)*100</f>
        <v>20</v>
      </c>
      <c r="P3634" s="5">
        <f>IFERROR((E3634/L3634),"0")</f>
        <v>100</v>
      </c>
      <c r="Q3634" t="str">
        <f>LEFT(N3634,FIND("/",N3634)-1)</f>
        <v>theater</v>
      </c>
      <c r="R3634" t="str">
        <f>RIGHT(N3634,LEN(N3634)-SEARCH("/",N3634))</f>
        <v>musical</v>
      </c>
      <c r="S3634" s="14">
        <f>(((J3634/60)/60)/24) + DATE(1970,1,1)</f>
        <v>41946.936909722222</v>
      </c>
      <c r="T3634" s="14">
        <f>(((I3634/60)/60)/24) + 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8358</v>
      </c>
      <c r="O3635" s="10">
        <f>(E3635/D3635)*100</f>
        <v>35.24</v>
      </c>
      <c r="P3635" s="5">
        <f>IFERROR((E3635/L3635),"0")</f>
        <v>56.838709677419352</v>
      </c>
      <c r="Q3635" t="str">
        <f>LEFT(N3635,FIND("/",N3635)-1)</f>
        <v>theater</v>
      </c>
      <c r="R3635" t="str">
        <f>RIGHT(N3635,LEN(N3635)-SEARCH("/",N3635))</f>
        <v>musical</v>
      </c>
      <c r="S3635" s="14">
        <f>(((J3635/60)/60)/24) + DATE(1970,1,1)</f>
        <v>42649.623460648145</v>
      </c>
      <c r="T3635" s="14">
        <f>(((I3635/60)/60)/24) + DATE(1970,1,1)</f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8358</v>
      </c>
      <c r="O3636" s="10">
        <f>(E3636/D3636)*100</f>
        <v>4.246666666666667</v>
      </c>
      <c r="P3636" s="5">
        <f>IFERROR((E3636/L3636),"0")</f>
        <v>176.94444444444446</v>
      </c>
      <c r="Q3636" t="str">
        <f>LEFT(N3636,FIND("/",N3636)-1)</f>
        <v>theater</v>
      </c>
      <c r="R3636" t="str">
        <f>RIGHT(N3636,LEN(N3636)-SEARCH("/",N3636))</f>
        <v>musical</v>
      </c>
      <c r="S3636" s="14">
        <f>(((J3636/60)/60)/24) + DATE(1970,1,1)</f>
        <v>42701.166365740741</v>
      </c>
      <c r="T3636" s="14">
        <f>(((I3636/60)/60)/24) + 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8358</v>
      </c>
      <c r="O3637" s="10">
        <f>(E3637/D3637)*100</f>
        <v>36.457142857142856</v>
      </c>
      <c r="P3637" s="5">
        <f>IFERROR((E3637/L3637),"0")</f>
        <v>127.6</v>
      </c>
      <c r="Q3637" t="str">
        <f>LEFT(N3637,FIND("/",N3637)-1)</f>
        <v>theater</v>
      </c>
      <c r="R3637" t="str">
        <f>RIGHT(N3637,LEN(N3637)-SEARCH("/",N3637))</f>
        <v>musical</v>
      </c>
      <c r="S3637" s="14">
        <f>(((J3637/60)/60)/24) + DATE(1970,1,1)</f>
        <v>42450.88282407407</v>
      </c>
      <c r="T3637" s="14">
        <f>(((I3637/60)/60)/24) + 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8358</v>
      </c>
      <c r="O3638" s="10">
        <f>(E3638/D3638)*100</f>
        <v>0</v>
      </c>
      <c r="P3638" s="5" t="str">
        <f>IFERROR((E3638/L3638),"0")</f>
        <v>0</v>
      </c>
      <c r="Q3638" t="str">
        <f>LEFT(N3638,FIND("/",N3638)-1)</f>
        <v>theater</v>
      </c>
      <c r="R3638" t="str">
        <f>RIGHT(N3638,LEN(N3638)-SEARCH("/",N3638))</f>
        <v>musical</v>
      </c>
      <c r="S3638" s="14">
        <f>(((J3638/60)/60)/24) + DATE(1970,1,1)</f>
        <v>42226.694780092599</v>
      </c>
      <c r="T3638" s="14">
        <f>(((I3638/60)/60)/24) + 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8358</v>
      </c>
      <c r="O3639" s="10">
        <f>(E3639/D3639)*100</f>
        <v>30.866666666666664</v>
      </c>
      <c r="P3639" s="5">
        <f>IFERROR((E3639/L3639),"0")</f>
        <v>66.142857142857139</v>
      </c>
      <c r="Q3639" t="str">
        <f>LEFT(N3639,FIND("/",N3639)-1)</f>
        <v>theater</v>
      </c>
      <c r="R3639" t="str">
        <f>RIGHT(N3639,LEN(N3639)-SEARCH("/",N3639))</f>
        <v>musical</v>
      </c>
      <c r="S3639" s="14">
        <f>(((J3639/60)/60)/24) + DATE(1970,1,1)</f>
        <v>41975.700636574074</v>
      </c>
      <c r="T3639" s="14">
        <f>(((I3639/60)/60)/24) + 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8358</v>
      </c>
      <c r="O3640" s="10">
        <f>(E3640/D3640)*100</f>
        <v>6.5454545454545459</v>
      </c>
      <c r="P3640" s="5">
        <f>IFERROR((E3640/L3640),"0")</f>
        <v>108</v>
      </c>
      <c r="Q3640" t="str">
        <f>LEFT(N3640,FIND("/",N3640)-1)</f>
        <v>theater</v>
      </c>
      <c r="R3640" t="str">
        <f>RIGHT(N3640,LEN(N3640)-SEARCH("/",N3640))</f>
        <v>musical</v>
      </c>
      <c r="S3640" s="14">
        <f>(((J3640/60)/60)/24) + DATE(1970,1,1)</f>
        <v>42053.672824074078</v>
      </c>
      <c r="T3640" s="14">
        <f>(((I3640/60)/60)/24) + DATE(1970,1,1)</f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8358</v>
      </c>
      <c r="O3641" s="10">
        <f>(E3641/D3641)*100</f>
        <v>4.0000000000000001E-3</v>
      </c>
      <c r="P3641" s="5">
        <f>IFERROR((E3641/L3641),"0")</f>
        <v>1</v>
      </c>
      <c r="Q3641" t="str">
        <f>LEFT(N3641,FIND("/",N3641)-1)</f>
        <v>theater</v>
      </c>
      <c r="R3641" t="str">
        <f>RIGHT(N3641,LEN(N3641)-SEARCH("/",N3641))</f>
        <v>musical</v>
      </c>
      <c r="S3641" s="14">
        <f>(((J3641/60)/60)/24) + DATE(1970,1,1)</f>
        <v>42590.677152777775</v>
      </c>
      <c r="T3641" s="14">
        <f>(((I3641/60)/60)/24) + 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8358</v>
      </c>
      <c r="O3642" s="10">
        <f>(E3642/D3642)*100</f>
        <v>5.5</v>
      </c>
      <c r="P3642" s="5">
        <f>IFERROR((E3642/L3642),"0")</f>
        <v>18.333333333333332</v>
      </c>
      <c r="Q3642" t="str">
        <f>LEFT(N3642,FIND("/",N3642)-1)</f>
        <v>theater</v>
      </c>
      <c r="R3642" t="str">
        <f>RIGHT(N3642,LEN(N3642)-SEARCH("/",N3642))</f>
        <v>musical</v>
      </c>
      <c r="S3642" s="14">
        <f>(((J3642/60)/60)/24) + DATE(1970,1,1)</f>
        <v>42104.781597222223</v>
      </c>
      <c r="T3642" s="14">
        <f>(((I3642/60)/60)/24) + DATE(1970,1,1)</f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8358</v>
      </c>
      <c r="O3643" s="10">
        <f>(E3643/D3643)*100</f>
        <v>0</v>
      </c>
      <c r="P3643" s="5" t="str">
        <f>IFERROR((E3643/L3643),"0")</f>
        <v>0</v>
      </c>
      <c r="Q3643" t="str">
        <f>LEFT(N3643,FIND("/",N3643)-1)</f>
        <v>theater</v>
      </c>
      <c r="R3643" t="str">
        <f>RIGHT(N3643,LEN(N3643)-SEARCH("/",N3643))</f>
        <v>musical</v>
      </c>
      <c r="S3643" s="14">
        <f>(((J3643/60)/60)/24) + DATE(1970,1,1)</f>
        <v>41899.627071759263</v>
      </c>
      <c r="T3643" s="14">
        <f>(((I3643/60)/60)/24) + 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8358</v>
      </c>
      <c r="O3644" s="10">
        <f>(E3644/D3644)*100</f>
        <v>2.1428571428571428</v>
      </c>
      <c r="P3644" s="5">
        <f>IFERROR((E3644/L3644),"0")</f>
        <v>7.5</v>
      </c>
      <c r="Q3644" t="str">
        <f>LEFT(N3644,FIND("/",N3644)-1)</f>
        <v>theater</v>
      </c>
      <c r="R3644" t="str">
        <f>RIGHT(N3644,LEN(N3644)-SEARCH("/",N3644))</f>
        <v>musical</v>
      </c>
      <c r="S3644" s="14">
        <f>(((J3644/60)/60)/24) + DATE(1970,1,1)</f>
        <v>42297.816284722227</v>
      </c>
      <c r="T3644" s="14">
        <f>(((I3644/60)/60)/24) + 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8358</v>
      </c>
      <c r="O3645" s="10">
        <f>(E3645/D3645)*100</f>
        <v>0</v>
      </c>
      <c r="P3645" s="5" t="str">
        <f>IFERROR((E3645/L3645),"0")</f>
        <v>0</v>
      </c>
      <c r="Q3645" t="str">
        <f>LEFT(N3645,FIND("/",N3645)-1)</f>
        <v>theater</v>
      </c>
      <c r="R3645" t="str">
        <f>RIGHT(N3645,LEN(N3645)-SEARCH("/",N3645))</f>
        <v>musical</v>
      </c>
      <c r="S3645" s="14">
        <f>(((J3645/60)/60)/24) + DATE(1970,1,1)</f>
        <v>42285.143969907411</v>
      </c>
      <c r="T3645" s="14">
        <f>(((I3645/60)/60)/24) + 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8358</v>
      </c>
      <c r="O3646" s="10">
        <f>(E3646/D3646)*100</f>
        <v>16.420000000000002</v>
      </c>
      <c r="P3646" s="5">
        <f>IFERROR((E3646/L3646),"0")</f>
        <v>68.416666666666671</v>
      </c>
      <c r="Q3646" t="str">
        <f>LEFT(N3646,FIND("/",N3646)-1)</f>
        <v>theater</v>
      </c>
      <c r="R3646" t="str">
        <f>RIGHT(N3646,LEN(N3646)-SEARCH("/",N3646))</f>
        <v>musical</v>
      </c>
      <c r="S3646" s="14">
        <f>(((J3646/60)/60)/24) + DATE(1970,1,1)</f>
        <v>42409.241747685184</v>
      </c>
      <c r="T3646" s="14">
        <f>(((I3646/60)/60)/24) + DATE(1970,1,1)</f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8358</v>
      </c>
      <c r="O3647" s="10">
        <f>(E3647/D3647)*100</f>
        <v>0.1</v>
      </c>
      <c r="P3647" s="5">
        <f>IFERROR((E3647/L3647),"0")</f>
        <v>1</v>
      </c>
      <c r="Q3647" t="str">
        <f>LEFT(N3647,FIND("/",N3647)-1)</f>
        <v>theater</v>
      </c>
      <c r="R3647" t="str">
        <f>RIGHT(N3647,LEN(N3647)-SEARCH("/",N3647))</f>
        <v>musical</v>
      </c>
      <c r="S3647" s="14">
        <f>(((J3647/60)/60)/24) + DATE(1970,1,1)</f>
        <v>42665.970347222217</v>
      </c>
      <c r="T3647" s="14">
        <f>(((I3647/60)/60)/24) + 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8358</v>
      </c>
      <c r="O3648" s="10">
        <f>(E3648/D3648)*100</f>
        <v>4.8099999999999996</v>
      </c>
      <c r="P3648" s="5">
        <f>IFERROR((E3648/L3648),"0")</f>
        <v>60.125</v>
      </c>
      <c r="Q3648" t="str">
        <f>LEFT(N3648,FIND("/",N3648)-1)</f>
        <v>theater</v>
      </c>
      <c r="R3648" t="str">
        <f>RIGHT(N3648,LEN(N3648)-SEARCH("/",N3648))</f>
        <v>musical</v>
      </c>
      <c r="S3648" s="14">
        <f>(((J3648/60)/60)/24) + DATE(1970,1,1)</f>
        <v>42140.421319444446</v>
      </c>
      <c r="T3648" s="14">
        <f>(((I3648/60)/60)/24) + DATE(1970,1,1)</f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8358</v>
      </c>
      <c r="O3649" s="10">
        <f>(E3649/D3649)*100</f>
        <v>6</v>
      </c>
      <c r="P3649" s="5">
        <f>IFERROR((E3649/L3649),"0")</f>
        <v>15</v>
      </c>
      <c r="Q3649" t="str">
        <f>LEFT(N3649,FIND("/",N3649)-1)</f>
        <v>theater</v>
      </c>
      <c r="R3649" t="str">
        <f>RIGHT(N3649,LEN(N3649)-SEARCH("/",N3649))</f>
        <v>musical</v>
      </c>
      <c r="S3649" s="14">
        <f>(((J3649/60)/60)/24) + DATE(1970,1,1)</f>
        <v>42598.749155092592</v>
      </c>
      <c r="T3649" s="14">
        <f>(((I3649/60)/60)/24) + 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8324</v>
      </c>
      <c r="O3650" s="10">
        <f>(E3650/D3650)*100</f>
        <v>100.38249999999999</v>
      </c>
      <c r="P3650" s="5">
        <f>IFERROR((E3650/L3650),"0")</f>
        <v>550.04109589041093</v>
      </c>
      <c r="Q3650" t="str">
        <f>LEFT(N3650,FIND("/",N3650)-1)</f>
        <v>theater</v>
      </c>
      <c r="R3650" t="str">
        <f>RIGHT(N3650,LEN(N3650)-SEARCH("/",N3650))</f>
        <v>plays</v>
      </c>
      <c r="S3650" s="14">
        <f>(((J3650/60)/60)/24) + DATE(1970,1,1)</f>
        <v>41887.292187500003</v>
      </c>
      <c r="T3650" s="14">
        <f>(((I3650/60)/60)/24) + 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8324</v>
      </c>
      <c r="O3651" s="10">
        <f>(E3651/D3651)*100</f>
        <v>104</v>
      </c>
      <c r="P3651" s="5">
        <f>IFERROR((E3651/L3651),"0")</f>
        <v>97.5</v>
      </c>
      <c r="Q3651" t="str">
        <f>LEFT(N3651,FIND("/",N3651)-1)</f>
        <v>theater</v>
      </c>
      <c r="R3651" t="str">
        <f>RIGHT(N3651,LEN(N3651)-SEARCH("/",N3651))</f>
        <v>plays</v>
      </c>
      <c r="S3651" s="14">
        <f>(((J3651/60)/60)/24) + DATE(1970,1,1)</f>
        <v>41780.712893518517</v>
      </c>
      <c r="T3651" s="14">
        <f>(((I3651/60)/60)/24) + 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8324</v>
      </c>
      <c r="O3652" s="10">
        <f>(E3652/D3652)*100</f>
        <v>100</v>
      </c>
      <c r="P3652" s="5">
        <f>IFERROR((E3652/L3652),"0")</f>
        <v>29.411764705882351</v>
      </c>
      <c r="Q3652" t="str">
        <f>LEFT(N3652,FIND("/",N3652)-1)</f>
        <v>theater</v>
      </c>
      <c r="R3652" t="str">
        <f>RIGHT(N3652,LEN(N3652)-SEARCH("/",N3652))</f>
        <v>plays</v>
      </c>
      <c r="S3652" s="14">
        <f>(((J3652/60)/60)/24) + DATE(1970,1,1)</f>
        <v>42381.478981481487</v>
      </c>
      <c r="T3652" s="14">
        <f>(((I3652/60)/60)/24) + DATE(1970,1,1)</f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8324</v>
      </c>
      <c r="O3653" s="10">
        <f>(E3653/D3653)*100</f>
        <v>104</v>
      </c>
      <c r="P3653" s="5">
        <f>IFERROR((E3653/L3653),"0")</f>
        <v>57.777777777777779</v>
      </c>
      <c r="Q3653" t="str">
        <f>LEFT(N3653,FIND("/",N3653)-1)</f>
        <v>theater</v>
      </c>
      <c r="R3653" t="str">
        <f>RIGHT(N3653,LEN(N3653)-SEARCH("/",N3653))</f>
        <v>plays</v>
      </c>
      <c r="S3653" s="14">
        <f>(((J3653/60)/60)/24) + DATE(1970,1,1)</f>
        <v>41828.646319444444</v>
      </c>
      <c r="T3653" s="14">
        <f>(((I3653/60)/60)/24) + DATE(1970,1,1)</f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8324</v>
      </c>
      <c r="O3654" s="10">
        <f>(E3654/D3654)*100</f>
        <v>250.66666666666669</v>
      </c>
      <c r="P3654" s="5">
        <f>IFERROR((E3654/L3654),"0")</f>
        <v>44.235294117647058</v>
      </c>
      <c r="Q3654" t="str">
        <f>LEFT(N3654,FIND("/",N3654)-1)</f>
        <v>theater</v>
      </c>
      <c r="R3654" t="str">
        <f>RIGHT(N3654,LEN(N3654)-SEARCH("/",N3654))</f>
        <v>plays</v>
      </c>
      <c r="S3654" s="14">
        <f>(((J3654/60)/60)/24) + DATE(1970,1,1)</f>
        <v>42596.644699074073</v>
      </c>
      <c r="T3654" s="14">
        <f>(((I3654/60)/60)/24) + DATE(1970,1,1)</f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8324</v>
      </c>
      <c r="O3655" s="10">
        <f>(E3655/D3655)*100</f>
        <v>100.49999999999999</v>
      </c>
      <c r="P3655" s="5">
        <f>IFERROR((E3655/L3655),"0")</f>
        <v>60.909090909090907</v>
      </c>
      <c r="Q3655" t="str">
        <f>LEFT(N3655,FIND("/",N3655)-1)</f>
        <v>theater</v>
      </c>
      <c r="R3655" t="str">
        <f>RIGHT(N3655,LEN(N3655)-SEARCH("/",N3655))</f>
        <v>plays</v>
      </c>
      <c r="S3655" s="14">
        <f>(((J3655/60)/60)/24) + DATE(1970,1,1)</f>
        <v>42191.363506944443</v>
      </c>
      <c r="T3655" s="14">
        <f>(((I3655/60)/60)/24) + DATE(1970,1,1)</f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8324</v>
      </c>
      <c r="O3656" s="10">
        <f>(E3656/D3656)*100</f>
        <v>174.4</v>
      </c>
      <c r="P3656" s="5">
        <f>IFERROR((E3656/L3656),"0")</f>
        <v>68.84210526315789</v>
      </c>
      <c r="Q3656" t="str">
        <f>LEFT(N3656,FIND("/",N3656)-1)</f>
        <v>theater</v>
      </c>
      <c r="R3656" t="str">
        <f>RIGHT(N3656,LEN(N3656)-SEARCH("/",N3656))</f>
        <v>plays</v>
      </c>
      <c r="S3656" s="14">
        <f>(((J3656/60)/60)/24) + DATE(1970,1,1)</f>
        <v>42440.416504629626</v>
      </c>
      <c r="T3656" s="14">
        <f>(((I3656/60)/60)/24) + DATE(1970,1,1)</f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8324</v>
      </c>
      <c r="O3657" s="10">
        <f>(E3657/D3657)*100</f>
        <v>116.26</v>
      </c>
      <c r="P3657" s="5">
        <f>IFERROR((E3657/L3657),"0")</f>
        <v>73.582278481012665</v>
      </c>
      <c r="Q3657" t="str">
        <f>LEFT(N3657,FIND("/",N3657)-1)</f>
        <v>theater</v>
      </c>
      <c r="R3657" t="str">
        <f>RIGHT(N3657,LEN(N3657)-SEARCH("/",N3657))</f>
        <v>plays</v>
      </c>
      <c r="S3657" s="14">
        <f>(((J3657/60)/60)/24) + DATE(1970,1,1)</f>
        <v>42173.803217592591</v>
      </c>
      <c r="T3657" s="14">
        <f>(((I3657/60)/60)/24) + DATE(1970,1,1)</f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8324</v>
      </c>
      <c r="O3658" s="10">
        <f>(E3658/D3658)*100</f>
        <v>105.82000000000001</v>
      </c>
      <c r="P3658" s="5">
        <f>IFERROR((E3658/L3658),"0")</f>
        <v>115.02173913043478</v>
      </c>
      <c r="Q3658" t="str">
        <f>LEFT(N3658,FIND("/",N3658)-1)</f>
        <v>theater</v>
      </c>
      <c r="R3658" t="str">
        <f>RIGHT(N3658,LEN(N3658)-SEARCH("/",N3658))</f>
        <v>plays</v>
      </c>
      <c r="S3658" s="14">
        <f>(((J3658/60)/60)/24) + DATE(1970,1,1)</f>
        <v>42737.910138888896</v>
      </c>
      <c r="T3658" s="14">
        <f>(((I3658/60)/60)/24) + DATE(1970,1,1)</f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8324</v>
      </c>
      <c r="O3659" s="10">
        <f>(E3659/D3659)*100</f>
        <v>110.75</v>
      </c>
      <c r="P3659" s="5">
        <f>IFERROR((E3659/L3659),"0")</f>
        <v>110.75</v>
      </c>
      <c r="Q3659" t="str">
        <f>LEFT(N3659,FIND("/",N3659)-1)</f>
        <v>theater</v>
      </c>
      <c r="R3659" t="str">
        <f>RIGHT(N3659,LEN(N3659)-SEARCH("/",N3659))</f>
        <v>plays</v>
      </c>
      <c r="S3659" s="14">
        <f>(((J3659/60)/60)/24) + DATE(1970,1,1)</f>
        <v>42499.629849537043</v>
      </c>
      <c r="T3659" s="14">
        <f>(((I3659/60)/60)/24) + 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8324</v>
      </c>
      <c r="O3660" s="10">
        <f>(E3660/D3660)*100</f>
        <v>100.66666666666666</v>
      </c>
      <c r="P3660" s="5">
        <f>IFERROR((E3660/L3660),"0")</f>
        <v>75.5</v>
      </c>
      <c r="Q3660" t="str">
        <f>LEFT(N3660,FIND("/",N3660)-1)</f>
        <v>theater</v>
      </c>
      <c r="R3660" t="str">
        <f>RIGHT(N3660,LEN(N3660)-SEARCH("/",N3660))</f>
        <v>plays</v>
      </c>
      <c r="S3660" s="14">
        <f>(((J3660/60)/60)/24) + DATE(1970,1,1)</f>
        <v>41775.858564814815</v>
      </c>
      <c r="T3660" s="14">
        <f>(((I3660/60)/60)/24) + 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8324</v>
      </c>
      <c r="O3661" s="10">
        <f>(E3661/D3661)*100</f>
        <v>102.03333333333333</v>
      </c>
      <c r="P3661" s="5">
        <f>IFERROR((E3661/L3661),"0")</f>
        <v>235.46153846153845</v>
      </c>
      <c r="Q3661" t="str">
        <f>LEFT(N3661,FIND("/",N3661)-1)</f>
        <v>theater</v>
      </c>
      <c r="R3661" t="str">
        <f>RIGHT(N3661,LEN(N3661)-SEARCH("/",N3661))</f>
        <v>plays</v>
      </c>
      <c r="S3661" s="14">
        <f>(((J3661/60)/60)/24) + DATE(1970,1,1)</f>
        <v>42055.277199074073</v>
      </c>
      <c r="T3661" s="14">
        <f>(((I3661/60)/60)/24) + DATE(1970,1,1)</f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8324</v>
      </c>
      <c r="O3662" s="10">
        <f>(E3662/D3662)*100</f>
        <v>100</v>
      </c>
      <c r="P3662" s="5">
        <f>IFERROR((E3662/L3662),"0")</f>
        <v>11.363636363636363</v>
      </c>
      <c r="Q3662" t="str">
        <f>LEFT(N3662,FIND("/",N3662)-1)</f>
        <v>theater</v>
      </c>
      <c r="R3662" t="str">
        <f>RIGHT(N3662,LEN(N3662)-SEARCH("/",N3662))</f>
        <v>plays</v>
      </c>
      <c r="S3662" s="14">
        <f>(((J3662/60)/60)/24) + DATE(1970,1,1)</f>
        <v>41971.881076388891</v>
      </c>
      <c r="T3662" s="14">
        <f>(((I3662/60)/60)/24) + DATE(1970,1,1)</f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8324</v>
      </c>
      <c r="O3663" s="10">
        <f>(E3663/D3663)*100</f>
        <v>111.00000000000001</v>
      </c>
      <c r="P3663" s="5">
        <f>IFERROR((E3663/L3663),"0")</f>
        <v>92.5</v>
      </c>
      <c r="Q3663" t="str">
        <f>LEFT(N3663,FIND("/",N3663)-1)</f>
        <v>theater</v>
      </c>
      <c r="R3663" t="str">
        <f>RIGHT(N3663,LEN(N3663)-SEARCH("/",N3663))</f>
        <v>plays</v>
      </c>
      <c r="S3663" s="14">
        <f>(((J3663/60)/60)/24) + DATE(1970,1,1)</f>
        <v>42447.896666666667</v>
      </c>
      <c r="T3663" s="14">
        <f>(((I3663/60)/60)/24) + DATE(1970,1,1)</f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8324</v>
      </c>
      <c r="O3664" s="10">
        <f>(E3664/D3664)*100</f>
        <v>101.42500000000001</v>
      </c>
      <c r="P3664" s="5">
        <f>IFERROR((E3664/L3664),"0")</f>
        <v>202.85</v>
      </c>
      <c r="Q3664" t="str">
        <f>LEFT(N3664,FIND("/",N3664)-1)</f>
        <v>theater</v>
      </c>
      <c r="R3664" t="str">
        <f>RIGHT(N3664,LEN(N3664)-SEARCH("/",N3664))</f>
        <v>plays</v>
      </c>
      <c r="S3664" s="14">
        <f>(((J3664/60)/60)/24) + DATE(1970,1,1)</f>
        <v>42064.220069444447</v>
      </c>
      <c r="T3664" s="14">
        <f>(((I3664/60)/60)/24) + DATE(1970,1,1)</f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8324</v>
      </c>
      <c r="O3665" s="10">
        <f>(E3665/D3665)*100</f>
        <v>104</v>
      </c>
      <c r="P3665" s="5">
        <f>IFERROR((E3665/L3665),"0")</f>
        <v>26</v>
      </c>
      <c r="Q3665" t="str">
        <f>LEFT(N3665,FIND("/",N3665)-1)</f>
        <v>theater</v>
      </c>
      <c r="R3665" t="str">
        <f>RIGHT(N3665,LEN(N3665)-SEARCH("/",N3665))</f>
        <v>plays</v>
      </c>
      <c r="S3665" s="14">
        <f>(((J3665/60)/60)/24) + DATE(1970,1,1)</f>
        <v>42665.451736111107</v>
      </c>
      <c r="T3665" s="14">
        <f>(((I3665/60)/60)/24) + DATE(1970,1,1)</f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8324</v>
      </c>
      <c r="O3666" s="10">
        <f>(E3666/D3666)*100</f>
        <v>109.375</v>
      </c>
      <c r="P3666" s="5">
        <f>IFERROR((E3666/L3666),"0")</f>
        <v>46.05263157894737</v>
      </c>
      <c r="Q3666" t="str">
        <f>LEFT(N3666,FIND("/",N3666)-1)</f>
        <v>theater</v>
      </c>
      <c r="R3666" t="str">
        <f>RIGHT(N3666,LEN(N3666)-SEARCH("/",N3666))</f>
        <v>plays</v>
      </c>
      <c r="S3666" s="14">
        <f>(((J3666/60)/60)/24) + DATE(1970,1,1)</f>
        <v>42523.248715277776</v>
      </c>
      <c r="T3666" s="14">
        <f>(((I3666/60)/60)/24) + DATE(1970,1,1)</f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8324</v>
      </c>
      <c r="O3667" s="10">
        <f>(E3667/D3667)*100</f>
        <v>115.16129032258064</v>
      </c>
      <c r="P3667" s="5">
        <f>IFERROR((E3667/L3667),"0")</f>
        <v>51</v>
      </c>
      <c r="Q3667" t="str">
        <f>LEFT(N3667,FIND("/",N3667)-1)</f>
        <v>theater</v>
      </c>
      <c r="R3667" t="str">
        <f>RIGHT(N3667,LEN(N3667)-SEARCH("/",N3667))</f>
        <v>plays</v>
      </c>
      <c r="S3667" s="14">
        <f>(((J3667/60)/60)/24) + DATE(1970,1,1)</f>
        <v>42294.808124999996</v>
      </c>
      <c r="T3667" s="14">
        <f>(((I3667/60)/60)/24) + DATE(1970,1,1)</f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8324</v>
      </c>
      <c r="O3668" s="10">
        <f>(E3668/D3668)*100</f>
        <v>100</v>
      </c>
      <c r="P3668" s="5">
        <f>IFERROR((E3668/L3668),"0")</f>
        <v>31.578947368421051</v>
      </c>
      <c r="Q3668" t="str">
        <f>LEFT(N3668,FIND("/",N3668)-1)</f>
        <v>theater</v>
      </c>
      <c r="R3668" t="str">
        <f>RIGHT(N3668,LEN(N3668)-SEARCH("/",N3668))</f>
        <v>plays</v>
      </c>
      <c r="S3668" s="14">
        <f>(((J3668/60)/60)/24) + DATE(1970,1,1)</f>
        <v>41822.90488425926</v>
      </c>
      <c r="T3668" s="14">
        <f>(((I3668/60)/60)/24) + DATE(1970,1,1)</f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8324</v>
      </c>
      <c r="O3669" s="10">
        <f>(E3669/D3669)*100</f>
        <v>103.17033333333335</v>
      </c>
      <c r="P3669" s="5">
        <f>IFERROR((E3669/L3669),"0")</f>
        <v>53.363965517241382</v>
      </c>
      <c r="Q3669" t="str">
        <f>LEFT(N3669,FIND("/",N3669)-1)</f>
        <v>theater</v>
      </c>
      <c r="R3669" t="str">
        <f>RIGHT(N3669,LEN(N3669)-SEARCH("/",N3669))</f>
        <v>plays</v>
      </c>
      <c r="S3669" s="14">
        <f>(((J3669/60)/60)/24) + DATE(1970,1,1)</f>
        <v>42173.970127314817</v>
      </c>
      <c r="T3669" s="14">
        <f>(((I3669/60)/60)/24) + DATE(1970,1,1)</f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8324</v>
      </c>
      <c r="O3670" s="10">
        <f>(E3670/D3670)*100</f>
        <v>103.49999999999999</v>
      </c>
      <c r="P3670" s="5">
        <f>IFERROR((E3670/L3670),"0")</f>
        <v>36.964285714285715</v>
      </c>
      <c r="Q3670" t="str">
        <f>LEFT(N3670,FIND("/",N3670)-1)</f>
        <v>theater</v>
      </c>
      <c r="R3670" t="str">
        <f>RIGHT(N3670,LEN(N3670)-SEARCH("/",N3670))</f>
        <v>plays</v>
      </c>
      <c r="S3670" s="14">
        <f>(((J3670/60)/60)/24) + DATE(1970,1,1)</f>
        <v>42185.556157407409</v>
      </c>
      <c r="T3670" s="14">
        <f>(((I3670/60)/60)/24) + DATE(1970,1,1)</f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8324</v>
      </c>
      <c r="O3671" s="10">
        <f>(E3671/D3671)*100</f>
        <v>138.19999999999999</v>
      </c>
      <c r="P3671" s="5">
        <f>IFERROR((E3671/L3671),"0")</f>
        <v>81.294117647058826</v>
      </c>
      <c r="Q3671" t="str">
        <f>LEFT(N3671,FIND("/",N3671)-1)</f>
        <v>theater</v>
      </c>
      <c r="R3671" t="str">
        <f>RIGHT(N3671,LEN(N3671)-SEARCH("/",N3671))</f>
        <v>plays</v>
      </c>
      <c r="S3671" s="14">
        <f>(((J3671/60)/60)/24) + DATE(1970,1,1)</f>
        <v>42136.675196759257</v>
      </c>
      <c r="T3671" s="14">
        <f>(((I3671/60)/60)/24) + DATE(1970,1,1)</f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8324</v>
      </c>
      <c r="O3672" s="10">
        <f>(E3672/D3672)*100</f>
        <v>109.54545454545455</v>
      </c>
      <c r="P3672" s="5">
        <f>IFERROR((E3672/L3672),"0")</f>
        <v>20.083333333333332</v>
      </c>
      <c r="Q3672" t="str">
        <f>LEFT(N3672,FIND("/",N3672)-1)</f>
        <v>theater</v>
      </c>
      <c r="R3672" t="str">
        <f>RIGHT(N3672,LEN(N3672)-SEARCH("/",N3672))</f>
        <v>plays</v>
      </c>
      <c r="S3672" s="14">
        <f>(((J3672/60)/60)/24) + DATE(1970,1,1)</f>
        <v>42142.514016203699</v>
      </c>
      <c r="T3672" s="14">
        <f>(((I3672/60)/60)/24) + DATE(1970,1,1)</f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8324</v>
      </c>
      <c r="O3673" s="10">
        <f>(E3673/D3673)*100</f>
        <v>100.85714285714286</v>
      </c>
      <c r="P3673" s="5">
        <f>IFERROR((E3673/L3673),"0")</f>
        <v>88.25</v>
      </c>
      <c r="Q3673" t="str">
        <f>LEFT(N3673,FIND("/",N3673)-1)</f>
        <v>theater</v>
      </c>
      <c r="R3673" t="str">
        <f>RIGHT(N3673,LEN(N3673)-SEARCH("/",N3673))</f>
        <v>plays</v>
      </c>
      <c r="S3673" s="14">
        <f>(((J3673/60)/60)/24) + DATE(1970,1,1)</f>
        <v>41820.62809027778</v>
      </c>
      <c r="T3673" s="14">
        <f>(((I3673/60)/60)/24) + DATE(1970,1,1)</f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8324</v>
      </c>
      <c r="O3674" s="10">
        <f>(E3674/D3674)*100</f>
        <v>101.53333333333335</v>
      </c>
      <c r="P3674" s="5">
        <f>IFERROR((E3674/L3674),"0")</f>
        <v>53.438596491228068</v>
      </c>
      <c r="Q3674" t="str">
        <f>LEFT(N3674,FIND("/",N3674)-1)</f>
        <v>theater</v>
      </c>
      <c r="R3674" t="str">
        <f>RIGHT(N3674,LEN(N3674)-SEARCH("/",N3674))</f>
        <v>plays</v>
      </c>
      <c r="S3674" s="14">
        <f>(((J3674/60)/60)/24) + DATE(1970,1,1)</f>
        <v>41878.946574074071</v>
      </c>
      <c r="T3674" s="14">
        <f>(((I3674/60)/60)/24) + 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8324</v>
      </c>
      <c r="O3675" s="10">
        <f>(E3675/D3675)*100</f>
        <v>113.625</v>
      </c>
      <c r="P3675" s="5">
        <f>IFERROR((E3675/L3675),"0")</f>
        <v>39.868421052631582</v>
      </c>
      <c r="Q3675" t="str">
        <f>LEFT(N3675,FIND("/",N3675)-1)</f>
        <v>theater</v>
      </c>
      <c r="R3675" t="str">
        <f>RIGHT(N3675,LEN(N3675)-SEARCH("/",N3675))</f>
        <v>plays</v>
      </c>
      <c r="S3675" s="14">
        <f>(((J3675/60)/60)/24) + DATE(1970,1,1)</f>
        <v>41914.295104166667</v>
      </c>
      <c r="T3675" s="14">
        <f>(((I3675/60)/60)/24) + DATE(1970,1,1)</f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8324</v>
      </c>
      <c r="O3676" s="10">
        <f>(E3676/D3676)*100</f>
        <v>100</v>
      </c>
      <c r="P3676" s="5">
        <f>IFERROR((E3676/L3676),"0")</f>
        <v>145.16129032258064</v>
      </c>
      <c r="Q3676" t="str">
        <f>LEFT(N3676,FIND("/",N3676)-1)</f>
        <v>theater</v>
      </c>
      <c r="R3676" t="str">
        <f>RIGHT(N3676,LEN(N3676)-SEARCH("/",N3676))</f>
        <v>plays</v>
      </c>
      <c r="S3676" s="14">
        <f>(((J3676/60)/60)/24) + DATE(1970,1,1)</f>
        <v>42556.873020833329</v>
      </c>
      <c r="T3676" s="14">
        <f>(((I3676/60)/60)/24) + DATE(1970,1,1)</f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8324</v>
      </c>
      <c r="O3677" s="10">
        <f>(E3677/D3677)*100</f>
        <v>140</v>
      </c>
      <c r="P3677" s="5">
        <f>IFERROR((E3677/L3677),"0")</f>
        <v>23.333333333333332</v>
      </c>
      <c r="Q3677" t="str">
        <f>LEFT(N3677,FIND("/",N3677)-1)</f>
        <v>theater</v>
      </c>
      <c r="R3677" t="str">
        <f>RIGHT(N3677,LEN(N3677)-SEARCH("/",N3677))</f>
        <v>plays</v>
      </c>
      <c r="S3677" s="14">
        <f>(((J3677/60)/60)/24) + DATE(1970,1,1)</f>
        <v>42493.597013888888</v>
      </c>
      <c r="T3677" s="14">
        <f>(((I3677/60)/60)/24) + DATE(1970,1,1)</f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8324</v>
      </c>
      <c r="O3678" s="10">
        <f>(E3678/D3678)*100</f>
        <v>128.75</v>
      </c>
      <c r="P3678" s="5">
        <f>IFERROR((E3678/L3678),"0")</f>
        <v>64.375</v>
      </c>
      <c r="Q3678" t="str">
        <f>LEFT(N3678,FIND("/",N3678)-1)</f>
        <v>theater</v>
      </c>
      <c r="R3678" t="str">
        <f>RIGHT(N3678,LEN(N3678)-SEARCH("/",N3678))</f>
        <v>plays</v>
      </c>
      <c r="S3678" s="14">
        <f>(((J3678/60)/60)/24) + DATE(1970,1,1)</f>
        <v>41876.815787037034</v>
      </c>
      <c r="T3678" s="14">
        <f>(((I3678/60)/60)/24) + DATE(1970,1,1)</f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8324</v>
      </c>
      <c r="O3679" s="10">
        <f>(E3679/D3679)*100</f>
        <v>102.90416666666667</v>
      </c>
      <c r="P3679" s="5">
        <f>IFERROR((E3679/L3679),"0")</f>
        <v>62.052763819095475</v>
      </c>
      <c r="Q3679" t="str">
        <f>LEFT(N3679,FIND("/",N3679)-1)</f>
        <v>theater</v>
      </c>
      <c r="R3679" t="str">
        <f>RIGHT(N3679,LEN(N3679)-SEARCH("/",N3679))</f>
        <v>plays</v>
      </c>
      <c r="S3679" s="14">
        <f>(((J3679/60)/60)/24) + DATE(1970,1,1)</f>
        <v>41802.574282407404</v>
      </c>
      <c r="T3679" s="14">
        <f>(((I3679/60)/60)/24) + DATE(1970,1,1)</f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8324</v>
      </c>
      <c r="O3680" s="10">
        <f>(E3680/D3680)*100</f>
        <v>102.49999999999999</v>
      </c>
      <c r="P3680" s="5">
        <f>IFERROR((E3680/L3680),"0")</f>
        <v>66.129032258064512</v>
      </c>
      <c r="Q3680" t="str">
        <f>LEFT(N3680,FIND("/",N3680)-1)</f>
        <v>theater</v>
      </c>
      <c r="R3680" t="str">
        <f>RIGHT(N3680,LEN(N3680)-SEARCH("/",N3680))</f>
        <v>plays</v>
      </c>
      <c r="S3680" s="14">
        <f>(((J3680/60)/60)/24) + DATE(1970,1,1)</f>
        <v>42120.531226851846</v>
      </c>
      <c r="T3680" s="14">
        <f>(((I3680/60)/60)/24) + DATE(1970,1,1)</f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8324</v>
      </c>
      <c r="O3681" s="10">
        <f>(E3681/D3681)*100</f>
        <v>110.1</v>
      </c>
      <c r="P3681" s="5">
        <f>IFERROR((E3681/L3681),"0")</f>
        <v>73.400000000000006</v>
      </c>
      <c r="Q3681" t="str">
        <f>LEFT(N3681,FIND("/",N3681)-1)</f>
        <v>theater</v>
      </c>
      <c r="R3681" t="str">
        <f>RIGHT(N3681,LEN(N3681)-SEARCH("/",N3681))</f>
        <v>plays</v>
      </c>
      <c r="S3681" s="14">
        <f>(((J3681/60)/60)/24) + DATE(1970,1,1)</f>
        <v>41786.761354166665</v>
      </c>
      <c r="T3681" s="14">
        <f>(((I3681/60)/60)/24) + 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8324</v>
      </c>
      <c r="O3682" s="10">
        <f>(E3682/D3682)*100</f>
        <v>112.76666666666667</v>
      </c>
      <c r="P3682" s="5">
        <f>IFERROR((E3682/L3682),"0")</f>
        <v>99.5</v>
      </c>
      <c r="Q3682" t="str">
        <f>LEFT(N3682,FIND("/",N3682)-1)</f>
        <v>theater</v>
      </c>
      <c r="R3682" t="str">
        <f>RIGHT(N3682,LEN(N3682)-SEARCH("/",N3682))</f>
        <v>plays</v>
      </c>
      <c r="S3682" s="14">
        <f>(((J3682/60)/60)/24) + DATE(1970,1,1)</f>
        <v>42627.454097222217</v>
      </c>
      <c r="T3682" s="14">
        <f>(((I3682/60)/60)/24) + 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8324</v>
      </c>
      <c r="O3683" s="10">
        <f>(E3683/D3683)*100</f>
        <v>111.9</v>
      </c>
      <c r="P3683" s="5">
        <f>IFERROR((E3683/L3683),"0")</f>
        <v>62.166666666666664</v>
      </c>
      <c r="Q3683" t="str">
        <f>LEFT(N3683,FIND("/",N3683)-1)</f>
        <v>theater</v>
      </c>
      <c r="R3683" t="str">
        <f>RIGHT(N3683,LEN(N3683)-SEARCH("/",N3683))</f>
        <v>plays</v>
      </c>
      <c r="S3683" s="14">
        <f>(((J3683/60)/60)/24) + DATE(1970,1,1)</f>
        <v>42374.651504629626</v>
      </c>
      <c r="T3683" s="14">
        <f>(((I3683/60)/60)/24) + 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8324</v>
      </c>
      <c r="O3684" s="10">
        <f>(E3684/D3684)*100</f>
        <v>139.19999999999999</v>
      </c>
      <c r="P3684" s="5">
        <f>IFERROR((E3684/L3684),"0")</f>
        <v>62.328358208955223</v>
      </c>
      <c r="Q3684" t="str">
        <f>LEFT(N3684,FIND("/",N3684)-1)</f>
        <v>theater</v>
      </c>
      <c r="R3684" t="str">
        <f>RIGHT(N3684,LEN(N3684)-SEARCH("/",N3684))</f>
        <v>plays</v>
      </c>
      <c r="S3684" s="14">
        <f>(((J3684/60)/60)/24) + DATE(1970,1,1)</f>
        <v>41772.685393518521</v>
      </c>
      <c r="T3684" s="14">
        <f>(((I3684/60)/60)/24) + 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8324</v>
      </c>
      <c r="O3685" s="10">
        <f>(E3685/D3685)*100</f>
        <v>110.85714285714286</v>
      </c>
      <c r="P3685" s="5">
        <f>IFERROR((E3685/L3685),"0")</f>
        <v>58.787878787878789</v>
      </c>
      <c r="Q3685" t="str">
        <f>LEFT(N3685,FIND("/",N3685)-1)</f>
        <v>theater</v>
      </c>
      <c r="R3685" t="str">
        <f>RIGHT(N3685,LEN(N3685)-SEARCH("/",N3685))</f>
        <v>plays</v>
      </c>
      <c r="S3685" s="14">
        <f>(((J3685/60)/60)/24) + DATE(1970,1,1)</f>
        <v>42633.116851851853</v>
      </c>
      <c r="T3685" s="14">
        <f>(((I3685/60)/60)/24) + DATE(1970,1,1)</f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8324</v>
      </c>
      <c r="O3686" s="10">
        <f>(E3686/D3686)*100</f>
        <v>139.06666666666666</v>
      </c>
      <c r="P3686" s="5">
        <f>IFERROR((E3686/L3686),"0")</f>
        <v>45.347826086956523</v>
      </c>
      <c r="Q3686" t="str">
        <f>LEFT(N3686,FIND("/",N3686)-1)</f>
        <v>theater</v>
      </c>
      <c r="R3686" t="str">
        <f>RIGHT(N3686,LEN(N3686)-SEARCH("/",N3686))</f>
        <v>plays</v>
      </c>
      <c r="S3686" s="14">
        <f>(((J3686/60)/60)/24) + DATE(1970,1,1)</f>
        <v>42219.180393518516</v>
      </c>
      <c r="T3686" s="14">
        <f>(((I3686/60)/60)/24) + 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8324</v>
      </c>
      <c r="O3687" s="10">
        <f>(E3687/D3687)*100</f>
        <v>105.69999999999999</v>
      </c>
      <c r="P3687" s="5">
        <f>IFERROR((E3687/L3687),"0")</f>
        <v>41.944444444444443</v>
      </c>
      <c r="Q3687" t="str">
        <f>LEFT(N3687,FIND("/",N3687)-1)</f>
        <v>theater</v>
      </c>
      <c r="R3687" t="str">
        <f>RIGHT(N3687,LEN(N3687)-SEARCH("/",N3687))</f>
        <v>plays</v>
      </c>
      <c r="S3687" s="14">
        <f>(((J3687/60)/60)/24) + DATE(1970,1,1)</f>
        <v>41753.593275462961</v>
      </c>
      <c r="T3687" s="14">
        <f>(((I3687/60)/60)/24) + 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8324</v>
      </c>
      <c r="O3688" s="10">
        <f>(E3688/D3688)*100</f>
        <v>101.42857142857142</v>
      </c>
      <c r="P3688" s="5">
        <f>IFERROR((E3688/L3688),"0")</f>
        <v>59.166666666666664</v>
      </c>
      <c r="Q3688" t="str">
        <f>LEFT(N3688,FIND("/",N3688)-1)</f>
        <v>theater</v>
      </c>
      <c r="R3688" t="str">
        <f>RIGHT(N3688,LEN(N3688)-SEARCH("/",N3688))</f>
        <v>plays</v>
      </c>
      <c r="S3688" s="14">
        <f>(((J3688/60)/60)/24) + DATE(1970,1,1)</f>
        <v>42230.662731481483</v>
      </c>
      <c r="T3688" s="14">
        <f>(((I3688/60)/60)/24) + DATE(1970,1,1)</f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8324</v>
      </c>
      <c r="O3689" s="10">
        <f>(E3689/D3689)*100</f>
        <v>100.245</v>
      </c>
      <c r="P3689" s="5">
        <f>IFERROR((E3689/L3689),"0")</f>
        <v>200.49</v>
      </c>
      <c r="Q3689" t="str">
        <f>LEFT(N3689,FIND("/",N3689)-1)</f>
        <v>theater</v>
      </c>
      <c r="R3689" t="str">
        <f>RIGHT(N3689,LEN(N3689)-SEARCH("/",N3689))</f>
        <v>plays</v>
      </c>
      <c r="S3689" s="14">
        <f>(((J3689/60)/60)/24) + DATE(1970,1,1)</f>
        <v>41787.218229166669</v>
      </c>
      <c r="T3689" s="14">
        <f>(((I3689/60)/60)/24) + DATE(1970,1,1)</f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8324</v>
      </c>
      <c r="O3690" s="10">
        <f>(E3690/D3690)*100</f>
        <v>109.16666666666666</v>
      </c>
      <c r="P3690" s="5">
        <f>IFERROR((E3690/L3690),"0")</f>
        <v>83.974358974358978</v>
      </c>
      <c r="Q3690" t="str">
        <f>LEFT(N3690,FIND("/",N3690)-1)</f>
        <v>theater</v>
      </c>
      <c r="R3690" t="str">
        <f>RIGHT(N3690,LEN(N3690)-SEARCH("/",N3690))</f>
        <v>plays</v>
      </c>
      <c r="S3690" s="14">
        <f>(((J3690/60)/60)/24) + DATE(1970,1,1)</f>
        <v>41829.787083333329</v>
      </c>
      <c r="T3690" s="14">
        <f>(((I3690/60)/60)/24) + DATE(1970,1,1)</f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8324</v>
      </c>
      <c r="O3691" s="10">
        <f>(E3691/D3691)*100</f>
        <v>118.33333333333333</v>
      </c>
      <c r="P3691" s="5">
        <f>IFERROR((E3691/L3691),"0")</f>
        <v>57.258064516129032</v>
      </c>
      <c r="Q3691" t="str">
        <f>LEFT(N3691,FIND("/",N3691)-1)</f>
        <v>theater</v>
      </c>
      <c r="R3691" t="str">
        <f>RIGHT(N3691,LEN(N3691)-SEARCH("/",N3691))</f>
        <v>plays</v>
      </c>
      <c r="S3691" s="14">
        <f>(((J3691/60)/60)/24) + DATE(1970,1,1)</f>
        <v>42147.826840277776</v>
      </c>
      <c r="T3691" s="14">
        <f>(((I3691/60)/60)/24) + DATE(1970,1,1)</f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8324</v>
      </c>
      <c r="O3692" s="10">
        <f>(E3692/D3692)*100</f>
        <v>120</v>
      </c>
      <c r="P3692" s="5">
        <f>IFERROR((E3692/L3692),"0")</f>
        <v>58.064516129032256</v>
      </c>
      <c r="Q3692" t="str">
        <f>LEFT(N3692,FIND("/",N3692)-1)</f>
        <v>theater</v>
      </c>
      <c r="R3692" t="str">
        <f>RIGHT(N3692,LEN(N3692)-SEARCH("/",N3692))</f>
        <v>plays</v>
      </c>
      <c r="S3692" s="14">
        <f>(((J3692/60)/60)/24) + DATE(1970,1,1)</f>
        <v>41940.598182870373</v>
      </c>
      <c r="T3692" s="14">
        <f>(((I3692/60)/60)/24) + 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8324</v>
      </c>
      <c r="O3693" s="10">
        <f>(E3693/D3693)*100</f>
        <v>127.96000000000001</v>
      </c>
      <c r="P3693" s="5">
        <f>IFERROR((E3693/L3693),"0")</f>
        <v>186.80291970802921</v>
      </c>
      <c r="Q3693" t="str">
        <f>LEFT(N3693,FIND("/",N3693)-1)</f>
        <v>theater</v>
      </c>
      <c r="R3693" t="str">
        <f>RIGHT(N3693,LEN(N3693)-SEARCH("/",N3693))</f>
        <v>plays</v>
      </c>
      <c r="S3693" s="14">
        <f>(((J3693/60)/60)/24) + DATE(1970,1,1)</f>
        <v>42020.700567129628</v>
      </c>
      <c r="T3693" s="14">
        <f>(((I3693/60)/60)/24) + 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8324</v>
      </c>
      <c r="O3694" s="10">
        <f>(E3694/D3694)*100</f>
        <v>126</v>
      </c>
      <c r="P3694" s="5">
        <f>IFERROR((E3694/L3694),"0")</f>
        <v>74.117647058823536</v>
      </c>
      <c r="Q3694" t="str">
        <f>LEFT(N3694,FIND("/",N3694)-1)</f>
        <v>theater</v>
      </c>
      <c r="R3694" t="str">
        <f>RIGHT(N3694,LEN(N3694)-SEARCH("/",N3694))</f>
        <v>plays</v>
      </c>
      <c r="S3694" s="14">
        <f>(((J3694/60)/60)/24) + DATE(1970,1,1)</f>
        <v>41891.96503472222</v>
      </c>
      <c r="T3694" s="14">
        <f>(((I3694/60)/60)/24) + DATE(1970,1,1)</f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8324</v>
      </c>
      <c r="O3695" s="10">
        <f>(E3695/D3695)*100</f>
        <v>129.12912912912913</v>
      </c>
      <c r="P3695" s="5">
        <f>IFERROR((E3695/L3695),"0")</f>
        <v>30.714285714285715</v>
      </c>
      <c r="Q3695" t="str">
        <f>LEFT(N3695,FIND("/",N3695)-1)</f>
        <v>theater</v>
      </c>
      <c r="R3695" t="str">
        <f>RIGHT(N3695,LEN(N3695)-SEARCH("/",N3695))</f>
        <v>plays</v>
      </c>
      <c r="S3695" s="14">
        <f>(((J3695/60)/60)/24) + DATE(1970,1,1)</f>
        <v>42309.191307870366</v>
      </c>
      <c r="T3695" s="14">
        <f>(((I3695/60)/60)/24) + DATE(1970,1,1)</f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8324</v>
      </c>
      <c r="O3696" s="10">
        <f>(E3696/D3696)*100</f>
        <v>107.42857142857143</v>
      </c>
      <c r="P3696" s="5">
        <f>IFERROR((E3696/L3696),"0")</f>
        <v>62.666666666666664</v>
      </c>
      <c r="Q3696" t="str">
        <f>LEFT(N3696,FIND("/",N3696)-1)</f>
        <v>theater</v>
      </c>
      <c r="R3696" t="str">
        <f>RIGHT(N3696,LEN(N3696)-SEARCH("/",N3696))</f>
        <v>plays</v>
      </c>
      <c r="S3696" s="14">
        <f>(((J3696/60)/60)/24) + DATE(1970,1,1)</f>
        <v>42490.133877314816</v>
      </c>
      <c r="T3696" s="14">
        <f>(((I3696/60)/60)/24) + 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8324</v>
      </c>
      <c r="O3697" s="10">
        <f>(E3697/D3697)*100</f>
        <v>100.125</v>
      </c>
      <c r="P3697" s="5">
        <f>IFERROR((E3697/L3697),"0")</f>
        <v>121.36363636363636</v>
      </c>
      <c r="Q3697" t="str">
        <f>LEFT(N3697,FIND("/",N3697)-1)</f>
        <v>theater</v>
      </c>
      <c r="R3697" t="str">
        <f>RIGHT(N3697,LEN(N3697)-SEARCH("/",N3697))</f>
        <v>plays</v>
      </c>
      <c r="S3697" s="14">
        <f>(((J3697/60)/60)/24) + DATE(1970,1,1)</f>
        <v>41995.870486111111</v>
      </c>
      <c r="T3697" s="14">
        <f>(((I3697/60)/60)/24) + 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8324</v>
      </c>
      <c r="O3698" s="10">
        <f>(E3698/D3698)*100</f>
        <v>155</v>
      </c>
      <c r="P3698" s="5">
        <f>IFERROR((E3698/L3698),"0")</f>
        <v>39.743589743589745</v>
      </c>
      <c r="Q3698" t="str">
        <f>LEFT(N3698,FIND("/",N3698)-1)</f>
        <v>theater</v>
      </c>
      <c r="R3698" t="str">
        <f>RIGHT(N3698,LEN(N3698)-SEARCH("/",N3698))</f>
        <v>plays</v>
      </c>
      <c r="S3698" s="14">
        <f>(((J3698/60)/60)/24) + DATE(1970,1,1)</f>
        <v>41988.617083333331</v>
      </c>
      <c r="T3698" s="14">
        <f>(((I3698/60)/60)/24) + DATE(1970,1,1)</f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8324</v>
      </c>
      <c r="O3699" s="10">
        <f>(E3699/D3699)*100</f>
        <v>108</v>
      </c>
      <c r="P3699" s="5">
        <f>IFERROR((E3699/L3699),"0")</f>
        <v>72</v>
      </c>
      <c r="Q3699" t="str">
        <f>LEFT(N3699,FIND("/",N3699)-1)</f>
        <v>theater</v>
      </c>
      <c r="R3699" t="str">
        <f>RIGHT(N3699,LEN(N3699)-SEARCH("/",N3699))</f>
        <v>plays</v>
      </c>
      <c r="S3699" s="14">
        <f>(((J3699/60)/60)/24) + DATE(1970,1,1)</f>
        <v>42479.465833333335</v>
      </c>
      <c r="T3699" s="14">
        <f>(((I3699/60)/60)/24) + DATE(1970,1,1)</f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8324</v>
      </c>
      <c r="O3700" s="10">
        <f>(E3700/D3700)*100</f>
        <v>110.52</v>
      </c>
      <c r="P3700" s="5">
        <f>IFERROR((E3700/L3700),"0")</f>
        <v>40.632352941176471</v>
      </c>
      <c r="Q3700" t="str">
        <f>LEFT(N3700,FIND("/",N3700)-1)</f>
        <v>theater</v>
      </c>
      <c r="R3700" t="str">
        <f>RIGHT(N3700,LEN(N3700)-SEARCH("/",N3700))</f>
        <v>plays</v>
      </c>
      <c r="S3700" s="14">
        <f>(((J3700/60)/60)/24) + DATE(1970,1,1)</f>
        <v>42401.806562500002</v>
      </c>
      <c r="T3700" s="14">
        <f>(((I3700/60)/60)/24) + DATE(1970,1,1)</f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8324</v>
      </c>
      <c r="O3701" s="10">
        <f>(E3701/D3701)*100</f>
        <v>100.8</v>
      </c>
      <c r="P3701" s="5">
        <f>IFERROR((E3701/L3701),"0")</f>
        <v>63</v>
      </c>
      <c r="Q3701" t="str">
        <f>LEFT(N3701,FIND("/",N3701)-1)</f>
        <v>theater</v>
      </c>
      <c r="R3701" t="str">
        <f>RIGHT(N3701,LEN(N3701)-SEARCH("/",N3701))</f>
        <v>plays</v>
      </c>
      <c r="S3701" s="14">
        <f>(((J3701/60)/60)/24) + DATE(1970,1,1)</f>
        <v>41897.602037037039</v>
      </c>
      <c r="T3701" s="14">
        <f>(((I3701/60)/60)/24) + 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8324</v>
      </c>
      <c r="O3702" s="10">
        <f>(E3702/D3702)*100</f>
        <v>121.2</v>
      </c>
      <c r="P3702" s="5">
        <f>IFERROR((E3702/L3702),"0")</f>
        <v>33.666666666666664</v>
      </c>
      <c r="Q3702" t="str">
        <f>LEFT(N3702,FIND("/",N3702)-1)</f>
        <v>theater</v>
      </c>
      <c r="R3702" t="str">
        <f>RIGHT(N3702,LEN(N3702)-SEARCH("/",N3702))</f>
        <v>plays</v>
      </c>
      <c r="S3702" s="14">
        <f>(((J3702/60)/60)/24) + DATE(1970,1,1)</f>
        <v>41882.585648148146</v>
      </c>
      <c r="T3702" s="14">
        <f>(((I3702/60)/60)/24) + DATE(1970,1,1)</f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8324</v>
      </c>
      <c r="O3703" s="10">
        <f>(E3703/D3703)*100</f>
        <v>100.33333333333334</v>
      </c>
      <c r="P3703" s="5">
        <f>IFERROR((E3703/L3703),"0")</f>
        <v>38.589743589743591</v>
      </c>
      <c r="Q3703" t="str">
        <f>LEFT(N3703,FIND("/",N3703)-1)</f>
        <v>theater</v>
      </c>
      <c r="R3703" t="str">
        <f>RIGHT(N3703,LEN(N3703)-SEARCH("/",N3703))</f>
        <v>plays</v>
      </c>
      <c r="S3703" s="14">
        <f>(((J3703/60)/60)/24) + DATE(1970,1,1)</f>
        <v>42129.541585648149</v>
      </c>
      <c r="T3703" s="14">
        <f>(((I3703/60)/60)/24) + DATE(1970,1,1)</f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8324</v>
      </c>
      <c r="O3704" s="10">
        <f>(E3704/D3704)*100</f>
        <v>109.16666666666666</v>
      </c>
      <c r="P3704" s="5">
        <f>IFERROR((E3704/L3704),"0")</f>
        <v>155.95238095238096</v>
      </c>
      <c r="Q3704" t="str">
        <f>LEFT(N3704,FIND("/",N3704)-1)</f>
        <v>theater</v>
      </c>
      <c r="R3704" t="str">
        <f>RIGHT(N3704,LEN(N3704)-SEARCH("/",N3704))</f>
        <v>plays</v>
      </c>
      <c r="S3704" s="14">
        <f>(((J3704/60)/60)/24) + DATE(1970,1,1)</f>
        <v>42524.53800925926</v>
      </c>
      <c r="T3704" s="14">
        <f>(((I3704/60)/60)/24) + DATE(1970,1,1)</f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8324</v>
      </c>
      <c r="O3705" s="10">
        <f>(E3705/D3705)*100</f>
        <v>123.42857142857142</v>
      </c>
      <c r="P3705" s="5">
        <f>IFERROR((E3705/L3705),"0")</f>
        <v>43.2</v>
      </c>
      <c r="Q3705" t="str">
        <f>LEFT(N3705,FIND("/",N3705)-1)</f>
        <v>theater</v>
      </c>
      <c r="R3705" t="str">
        <f>RIGHT(N3705,LEN(N3705)-SEARCH("/",N3705))</f>
        <v>plays</v>
      </c>
      <c r="S3705" s="14">
        <f>(((J3705/60)/60)/24) + DATE(1970,1,1)</f>
        <v>42556.504490740743</v>
      </c>
      <c r="T3705" s="14">
        <f>(((I3705/60)/60)/24) + DATE(1970,1,1)</f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8324</v>
      </c>
      <c r="O3706" s="10">
        <f>(E3706/D3706)*100</f>
        <v>136.33666666666667</v>
      </c>
      <c r="P3706" s="5">
        <f>IFERROR((E3706/L3706),"0")</f>
        <v>15.148518518518518</v>
      </c>
      <c r="Q3706" t="str">
        <f>LEFT(N3706,FIND("/",N3706)-1)</f>
        <v>theater</v>
      </c>
      <c r="R3706" t="str">
        <f>RIGHT(N3706,LEN(N3706)-SEARCH("/",N3706))</f>
        <v>plays</v>
      </c>
      <c r="S3706" s="14">
        <f>(((J3706/60)/60)/24) + DATE(1970,1,1)</f>
        <v>42461.689745370371</v>
      </c>
      <c r="T3706" s="14">
        <f>(((I3706/60)/60)/24) + DATE(1970,1,1)</f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8324</v>
      </c>
      <c r="O3707" s="10">
        <f>(E3707/D3707)*100</f>
        <v>103.46657233816768</v>
      </c>
      <c r="P3707" s="5">
        <f>IFERROR((E3707/L3707),"0")</f>
        <v>83.571428571428569</v>
      </c>
      <c r="Q3707" t="str">
        <f>LEFT(N3707,FIND("/",N3707)-1)</f>
        <v>theater</v>
      </c>
      <c r="R3707" t="str">
        <f>RIGHT(N3707,LEN(N3707)-SEARCH("/",N3707))</f>
        <v>plays</v>
      </c>
      <c r="S3707" s="14">
        <f>(((J3707/60)/60)/24) + DATE(1970,1,1)</f>
        <v>41792.542986111112</v>
      </c>
      <c r="T3707" s="14">
        <f>(((I3707/60)/60)/24) + 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8324</v>
      </c>
      <c r="O3708" s="10">
        <f>(E3708/D3708)*100</f>
        <v>121.33333333333334</v>
      </c>
      <c r="P3708" s="5">
        <f>IFERROR((E3708/L3708),"0")</f>
        <v>140</v>
      </c>
      <c r="Q3708" t="str">
        <f>LEFT(N3708,FIND("/",N3708)-1)</f>
        <v>theater</v>
      </c>
      <c r="R3708" t="str">
        <f>RIGHT(N3708,LEN(N3708)-SEARCH("/",N3708))</f>
        <v>plays</v>
      </c>
      <c r="S3708" s="14">
        <f>(((J3708/60)/60)/24) + DATE(1970,1,1)</f>
        <v>41879.913761574076</v>
      </c>
      <c r="T3708" s="14">
        <f>(((I3708/60)/60)/24) + DATE(1970,1,1)</f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8324</v>
      </c>
      <c r="O3709" s="10">
        <f>(E3709/D3709)*100</f>
        <v>186</v>
      </c>
      <c r="P3709" s="5">
        <f>IFERROR((E3709/L3709),"0")</f>
        <v>80.869565217391298</v>
      </c>
      <c r="Q3709" t="str">
        <f>LEFT(N3709,FIND("/",N3709)-1)</f>
        <v>theater</v>
      </c>
      <c r="R3709" t="str">
        <f>RIGHT(N3709,LEN(N3709)-SEARCH("/",N3709))</f>
        <v>plays</v>
      </c>
      <c r="S3709" s="14">
        <f>(((J3709/60)/60)/24) + DATE(1970,1,1)</f>
        <v>42552.048356481479</v>
      </c>
      <c r="T3709" s="14">
        <f>(((I3709/60)/60)/24) + DATE(1970,1,1)</f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8324</v>
      </c>
      <c r="O3710" s="10">
        <f>(E3710/D3710)*100</f>
        <v>300</v>
      </c>
      <c r="P3710" s="5">
        <f>IFERROR((E3710/L3710),"0")</f>
        <v>53.846153846153847</v>
      </c>
      <c r="Q3710" t="str">
        <f>LEFT(N3710,FIND("/",N3710)-1)</f>
        <v>theater</v>
      </c>
      <c r="R3710" t="str">
        <f>RIGHT(N3710,LEN(N3710)-SEARCH("/",N3710))</f>
        <v>plays</v>
      </c>
      <c r="S3710" s="14">
        <f>(((J3710/60)/60)/24) + DATE(1970,1,1)</f>
        <v>41810.142199074071</v>
      </c>
      <c r="T3710" s="14">
        <f>(((I3710/60)/60)/24) + 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8324</v>
      </c>
      <c r="O3711" s="10">
        <f>(E3711/D3711)*100</f>
        <v>108.25</v>
      </c>
      <c r="P3711" s="5">
        <f>IFERROR((E3711/L3711),"0")</f>
        <v>30.928571428571427</v>
      </c>
      <c r="Q3711" t="str">
        <f>LEFT(N3711,FIND("/",N3711)-1)</f>
        <v>theater</v>
      </c>
      <c r="R3711" t="str">
        <f>RIGHT(N3711,LEN(N3711)-SEARCH("/",N3711))</f>
        <v>plays</v>
      </c>
      <c r="S3711" s="14">
        <f>(((J3711/60)/60)/24) + DATE(1970,1,1)</f>
        <v>41785.707708333335</v>
      </c>
      <c r="T3711" s="14">
        <f>(((I3711/60)/60)/24) + 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8324</v>
      </c>
      <c r="O3712" s="10">
        <f>(E3712/D3712)*100</f>
        <v>141.15384615384616</v>
      </c>
      <c r="P3712" s="5">
        <f>IFERROR((E3712/L3712),"0")</f>
        <v>67.962962962962962</v>
      </c>
      <c r="Q3712" t="str">
        <f>LEFT(N3712,FIND("/",N3712)-1)</f>
        <v>theater</v>
      </c>
      <c r="R3712" t="str">
        <f>RIGHT(N3712,LEN(N3712)-SEARCH("/",N3712))</f>
        <v>plays</v>
      </c>
      <c r="S3712" s="14">
        <f>(((J3712/60)/60)/24) + DATE(1970,1,1)</f>
        <v>42072.576249999998</v>
      </c>
      <c r="T3712" s="14">
        <f>(((I3712/60)/60)/24) + 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8324</v>
      </c>
      <c r="O3713" s="10">
        <f>(E3713/D3713)*100</f>
        <v>113.99999999999999</v>
      </c>
      <c r="P3713" s="5">
        <f>IFERROR((E3713/L3713),"0")</f>
        <v>27.142857142857142</v>
      </c>
      <c r="Q3713" t="str">
        <f>LEFT(N3713,FIND("/",N3713)-1)</f>
        <v>theater</v>
      </c>
      <c r="R3713" t="str">
        <f>RIGHT(N3713,LEN(N3713)-SEARCH("/",N3713))</f>
        <v>plays</v>
      </c>
      <c r="S3713" s="14">
        <f>(((J3713/60)/60)/24) + DATE(1970,1,1)</f>
        <v>41779.724224537036</v>
      </c>
      <c r="T3713" s="14">
        <f>(((I3713/60)/60)/24) + DATE(1970,1,1)</f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8324</v>
      </c>
      <c r="O3714" s="10">
        <f>(E3714/D3714)*100</f>
        <v>153.73333333333335</v>
      </c>
      <c r="P3714" s="5">
        <f>IFERROR((E3714/L3714),"0")</f>
        <v>110.86538461538461</v>
      </c>
      <c r="Q3714" t="str">
        <f>LEFT(N3714,FIND("/",N3714)-1)</f>
        <v>theater</v>
      </c>
      <c r="R3714" t="str">
        <f>RIGHT(N3714,LEN(N3714)-SEARCH("/",N3714))</f>
        <v>plays</v>
      </c>
      <c r="S3714" s="14">
        <f>(((J3714/60)/60)/24) + DATE(1970,1,1)</f>
        <v>42134.172071759262</v>
      </c>
      <c r="T3714" s="14">
        <f>(((I3714/60)/60)/24) + 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8324</v>
      </c>
      <c r="O3715" s="10">
        <f>(E3715/D3715)*100</f>
        <v>101.49999999999999</v>
      </c>
      <c r="P3715" s="5">
        <f>IFERROR((E3715/L3715),"0")</f>
        <v>106.84210526315789</v>
      </c>
      <c r="Q3715" t="str">
        <f>LEFT(N3715,FIND("/",N3715)-1)</f>
        <v>theater</v>
      </c>
      <c r="R3715" t="str">
        <f>RIGHT(N3715,LEN(N3715)-SEARCH("/",N3715))</f>
        <v>plays</v>
      </c>
      <c r="S3715" s="14">
        <f>(((J3715/60)/60)/24) + DATE(1970,1,1)</f>
        <v>42505.738032407404</v>
      </c>
      <c r="T3715" s="14">
        <f>(((I3715/60)/60)/24) + 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8324</v>
      </c>
      <c r="O3716" s="10">
        <f>(E3716/D3716)*100</f>
        <v>102.35000000000001</v>
      </c>
      <c r="P3716" s="5">
        <f>IFERROR((E3716/L3716),"0")</f>
        <v>105.51546391752578</v>
      </c>
      <c r="Q3716" t="str">
        <f>LEFT(N3716,FIND("/",N3716)-1)</f>
        <v>theater</v>
      </c>
      <c r="R3716" t="str">
        <f>RIGHT(N3716,LEN(N3716)-SEARCH("/",N3716))</f>
        <v>plays</v>
      </c>
      <c r="S3716" s="14">
        <f>(((J3716/60)/60)/24) + DATE(1970,1,1)</f>
        <v>42118.556331018524</v>
      </c>
      <c r="T3716" s="14">
        <f>(((I3716/60)/60)/24) + DATE(1970,1,1)</f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8324</v>
      </c>
      <c r="O3717" s="10">
        <f>(E3717/D3717)*100</f>
        <v>102.57142857142858</v>
      </c>
      <c r="P3717" s="5">
        <f>IFERROR((E3717/L3717),"0")</f>
        <v>132.96296296296296</v>
      </c>
      <c r="Q3717" t="str">
        <f>LEFT(N3717,FIND("/",N3717)-1)</f>
        <v>theater</v>
      </c>
      <c r="R3717" t="str">
        <f>RIGHT(N3717,LEN(N3717)-SEARCH("/",N3717))</f>
        <v>plays</v>
      </c>
      <c r="S3717" s="14">
        <f>(((J3717/60)/60)/24) + DATE(1970,1,1)</f>
        <v>42036.995590277773</v>
      </c>
      <c r="T3717" s="14">
        <f>(((I3717/60)/60)/24) + 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8324</v>
      </c>
      <c r="O3718" s="10">
        <f>(E3718/D3718)*100</f>
        <v>155.75</v>
      </c>
      <c r="P3718" s="5">
        <f>IFERROR((E3718/L3718),"0")</f>
        <v>51.916666666666664</v>
      </c>
      <c r="Q3718" t="str">
        <f>LEFT(N3718,FIND("/",N3718)-1)</f>
        <v>theater</v>
      </c>
      <c r="R3718" t="str">
        <f>RIGHT(N3718,LEN(N3718)-SEARCH("/",N3718))</f>
        <v>plays</v>
      </c>
      <c r="S3718" s="14">
        <f>(((J3718/60)/60)/24) + DATE(1970,1,1)</f>
        <v>42360.887835648144</v>
      </c>
      <c r="T3718" s="14">
        <f>(((I3718/60)/60)/24) + 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8324</v>
      </c>
      <c r="O3719" s="10">
        <f>(E3719/D3719)*100</f>
        <v>100.75</v>
      </c>
      <c r="P3719" s="5">
        <f>IFERROR((E3719/L3719),"0")</f>
        <v>310</v>
      </c>
      <c r="Q3719" t="str">
        <f>LEFT(N3719,FIND("/",N3719)-1)</f>
        <v>theater</v>
      </c>
      <c r="R3719" t="str">
        <f>RIGHT(N3719,LEN(N3719)-SEARCH("/",N3719))</f>
        <v>plays</v>
      </c>
      <c r="S3719" s="14">
        <f>(((J3719/60)/60)/24) + DATE(1970,1,1)</f>
        <v>42102.866307870368</v>
      </c>
      <c r="T3719" s="14">
        <f>(((I3719/60)/60)/24) + 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8324</v>
      </c>
      <c r="O3720" s="10">
        <f>(E3720/D3720)*100</f>
        <v>239.4</v>
      </c>
      <c r="P3720" s="5">
        <f>IFERROR((E3720/L3720),"0")</f>
        <v>26.021739130434781</v>
      </c>
      <c r="Q3720" t="str">
        <f>LEFT(N3720,FIND("/",N3720)-1)</f>
        <v>theater</v>
      </c>
      <c r="R3720" t="str">
        <f>RIGHT(N3720,LEN(N3720)-SEARCH("/",N3720))</f>
        <v>plays</v>
      </c>
      <c r="S3720" s="14">
        <f>(((J3720/60)/60)/24) + DATE(1970,1,1)</f>
        <v>42032.716145833328</v>
      </c>
      <c r="T3720" s="14">
        <f>(((I3720/60)/60)/24) + 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8324</v>
      </c>
      <c r="O3721" s="10">
        <f>(E3721/D3721)*100</f>
        <v>210</v>
      </c>
      <c r="P3721" s="5">
        <f>IFERROR((E3721/L3721),"0")</f>
        <v>105</v>
      </c>
      <c r="Q3721" t="str">
        <f>LEFT(N3721,FIND("/",N3721)-1)</f>
        <v>theater</v>
      </c>
      <c r="R3721" t="str">
        <f>RIGHT(N3721,LEN(N3721)-SEARCH("/",N3721))</f>
        <v>plays</v>
      </c>
      <c r="S3721" s="14">
        <f>(((J3721/60)/60)/24) + DATE(1970,1,1)</f>
        <v>42147.729930555557</v>
      </c>
      <c r="T3721" s="14">
        <f>(((I3721/60)/60)/24) + 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8324</v>
      </c>
      <c r="O3722" s="10">
        <f>(E3722/D3722)*100</f>
        <v>104.51515151515152</v>
      </c>
      <c r="P3722" s="5">
        <f>IFERROR((E3722/L3722),"0")</f>
        <v>86.224999999999994</v>
      </c>
      <c r="Q3722" t="str">
        <f>LEFT(N3722,FIND("/",N3722)-1)</f>
        <v>theater</v>
      </c>
      <c r="R3722" t="str">
        <f>RIGHT(N3722,LEN(N3722)-SEARCH("/",N3722))</f>
        <v>plays</v>
      </c>
      <c r="S3722" s="14">
        <f>(((J3722/60)/60)/24) + DATE(1970,1,1)</f>
        <v>42165.993125000001</v>
      </c>
      <c r="T3722" s="14">
        <f>(((I3722/60)/60)/24) + DATE(1970,1,1)</f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8324</v>
      </c>
      <c r="O3723" s="10">
        <f>(E3723/D3723)*100</f>
        <v>100.8</v>
      </c>
      <c r="P3723" s="5">
        <f>IFERROR((E3723/L3723),"0")</f>
        <v>114.54545454545455</v>
      </c>
      <c r="Q3723" t="str">
        <f>LEFT(N3723,FIND("/",N3723)-1)</f>
        <v>theater</v>
      </c>
      <c r="R3723" t="str">
        <f>RIGHT(N3723,LEN(N3723)-SEARCH("/",N3723))</f>
        <v>plays</v>
      </c>
      <c r="S3723" s="14">
        <f>(((J3723/60)/60)/24) + DATE(1970,1,1)</f>
        <v>41927.936157407406</v>
      </c>
      <c r="T3723" s="14">
        <f>(((I3723/60)/60)/24) + 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8324</v>
      </c>
      <c r="O3724" s="10">
        <f>(E3724/D3724)*100</f>
        <v>111.20000000000002</v>
      </c>
      <c r="P3724" s="5">
        <f>IFERROR((E3724/L3724),"0")</f>
        <v>47.657142857142858</v>
      </c>
      <c r="Q3724" t="str">
        <f>LEFT(N3724,FIND("/",N3724)-1)</f>
        <v>theater</v>
      </c>
      <c r="R3724" t="str">
        <f>RIGHT(N3724,LEN(N3724)-SEARCH("/",N3724))</f>
        <v>plays</v>
      </c>
      <c r="S3724" s="14">
        <f>(((J3724/60)/60)/24) + DATE(1970,1,1)</f>
        <v>42381.671840277777</v>
      </c>
      <c r="T3724" s="14">
        <f>(((I3724/60)/60)/24) + 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8324</v>
      </c>
      <c r="O3725" s="10">
        <f>(E3725/D3725)*100</f>
        <v>102.04444444444445</v>
      </c>
      <c r="P3725" s="5">
        <f>IFERROR((E3725/L3725),"0")</f>
        <v>72.888888888888886</v>
      </c>
      <c r="Q3725" t="str">
        <f>LEFT(N3725,FIND("/",N3725)-1)</f>
        <v>theater</v>
      </c>
      <c r="R3725" t="str">
        <f>RIGHT(N3725,LEN(N3725)-SEARCH("/",N3725))</f>
        <v>plays</v>
      </c>
      <c r="S3725" s="14">
        <f>(((J3725/60)/60)/24) + DATE(1970,1,1)</f>
        <v>41943.753032407411</v>
      </c>
      <c r="T3725" s="14">
        <f>(((I3725/60)/60)/24) + DATE(1970,1,1)</f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8324</v>
      </c>
      <c r="O3726" s="10">
        <f>(E3726/D3726)*100</f>
        <v>102.54767441860466</v>
      </c>
      <c r="P3726" s="5">
        <f>IFERROR((E3726/L3726),"0")</f>
        <v>49.545505617977533</v>
      </c>
      <c r="Q3726" t="str">
        <f>LEFT(N3726,FIND("/",N3726)-1)</f>
        <v>theater</v>
      </c>
      <c r="R3726" t="str">
        <f>RIGHT(N3726,LEN(N3726)-SEARCH("/",N3726))</f>
        <v>plays</v>
      </c>
      <c r="S3726" s="14">
        <f>(((J3726/60)/60)/24) + DATE(1970,1,1)</f>
        <v>42465.491435185191</v>
      </c>
      <c r="T3726" s="14">
        <f>(((I3726/60)/60)/24) + DATE(1970,1,1)</f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8324</v>
      </c>
      <c r="O3727" s="10">
        <f>(E3727/D3727)*100</f>
        <v>127</v>
      </c>
      <c r="P3727" s="5">
        <f>IFERROR((E3727/L3727),"0")</f>
        <v>25.4</v>
      </c>
      <c r="Q3727" t="str">
        <f>LEFT(N3727,FIND("/",N3727)-1)</f>
        <v>theater</v>
      </c>
      <c r="R3727" t="str">
        <f>RIGHT(N3727,LEN(N3727)-SEARCH("/",N3727))</f>
        <v>plays</v>
      </c>
      <c r="S3727" s="14">
        <f>(((J3727/60)/60)/24) + DATE(1970,1,1)</f>
        <v>42401.945219907408</v>
      </c>
      <c r="T3727" s="14">
        <f>(((I3727/60)/60)/24) + 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8324</v>
      </c>
      <c r="O3728" s="10">
        <f>(E3728/D3728)*100</f>
        <v>338.70588235294122</v>
      </c>
      <c r="P3728" s="5">
        <f>IFERROR((E3728/L3728),"0")</f>
        <v>62.586956521739133</v>
      </c>
      <c r="Q3728" t="str">
        <f>LEFT(N3728,FIND("/",N3728)-1)</f>
        <v>theater</v>
      </c>
      <c r="R3728" t="str">
        <f>RIGHT(N3728,LEN(N3728)-SEARCH("/",N3728))</f>
        <v>plays</v>
      </c>
      <c r="S3728" s="14">
        <f>(((J3728/60)/60)/24) + DATE(1970,1,1)</f>
        <v>42462.140868055561</v>
      </c>
      <c r="T3728" s="14">
        <f>(((I3728/60)/60)/24) + 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8324</v>
      </c>
      <c r="O3729" s="10">
        <f>(E3729/D3729)*100</f>
        <v>100.75</v>
      </c>
      <c r="P3729" s="5">
        <f>IFERROR((E3729/L3729),"0")</f>
        <v>61.060606060606062</v>
      </c>
      <c r="Q3729" t="str">
        <f>LEFT(N3729,FIND("/",N3729)-1)</f>
        <v>theater</v>
      </c>
      <c r="R3729" t="str">
        <f>RIGHT(N3729,LEN(N3729)-SEARCH("/",N3729))</f>
        <v>plays</v>
      </c>
      <c r="S3729" s="14">
        <f>(((J3729/60)/60)/24) + DATE(1970,1,1)</f>
        <v>42632.348310185189</v>
      </c>
      <c r="T3729" s="14">
        <f>(((I3729/60)/60)/24) + DATE(1970,1,1)</f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8324</v>
      </c>
      <c r="O3730" s="10">
        <f>(E3730/D3730)*100</f>
        <v>9.31</v>
      </c>
      <c r="P3730" s="5">
        <f>IFERROR((E3730/L3730),"0")</f>
        <v>60.064516129032256</v>
      </c>
      <c r="Q3730" t="str">
        <f>LEFT(N3730,FIND("/",N3730)-1)</f>
        <v>theater</v>
      </c>
      <c r="R3730" t="str">
        <f>RIGHT(N3730,LEN(N3730)-SEARCH("/",N3730))</f>
        <v>plays</v>
      </c>
      <c r="S3730" s="14">
        <f>(((J3730/60)/60)/24) + DATE(1970,1,1)</f>
        <v>42205.171018518522</v>
      </c>
      <c r="T3730" s="14">
        <f>(((I3730/60)/60)/24) + DATE(1970,1,1)</f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8324</v>
      </c>
      <c r="O3731" s="10">
        <f>(E3731/D3731)*100</f>
        <v>7.24</v>
      </c>
      <c r="P3731" s="5">
        <f>IFERROR((E3731/L3731),"0")</f>
        <v>72.400000000000006</v>
      </c>
      <c r="Q3731" t="str">
        <f>LEFT(N3731,FIND("/",N3731)-1)</f>
        <v>theater</v>
      </c>
      <c r="R3731" t="str">
        <f>RIGHT(N3731,LEN(N3731)-SEARCH("/",N3731))</f>
        <v>plays</v>
      </c>
      <c r="S3731" s="14">
        <f>(((J3731/60)/60)/24) + DATE(1970,1,1)</f>
        <v>42041.205000000002</v>
      </c>
      <c r="T3731" s="14">
        <f>(((I3731/60)/60)/24) + 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8324</v>
      </c>
      <c r="O3732" s="10">
        <f>(E3732/D3732)*100</f>
        <v>10</v>
      </c>
      <c r="P3732" s="5">
        <f>IFERROR((E3732/L3732),"0")</f>
        <v>100</v>
      </c>
      <c r="Q3732" t="str">
        <f>LEFT(N3732,FIND("/",N3732)-1)</f>
        <v>theater</v>
      </c>
      <c r="R3732" t="str">
        <f>RIGHT(N3732,LEN(N3732)-SEARCH("/",N3732))</f>
        <v>plays</v>
      </c>
      <c r="S3732" s="14">
        <f>(((J3732/60)/60)/24) + DATE(1970,1,1)</f>
        <v>42203.677766203706</v>
      </c>
      <c r="T3732" s="14">
        <f>(((I3732/60)/60)/24) + DATE(1970,1,1)</f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8324</v>
      </c>
      <c r="O3733" s="10">
        <f>(E3733/D3733)*100</f>
        <v>11.272727272727273</v>
      </c>
      <c r="P3733" s="5">
        <f>IFERROR((E3733/L3733),"0")</f>
        <v>51.666666666666664</v>
      </c>
      <c r="Q3733" t="str">
        <f>LEFT(N3733,FIND("/",N3733)-1)</f>
        <v>theater</v>
      </c>
      <c r="R3733" t="str">
        <f>RIGHT(N3733,LEN(N3733)-SEARCH("/",N3733))</f>
        <v>plays</v>
      </c>
      <c r="S3733" s="14">
        <f>(((J3733/60)/60)/24) + DATE(1970,1,1)</f>
        <v>41983.752847222218</v>
      </c>
      <c r="T3733" s="14">
        <f>(((I3733/60)/60)/24) + 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8324</v>
      </c>
      <c r="O3734" s="10">
        <f>(E3734/D3734)*100</f>
        <v>15.411764705882353</v>
      </c>
      <c r="P3734" s="5">
        <f>IFERROR((E3734/L3734),"0")</f>
        <v>32.75</v>
      </c>
      <c r="Q3734" t="str">
        <f>LEFT(N3734,FIND("/",N3734)-1)</f>
        <v>theater</v>
      </c>
      <c r="R3734" t="str">
        <f>RIGHT(N3734,LEN(N3734)-SEARCH("/",N3734))</f>
        <v>plays</v>
      </c>
      <c r="S3734" s="14">
        <f>(((J3734/60)/60)/24) + DATE(1970,1,1)</f>
        <v>41968.677465277782</v>
      </c>
      <c r="T3734" s="14">
        <f>(((I3734/60)/60)/24) + DATE(1970,1,1)</f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8324</v>
      </c>
      <c r="O3735" s="10">
        <f>(E3735/D3735)*100</f>
        <v>0</v>
      </c>
      <c r="P3735" s="5" t="str">
        <f>IFERROR((E3735/L3735),"0")</f>
        <v>0</v>
      </c>
      <c r="Q3735" t="str">
        <f>LEFT(N3735,FIND("/",N3735)-1)</f>
        <v>theater</v>
      </c>
      <c r="R3735" t="str">
        <f>RIGHT(N3735,LEN(N3735)-SEARCH("/",N3735))</f>
        <v>plays</v>
      </c>
      <c r="S3735" s="14">
        <f>(((J3735/60)/60)/24) + DATE(1970,1,1)</f>
        <v>42103.024398148147</v>
      </c>
      <c r="T3735" s="14">
        <f>(((I3735/60)/60)/24) + DATE(1970,1,1)</f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8324</v>
      </c>
      <c r="O3736" s="10">
        <f>(E3736/D3736)*100</f>
        <v>28.466666666666669</v>
      </c>
      <c r="P3736" s="5">
        <f>IFERROR((E3736/L3736),"0")</f>
        <v>61</v>
      </c>
      <c r="Q3736" t="str">
        <f>LEFT(N3736,FIND("/",N3736)-1)</f>
        <v>theater</v>
      </c>
      <c r="R3736" t="str">
        <f>RIGHT(N3736,LEN(N3736)-SEARCH("/",N3736))</f>
        <v>plays</v>
      </c>
      <c r="S3736" s="14">
        <f>(((J3736/60)/60)/24) + DATE(1970,1,1)</f>
        <v>42089.901574074072</v>
      </c>
      <c r="T3736" s="14">
        <f>(((I3736/60)/60)/24) + 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8324</v>
      </c>
      <c r="O3737" s="10">
        <f>(E3737/D3737)*100</f>
        <v>13.333333333333334</v>
      </c>
      <c r="P3737" s="5">
        <f>IFERROR((E3737/L3737),"0")</f>
        <v>10</v>
      </c>
      <c r="Q3737" t="str">
        <f>LEFT(N3737,FIND("/",N3737)-1)</f>
        <v>theater</v>
      </c>
      <c r="R3737" t="str">
        <f>RIGHT(N3737,LEN(N3737)-SEARCH("/",N3737))</f>
        <v>plays</v>
      </c>
      <c r="S3737" s="14">
        <f>(((J3737/60)/60)/24) + DATE(1970,1,1)</f>
        <v>42122.693159722221</v>
      </c>
      <c r="T3737" s="14">
        <f>(((I3737/60)/60)/24) + 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8324</v>
      </c>
      <c r="O3738" s="10">
        <f>(E3738/D3738)*100</f>
        <v>0.66666666666666674</v>
      </c>
      <c r="P3738" s="5">
        <f>IFERROR((E3738/L3738),"0")</f>
        <v>10</v>
      </c>
      <c r="Q3738" t="str">
        <f>LEFT(N3738,FIND("/",N3738)-1)</f>
        <v>theater</v>
      </c>
      <c r="R3738" t="str">
        <f>RIGHT(N3738,LEN(N3738)-SEARCH("/",N3738))</f>
        <v>plays</v>
      </c>
      <c r="S3738" s="14">
        <f>(((J3738/60)/60)/24) + DATE(1970,1,1)</f>
        <v>42048.711724537032</v>
      </c>
      <c r="T3738" s="14">
        <f>(((I3738/60)/60)/24) + DATE(1970,1,1)</f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8324</v>
      </c>
      <c r="O3739" s="10">
        <f>(E3739/D3739)*100</f>
        <v>21.428571428571427</v>
      </c>
      <c r="P3739" s="5">
        <f>IFERROR((E3739/L3739),"0")</f>
        <v>37.5</v>
      </c>
      <c r="Q3739" t="str">
        <f>LEFT(N3739,FIND("/",N3739)-1)</f>
        <v>theater</v>
      </c>
      <c r="R3739" t="str">
        <f>RIGHT(N3739,LEN(N3739)-SEARCH("/",N3739))</f>
        <v>plays</v>
      </c>
      <c r="S3739" s="14">
        <f>(((J3739/60)/60)/24) + DATE(1970,1,1)</f>
        <v>42297.691006944442</v>
      </c>
      <c r="T3739" s="14">
        <f>(((I3739/60)/60)/24) + DATE(1970,1,1)</f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8324</v>
      </c>
      <c r="O3740" s="10">
        <f>(E3740/D3740)*100</f>
        <v>18</v>
      </c>
      <c r="P3740" s="5">
        <f>IFERROR((E3740/L3740),"0")</f>
        <v>45</v>
      </c>
      <c r="Q3740" t="str">
        <f>LEFT(N3740,FIND("/",N3740)-1)</f>
        <v>theater</v>
      </c>
      <c r="R3740" t="str">
        <f>RIGHT(N3740,LEN(N3740)-SEARCH("/",N3740))</f>
        <v>plays</v>
      </c>
      <c r="S3740" s="14">
        <f>(((J3740/60)/60)/24) + DATE(1970,1,1)</f>
        <v>41813.938715277778</v>
      </c>
      <c r="T3740" s="14">
        <f>(((I3740/60)/60)/24) + DATE(1970,1,1)</f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8324</v>
      </c>
      <c r="O3741" s="10">
        <f>(E3741/D3741)*100</f>
        <v>20.125</v>
      </c>
      <c r="P3741" s="5">
        <f>IFERROR((E3741/L3741),"0")</f>
        <v>100.625</v>
      </c>
      <c r="Q3741" t="str">
        <f>LEFT(N3741,FIND("/",N3741)-1)</f>
        <v>theater</v>
      </c>
      <c r="R3741" t="str">
        <f>RIGHT(N3741,LEN(N3741)-SEARCH("/",N3741))</f>
        <v>plays</v>
      </c>
      <c r="S3741" s="14">
        <f>(((J3741/60)/60)/24) + DATE(1970,1,1)</f>
        <v>42548.449861111112</v>
      </c>
      <c r="T3741" s="14">
        <f>(((I3741/60)/60)/24) + DATE(1970,1,1)</f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8324</v>
      </c>
      <c r="O3742" s="10">
        <f>(E3742/D3742)*100</f>
        <v>17.899999999999999</v>
      </c>
      <c r="P3742" s="5">
        <f>IFERROR((E3742/L3742),"0")</f>
        <v>25.571428571428573</v>
      </c>
      <c r="Q3742" t="str">
        <f>LEFT(N3742,FIND("/",N3742)-1)</f>
        <v>theater</v>
      </c>
      <c r="R3742" t="str">
        <f>RIGHT(N3742,LEN(N3742)-SEARCH("/",N3742))</f>
        <v>plays</v>
      </c>
      <c r="S3742" s="14">
        <f>(((J3742/60)/60)/24) + DATE(1970,1,1)</f>
        <v>41833.089756944442</v>
      </c>
      <c r="T3742" s="14">
        <f>(((I3742/60)/60)/24) + 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8324</v>
      </c>
      <c r="O3743" s="10">
        <f>(E3743/D3743)*100</f>
        <v>0</v>
      </c>
      <c r="P3743" s="5" t="str">
        <f>IFERROR((E3743/L3743),"0")</f>
        <v>0</v>
      </c>
      <c r="Q3743" t="str">
        <f>LEFT(N3743,FIND("/",N3743)-1)</f>
        <v>theater</v>
      </c>
      <c r="R3743" t="str">
        <f>RIGHT(N3743,LEN(N3743)-SEARCH("/",N3743))</f>
        <v>plays</v>
      </c>
      <c r="S3743" s="14">
        <f>(((J3743/60)/60)/24) + DATE(1970,1,1)</f>
        <v>42325.920717592591</v>
      </c>
      <c r="T3743" s="14">
        <f>(((I3743/60)/60)/24) + DATE(1970,1,1)</f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8324</v>
      </c>
      <c r="O3744" s="10">
        <f>(E3744/D3744)*100</f>
        <v>2</v>
      </c>
      <c r="P3744" s="5">
        <f>IFERROR((E3744/L3744),"0")</f>
        <v>25</v>
      </c>
      <c r="Q3744" t="str">
        <f>LEFT(N3744,FIND("/",N3744)-1)</f>
        <v>theater</v>
      </c>
      <c r="R3744" t="str">
        <f>RIGHT(N3744,LEN(N3744)-SEARCH("/",N3744))</f>
        <v>plays</v>
      </c>
      <c r="S3744" s="14">
        <f>(((J3744/60)/60)/24) + DATE(1970,1,1)</f>
        <v>41858.214629629627</v>
      </c>
      <c r="T3744" s="14">
        <f>(((I3744/60)/60)/24) + DATE(1970,1,1)</f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8324</v>
      </c>
      <c r="O3745" s="10">
        <f>(E3745/D3745)*100</f>
        <v>0</v>
      </c>
      <c r="P3745" s="5" t="str">
        <f>IFERROR((E3745/L3745),"0")</f>
        <v>0</v>
      </c>
      <c r="Q3745" t="str">
        <f>LEFT(N3745,FIND("/",N3745)-1)</f>
        <v>theater</v>
      </c>
      <c r="R3745" t="str">
        <f>RIGHT(N3745,LEN(N3745)-SEARCH("/",N3745))</f>
        <v>plays</v>
      </c>
      <c r="S3745" s="14">
        <f>(((J3745/60)/60)/24) + DATE(1970,1,1)</f>
        <v>41793.710231481484</v>
      </c>
      <c r="T3745" s="14">
        <f>(((I3745/60)/60)/24) + DATE(1970,1,1)</f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8324</v>
      </c>
      <c r="O3746" s="10">
        <f>(E3746/D3746)*100</f>
        <v>0</v>
      </c>
      <c r="P3746" s="5" t="str">
        <f>IFERROR((E3746/L3746),"0")</f>
        <v>0</v>
      </c>
      <c r="Q3746" t="str">
        <f>LEFT(N3746,FIND("/",N3746)-1)</f>
        <v>theater</v>
      </c>
      <c r="R3746" t="str">
        <f>RIGHT(N3746,LEN(N3746)-SEARCH("/",N3746))</f>
        <v>plays</v>
      </c>
      <c r="S3746" s="14">
        <f>(((J3746/60)/60)/24) + DATE(1970,1,1)</f>
        <v>41793.814259259263</v>
      </c>
      <c r="T3746" s="14">
        <f>(((I3746/60)/60)/24) + 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8324</v>
      </c>
      <c r="O3747" s="10">
        <f>(E3747/D3747)*100</f>
        <v>10</v>
      </c>
      <c r="P3747" s="5">
        <f>IFERROR((E3747/L3747),"0")</f>
        <v>10</v>
      </c>
      <c r="Q3747" t="str">
        <f>LEFT(N3747,FIND("/",N3747)-1)</f>
        <v>theater</v>
      </c>
      <c r="R3747" t="str">
        <f>RIGHT(N3747,LEN(N3747)-SEARCH("/",N3747))</f>
        <v>plays</v>
      </c>
      <c r="S3747" s="14">
        <f>(((J3747/60)/60)/24) + DATE(1970,1,1)</f>
        <v>41831.697939814818</v>
      </c>
      <c r="T3747" s="14">
        <f>(((I3747/60)/60)/24) + 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8324</v>
      </c>
      <c r="O3748" s="10">
        <f>(E3748/D3748)*100</f>
        <v>2.3764705882352941</v>
      </c>
      <c r="P3748" s="5">
        <f>IFERROR((E3748/L3748),"0")</f>
        <v>202</v>
      </c>
      <c r="Q3748" t="str">
        <f>LEFT(N3748,FIND("/",N3748)-1)</f>
        <v>theater</v>
      </c>
      <c r="R3748" t="str">
        <f>RIGHT(N3748,LEN(N3748)-SEARCH("/",N3748))</f>
        <v>plays</v>
      </c>
      <c r="S3748" s="14">
        <f>(((J3748/60)/60)/24) + DATE(1970,1,1)</f>
        <v>42621.389340277776</v>
      </c>
      <c r="T3748" s="14">
        <f>(((I3748/60)/60)/24) + 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8324</v>
      </c>
      <c r="O3749" s="10">
        <f>(E3749/D3749)*100</f>
        <v>1</v>
      </c>
      <c r="P3749" s="5">
        <f>IFERROR((E3749/L3749),"0")</f>
        <v>25</v>
      </c>
      <c r="Q3749" t="str">
        <f>LEFT(N3749,FIND("/",N3749)-1)</f>
        <v>theater</v>
      </c>
      <c r="R3749" t="str">
        <f>RIGHT(N3749,LEN(N3749)-SEARCH("/",N3749))</f>
        <v>plays</v>
      </c>
      <c r="S3749" s="14">
        <f>(((J3749/60)/60)/24) + DATE(1970,1,1)</f>
        <v>42164.299722222218</v>
      </c>
      <c r="T3749" s="14">
        <f>(((I3749/60)/60)/24) + DATE(1970,1,1)</f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8358</v>
      </c>
      <c r="O3750" s="10">
        <f>(E3750/D3750)*100</f>
        <v>103.52</v>
      </c>
      <c r="P3750" s="5">
        <f>IFERROR((E3750/L3750),"0")</f>
        <v>99.538461538461533</v>
      </c>
      <c r="Q3750" t="str">
        <f>LEFT(N3750,FIND("/",N3750)-1)</f>
        <v>theater</v>
      </c>
      <c r="R3750" t="str">
        <f>RIGHT(N3750,LEN(N3750)-SEARCH("/",N3750))</f>
        <v>musical</v>
      </c>
      <c r="S3750" s="14">
        <f>(((J3750/60)/60)/24) + DATE(1970,1,1)</f>
        <v>42395.706435185188</v>
      </c>
      <c r="T3750" s="14">
        <f>(((I3750/60)/60)/24) + 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8358</v>
      </c>
      <c r="O3751" s="10">
        <f>(E3751/D3751)*100</f>
        <v>105</v>
      </c>
      <c r="P3751" s="5">
        <f>IFERROR((E3751/L3751),"0")</f>
        <v>75</v>
      </c>
      <c r="Q3751" t="str">
        <f>LEFT(N3751,FIND("/",N3751)-1)</f>
        <v>theater</v>
      </c>
      <c r="R3751" t="str">
        <f>RIGHT(N3751,LEN(N3751)-SEARCH("/",N3751))</f>
        <v>musical</v>
      </c>
      <c r="S3751" s="14">
        <f>(((J3751/60)/60)/24) + DATE(1970,1,1)</f>
        <v>42458.127175925925</v>
      </c>
      <c r="T3751" s="14">
        <f>(((I3751/60)/60)/24) + DATE(1970,1,1)</f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8358</v>
      </c>
      <c r="O3752" s="10">
        <f>(E3752/D3752)*100</f>
        <v>100.44999999999999</v>
      </c>
      <c r="P3752" s="5">
        <f>IFERROR((E3752/L3752),"0")</f>
        <v>215.25</v>
      </c>
      <c r="Q3752" t="str">
        <f>LEFT(N3752,FIND("/",N3752)-1)</f>
        <v>theater</v>
      </c>
      <c r="R3752" t="str">
        <f>RIGHT(N3752,LEN(N3752)-SEARCH("/",N3752))</f>
        <v>musical</v>
      </c>
      <c r="S3752" s="14">
        <f>(((J3752/60)/60)/24) + DATE(1970,1,1)</f>
        <v>42016.981574074074</v>
      </c>
      <c r="T3752" s="14">
        <f>(((I3752/60)/60)/24) + 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8358</v>
      </c>
      <c r="O3753" s="10">
        <f>(E3753/D3753)*100</f>
        <v>132.6</v>
      </c>
      <c r="P3753" s="5">
        <f>IFERROR((E3753/L3753),"0")</f>
        <v>120.54545454545455</v>
      </c>
      <c r="Q3753" t="str">
        <f>LEFT(N3753,FIND("/",N3753)-1)</f>
        <v>theater</v>
      </c>
      <c r="R3753" t="str">
        <f>RIGHT(N3753,LEN(N3753)-SEARCH("/",N3753))</f>
        <v>musical</v>
      </c>
      <c r="S3753" s="14">
        <f>(((J3753/60)/60)/24) + DATE(1970,1,1)</f>
        <v>42403.035567129627</v>
      </c>
      <c r="T3753" s="14">
        <f>(((I3753/60)/60)/24) + 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8358</v>
      </c>
      <c r="O3754" s="10">
        <f>(E3754/D3754)*100</f>
        <v>112.99999999999999</v>
      </c>
      <c r="P3754" s="5">
        <f>IFERROR((E3754/L3754),"0")</f>
        <v>37.666666666666664</v>
      </c>
      <c r="Q3754" t="str">
        <f>LEFT(N3754,FIND("/",N3754)-1)</f>
        <v>theater</v>
      </c>
      <c r="R3754" t="str">
        <f>RIGHT(N3754,LEN(N3754)-SEARCH("/",N3754))</f>
        <v>musical</v>
      </c>
      <c r="S3754" s="14">
        <f>(((J3754/60)/60)/24) + DATE(1970,1,1)</f>
        <v>42619.802488425921</v>
      </c>
      <c r="T3754" s="14">
        <f>(((I3754/60)/60)/24) + DATE(1970,1,1)</f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8358</v>
      </c>
      <c r="O3755" s="10">
        <f>(E3755/D3755)*100</f>
        <v>103.34</v>
      </c>
      <c r="P3755" s="5">
        <f>IFERROR((E3755/L3755),"0")</f>
        <v>172.23333333333332</v>
      </c>
      <c r="Q3755" t="str">
        <f>LEFT(N3755,FIND("/",N3755)-1)</f>
        <v>theater</v>
      </c>
      <c r="R3755" t="str">
        <f>RIGHT(N3755,LEN(N3755)-SEARCH("/",N3755))</f>
        <v>musical</v>
      </c>
      <c r="S3755" s="14">
        <f>(((J3755/60)/60)/24) + DATE(1970,1,1)</f>
        <v>42128.824074074073</v>
      </c>
      <c r="T3755" s="14">
        <f>(((I3755/60)/60)/24) + 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8358</v>
      </c>
      <c r="O3756" s="10">
        <f>(E3756/D3756)*100</f>
        <v>120</v>
      </c>
      <c r="P3756" s="5">
        <f>IFERROR((E3756/L3756),"0")</f>
        <v>111.11111111111111</v>
      </c>
      <c r="Q3756" t="str">
        <f>LEFT(N3756,FIND("/",N3756)-1)</f>
        <v>theater</v>
      </c>
      <c r="R3756" t="str">
        <f>RIGHT(N3756,LEN(N3756)-SEARCH("/",N3756))</f>
        <v>musical</v>
      </c>
      <c r="S3756" s="14">
        <f>(((J3756/60)/60)/24) + DATE(1970,1,1)</f>
        <v>41808.881215277775</v>
      </c>
      <c r="T3756" s="14">
        <f>(((I3756/60)/60)/24) + DATE(1970,1,1)</f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8358</v>
      </c>
      <c r="O3757" s="10">
        <f>(E3757/D3757)*100</f>
        <v>129.63636363636363</v>
      </c>
      <c r="P3757" s="5">
        <f>IFERROR((E3757/L3757),"0")</f>
        <v>25.464285714285715</v>
      </c>
      <c r="Q3757" t="str">
        <f>LEFT(N3757,FIND("/",N3757)-1)</f>
        <v>theater</v>
      </c>
      <c r="R3757" t="str">
        <f>RIGHT(N3757,LEN(N3757)-SEARCH("/",N3757))</f>
        <v>musical</v>
      </c>
      <c r="S3757" s="14">
        <f>(((J3757/60)/60)/24) + DATE(1970,1,1)</f>
        <v>42445.866979166662</v>
      </c>
      <c r="T3757" s="14">
        <f>(((I3757/60)/60)/24) + DATE(1970,1,1)</f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8358</v>
      </c>
      <c r="O3758" s="10">
        <f>(E3758/D3758)*100</f>
        <v>101.11111111111111</v>
      </c>
      <c r="P3758" s="5">
        <f>IFERROR((E3758/L3758),"0")</f>
        <v>267.64705882352939</v>
      </c>
      <c r="Q3758" t="str">
        <f>LEFT(N3758,FIND("/",N3758)-1)</f>
        <v>theater</v>
      </c>
      <c r="R3758" t="str">
        <f>RIGHT(N3758,LEN(N3758)-SEARCH("/",N3758))</f>
        <v>musical</v>
      </c>
      <c r="S3758" s="14">
        <f>(((J3758/60)/60)/24) + DATE(1970,1,1)</f>
        <v>41771.814791666664</v>
      </c>
      <c r="T3758" s="14">
        <f>(((I3758/60)/60)/24) + 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8358</v>
      </c>
      <c r="O3759" s="10">
        <f>(E3759/D3759)*100</f>
        <v>108.51428571428572</v>
      </c>
      <c r="P3759" s="5">
        <f>IFERROR((E3759/L3759),"0")</f>
        <v>75.959999999999994</v>
      </c>
      <c r="Q3759" t="str">
        <f>LEFT(N3759,FIND("/",N3759)-1)</f>
        <v>theater</v>
      </c>
      <c r="R3759" t="str">
        <f>RIGHT(N3759,LEN(N3759)-SEARCH("/",N3759))</f>
        <v>musical</v>
      </c>
      <c r="S3759" s="14">
        <f>(((J3759/60)/60)/24) + DATE(1970,1,1)</f>
        <v>41954.850868055553</v>
      </c>
      <c r="T3759" s="14">
        <f>(((I3759/60)/60)/24) + 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8358</v>
      </c>
      <c r="O3760" s="10">
        <f>(E3760/D3760)*100</f>
        <v>102.33333333333334</v>
      </c>
      <c r="P3760" s="5">
        <f>IFERROR((E3760/L3760),"0")</f>
        <v>59.03846153846154</v>
      </c>
      <c r="Q3760" t="str">
        <f>LEFT(N3760,FIND("/",N3760)-1)</f>
        <v>theater</v>
      </c>
      <c r="R3760" t="str">
        <f>RIGHT(N3760,LEN(N3760)-SEARCH("/",N3760))</f>
        <v>musical</v>
      </c>
      <c r="S3760" s="14">
        <f>(((J3760/60)/60)/24) + DATE(1970,1,1)</f>
        <v>41747.471504629626</v>
      </c>
      <c r="T3760" s="14">
        <f>(((I3760/60)/60)/24) + 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8358</v>
      </c>
      <c r="O3761" s="10">
        <f>(E3761/D3761)*100</f>
        <v>110.24425000000002</v>
      </c>
      <c r="P3761" s="5">
        <f>IFERROR((E3761/L3761),"0")</f>
        <v>50.111022727272733</v>
      </c>
      <c r="Q3761" t="str">
        <f>LEFT(N3761,FIND("/",N3761)-1)</f>
        <v>theater</v>
      </c>
      <c r="R3761" t="str">
        <f>RIGHT(N3761,LEN(N3761)-SEARCH("/",N3761))</f>
        <v>musical</v>
      </c>
      <c r="S3761" s="14">
        <f>(((J3761/60)/60)/24) + DATE(1970,1,1)</f>
        <v>42182.108252314814</v>
      </c>
      <c r="T3761" s="14">
        <f>(((I3761/60)/60)/24) + DATE(1970,1,1)</f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8358</v>
      </c>
      <c r="O3762" s="10">
        <f>(E3762/D3762)*100</f>
        <v>101.0154</v>
      </c>
      <c r="P3762" s="5">
        <f>IFERROR((E3762/L3762),"0")</f>
        <v>55.502967032967035</v>
      </c>
      <c r="Q3762" t="str">
        <f>LEFT(N3762,FIND("/",N3762)-1)</f>
        <v>theater</v>
      </c>
      <c r="R3762" t="str">
        <f>RIGHT(N3762,LEN(N3762)-SEARCH("/",N3762))</f>
        <v>musical</v>
      </c>
      <c r="S3762" s="14">
        <f>(((J3762/60)/60)/24) + DATE(1970,1,1)</f>
        <v>41739.525300925925</v>
      </c>
      <c r="T3762" s="14">
        <f>(((I3762/60)/60)/24) + DATE(1970,1,1)</f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8358</v>
      </c>
      <c r="O3763" s="10">
        <f>(E3763/D3763)*100</f>
        <v>100</v>
      </c>
      <c r="P3763" s="5">
        <f>IFERROR((E3763/L3763),"0")</f>
        <v>166.66666666666666</v>
      </c>
      <c r="Q3763" t="str">
        <f>LEFT(N3763,FIND("/",N3763)-1)</f>
        <v>theater</v>
      </c>
      <c r="R3763" t="str">
        <f>RIGHT(N3763,LEN(N3763)-SEARCH("/",N3763))</f>
        <v>musical</v>
      </c>
      <c r="S3763" s="14">
        <f>(((J3763/60)/60)/24) + DATE(1970,1,1)</f>
        <v>42173.466863425929</v>
      </c>
      <c r="T3763" s="14">
        <f>(((I3763/60)/60)/24) + 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8358</v>
      </c>
      <c r="O3764" s="10">
        <f>(E3764/D3764)*100</f>
        <v>106.24</v>
      </c>
      <c r="P3764" s="5">
        <f>IFERROR((E3764/L3764),"0")</f>
        <v>47.428571428571431</v>
      </c>
      <c r="Q3764" t="str">
        <f>LEFT(N3764,FIND("/",N3764)-1)</f>
        <v>theater</v>
      </c>
      <c r="R3764" t="str">
        <f>RIGHT(N3764,LEN(N3764)-SEARCH("/",N3764))</f>
        <v>musical</v>
      </c>
      <c r="S3764" s="14">
        <f>(((J3764/60)/60)/24) + DATE(1970,1,1)</f>
        <v>42193.813530092593</v>
      </c>
      <c r="T3764" s="14">
        <f>(((I3764/60)/60)/24) + 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8358</v>
      </c>
      <c r="O3765" s="10">
        <f>(E3765/D3765)*100</f>
        <v>100</v>
      </c>
      <c r="P3765" s="5">
        <f>IFERROR((E3765/L3765),"0")</f>
        <v>64.935064935064929</v>
      </c>
      <c r="Q3765" t="str">
        <f>LEFT(N3765,FIND("/",N3765)-1)</f>
        <v>theater</v>
      </c>
      <c r="R3765" t="str">
        <f>RIGHT(N3765,LEN(N3765)-SEARCH("/",N3765))</f>
        <v>musical</v>
      </c>
      <c r="S3765" s="14">
        <f>(((J3765/60)/60)/24) + DATE(1970,1,1)</f>
        <v>42065.750300925924</v>
      </c>
      <c r="T3765" s="14">
        <f>(((I3765/60)/60)/24) + 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8358</v>
      </c>
      <c r="O3766" s="10">
        <f>(E3766/D3766)*100</f>
        <v>100</v>
      </c>
      <c r="P3766" s="5">
        <f>IFERROR((E3766/L3766),"0")</f>
        <v>55.555555555555557</v>
      </c>
      <c r="Q3766" t="str">
        <f>LEFT(N3766,FIND("/",N3766)-1)</f>
        <v>theater</v>
      </c>
      <c r="R3766" t="str">
        <f>RIGHT(N3766,LEN(N3766)-SEARCH("/",N3766))</f>
        <v>musical</v>
      </c>
      <c r="S3766" s="14">
        <f>(((J3766/60)/60)/24) + DATE(1970,1,1)</f>
        <v>42499.842962962968</v>
      </c>
      <c r="T3766" s="14">
        <f>(((I3766/60)/60)/24) + DATE(1970,1,1)</f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8358</v>
      </c>
      <c r="O3767" s="10">
        <f>(E3767/D3767)*100</f>
        <v>113.45714285714286</v>
      </c>
      <c r="P3767" s="5">
        <f>IFERROR((E3767/L3767),"0")</f>
        <v>74.224299065420567</v>
      </c>
      <c r="Q3767" t="str">
        <f>LEFT(N3767,FIND("/",N3767)-1)</f>
        <v>theater</v>
      </c>
      <c r="R3767" t="str">
        <f>RIGHT(N3767,LEN(N3767)-SEARCH("/",N3767))</f>
        <v>musical</v>
      </c>
      <c r="S3767" s="14">
        <f>(((J3767/60)/60)/24) + DATE(1970,1,1)</f>
        <v>41820.776412037041</v>
      </c>
      <c r="T3767" s="14">
        <f>(((I3767/60)/60)/24) + DATE(1970,1,1)</f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8358</v>
      </c>
      <c r="O3768" s="10">
        <f>(E3768/D3768)*100</f>
        <v>102.65010000000001</v>
      </c>
      <c r="P3768" s="5">
        <f>IFERROR((E3768/L3768),"0")</f>
        <v>106.9271875</v>
      </c>
      <c r="Q3768" t="str">
        <f>LEFT(N3768,FIND("/",N3768)-1)</f>
        <v>theater</v>
      </c>
      <c r="R3768" t="str">
        <f>RIGHT(N3768,LEN(N3768)-SEARCH("/",N3768))</f>
        <v>musical</v>
      </c>
      <c r="S3768" s="14">
        <f>(((J3768/60)/60)/24) + DATE(1970,1,1)</f>
        <v>41788.167187500003</v>
      </c>
      <c r="T3768" s="14">
        <f>(((I3768/60)/60)/24) + DATE(1970,1,1)</f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8358</v>
      </c>
      <c r="O3769" s="10">
        <f>(E3769/D3769)*100</f>
        <v>116.75</v>
      </c>
      <c r="P3769" s="5">
        <f>IFERROR((E3769/L3769),"0")</f>
        <v>41.696428571428569</v>
      </c>
      <c r="Q3769" t="str">
        <f>LEFT(N3769,FIND("/",N3769)-1)</f>
        <v>theater</v>
      </c>
      <c r="R3769" t="str">
        <f>RIGHT(N3769,LEN(N3769)-SEARCH("/",N3769))</f>
        <v>musical</v>
      </c>
      <c r="S3769" s="14">
        <f>(((J3769/60)/60)/24) + DATE(1970,1,1)</f>
        <v>42050.019641203704</v>
      </c>
      <c r="T3769" s="14">
        <f>(((I3769/60)/60)/24) + DATE(1970,1,1)</f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8358</v>
      </c>
      <c r="O3770" s="10">
        <f>(E3770/D3770)*100</f>
        <v>107.65274999999998</v>
      </c>
      <c r="P3770" s="5">
        <f>IFERROR((E3770/L3770),"0")</f>
        <v>74.243275862068955</v>
      </c>
      <c r="Q3770" t="str">
        <f>LEFT(N3770,FIND("/",N3770)-1)</f>
        <v>theater</v>
      </c>
      <c r="R3770" t="str">
        <f>RIGHT(N3770,LEN(N3770)-SEARCH("/",N3770))</f>
        <v>musical</v>
      </c>
      <c r="S3770" s="14">
        <f>(((J3770/60)/60)/24) + DATE(1970,1,1)</f>
        <v>41772.727893518517</v>
      </c>
      <c r="T3770" s="14">
        <f>(((I3770/60)/60)/24) + 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8358</v>
      </c>
      <c r="O3771" s="10">
        <f>(E3771/D3771)*100</f>
        <v>100</v>
      </c>
      <c r="P3771" s="5">
        <f>IFERROR((E3771/L3771),"0")</f>
        <v>73.333333333333329</v>
      </c>
      <c r="Q3771" t="str">
        <f>LEFT(N3771,FIND("/",N3771)-1)</f>
        <v>theater</v>
      </c>
      <c r="R3771" t="str">
        <f>RIGHT(N3771,LEN(N3771)-SEARCH("/",N3771))</f>
        <v>musical</v>
      </c>
      <c r="S3771" s="14">
        <f>(((J3771/60)/60)/24) + DATE(1970,1,1)</f>
        <v>42445.598136574074</v>
      </c>
      <c r="T3771" s="14">
        <f>(((I3771/60)/60)/24) + DATE(1970,1,1)</f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8358</v>
      </c>
      <c r="O3772" s="10">
        <f>(E3772/D3772)*100</f>
        <v>100</v>
      </c>
      <c r="P3772" s="5">
        <f>IFERROR((E3772/L3772),"0")</f>
        <v>100</v>
      </c>
      <c r="Q3772" t="str">
        <f>LEFT(N3772,FIND("/",N3772)-1)</f>
        <v>theater</v>
      </c>
      <c r="R3772" t="str">
        <f>RIGHT(N3772,LEN(N3772)-SEARCH("/",N3772))</f>
        <v>musical</v>
      </c>
      <c r="S3772" s="14">
        <f>(((J3772/60)/60)/24) + DATE(1970,1,1)</f>
        <v>42138.930671296301</v>
      </c>
      <c r="T3772" s="14">
        <f>(((I3772/60)/60)/24) + 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8358</v>
      </c>
      <c r="O3773" s="10">
        <f>(E3773/D3773)*100</f>
        <v>146</v>
      </c>
      <c r="P3773" s="5">
        <f>IFERROR((E3773/L3773),"0")</f>
        <v>38.421052631578945</v>
      </c>
      <c r="Q3773" t="str">
        <f>LEFT(N3773,FIND("/",N3773)-1)</f>
        <v>theater</v>
      </c>
      <c r="R3773" t="str">
        <f>RIGHT(N3773,LEN(N3773)-SEARCH("/",N3773))</f>
        <v>musical</v>
      </c>
      <c r="S3773" s="14">
        <f>(((J3773/60)/60)/24) + DATE(1970,1,1)</f>
        <v>42493.857083333336</v>
      </c>
      <c r="T3773" s="14">
        <f>(((I3773/60)/60)/24) + 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8358</v>
      </c>
      <c r="O3774" s="10">
        <f>(E3774/D3774)*100</f>
        <v>110.2</v>
      </c>
      <c r="P3774" s="5">
        <f>IFERROR((E3774/L3774),"0")</f>
        <v>166.96969696969697</v>
      </c>
      <c r="Q3774" t="str">
        <f>LEFT(N3774,FIND("/",N3774)-1)</f>
        <v>theater</v>
      </c>
      <c r="R3774" t="str">
        <f>RIGHT(N3774,LEN(N3774)-SEARCH("/",N3774))</f>
        <v>musical</v>
      </c>
      <c r="S3774" s="14">
        <f>(((J3774/60)/60)/24) + DATE(1970,1,1)</f>
        <v>42682.616967592592</v>
      </c>
      <c r="T3774" s="14">
        <f>(((I3774/60)/60)/24) + 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8358</v>
      </c>
      <c r="O3775" s="10">
        <f>(E3775/D3775)*100</f>
        <v>108.2</v>
      </c>
      <c r="P3775" s="5">
        <f>IFERROR((E3775/L3775),"0")</f>
        <v>94.912280701754383</v>
      </c>
      <c r="Q3775" t="str">
        <f>LEFT(N3775,FIND("/",N3775)-1)</f>
        <v>theater</v>
      </c>
      <c r="R3775" t="str">
        <f>RIGHT(N3775,LEN(N3775)-SEARCH("/",N3775))</f>
        <v>musical</v>
      </c>
      <c r="S3775" s="14">
        <f>(((J3775/60)/60)/24) + DATE(1970,1,1)</f>
        <v>42656.005173611105</v>
      </c>
      <c r="T3775" s="14">
        <f>(((I3775/60)/60)/24) + DATE(1970,1,1)</f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8358</v>
      </c>
      <c r="O3776" s="10">
        <f>(E3776/D3776)*100</f>
        <v>100</v>
      </c>
      <c r="P3776" s="5">
        <f>IFERROR((E3776/L3776),"0")</f>
        <v>100</v>
      </c>
      <c r="Q3776" t="str">
        <f>LEFT(N3776,FIND("/",N3776)-1)</f>
        <v>theater</v>
      </c>
      <c r="R3776" t="str">
        <f>RIGHT(N3776,LEN(N3776)-SEARCH("/",N3776))</f>
        <v>musical</v>
      </c>
      <c r="S3776" s="14">
        <f>(((J3776/60)/60)/24) + DATE(1970,1,1)</f>
        <v>42087.792303240742</v>
      </c>
      <c r="T3776" s="14">
        <f>(((I3776/60)/60)/24) + 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8358</v>
      </c>
      <c r="O3777" s="10">
        <f>(E3777/D3777)*100</f>
        <v>100.25</v>
      </c>
      <c r="P3777" s="5">
        <f>IFERROR((E3777/L3777),"0")</f>
        <v>143.21428571428572</v>
      </c>
      <c r="Q3777" t="str">
        <f>LEFT(N3777,FIND("/",N3777)-1)</f>
        <v>theater</v>
      </c>
      <c r="R3777" t="str">
        <f>RIGHT(N3777,LEN(N3777)-SEARCH("/",N3777))</f>
        <v>musical</v>
      </c>
      <c r="S3777" s="14">
        <f>(((J3777/60)/60)/24) + DATE(1970,1,1)</f>
        <v>42075.942627314813</v>
      </c>
      <c r="T3777" s="14">
        <f>(((I3777/60)/60)/24) + 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8358</v>
      </c>
      <c r="O3778" s="10">
        <f>(E3778/D3778)*100</f>
        <v>106.71250000000001</v>
      </c>
      <c r="P3778" s="5">
        <f>IFERROR((E3778/L3778),"0")</f>
        <v>90.819148936170208</v>
      </c>
      <c r="Q3778" t="str">
        <f>LEFT(N3778,FIND("/",N3778)-1)</f>
        <v>theater</v>
      </c>
      <c r="R3778" t="str">
        <f>RIGHT(N3778,LEN(N3778)-SEARCH("/",N3778))</f>
        <v>musical</v>
      </c>
      <c r="S3778" s="14">
        <f>(((J3778/60)/60)/24) + DATE(1970,1,1)</f>
        <v>41814.367800925924</v>
      </c>
      <c r="T3778" s="14">
        <f>(((I3778/60)/60)/24) + 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8358</v>
      </c>
      <c r="O3779" s="10">
        <f>(E3779/D3779)*100</f>
        <v>143.19999999999999</v>
      </c>
      <c r="P3779" s="5">
        <f>IFERROR((E3779/L3779),"0")</f>
        <v>48.542372881355931</v>
      </c>
      <c r="Q3779" t="str">
        <f>LEFT(N3779,FIND("/",N3779)-1)</f>
        <v>theater</v>
      </c>
      <c r="R3779" t="str">
        <f>RIGHT(N3779,LEN(N3779)-SEARCH("/",N3779))</f>
        <v>musical</v>
      </c>
      <c r="S3779" s="14">
        <f>(((J3779/60)/60)/24) + DATE(1970,1,1)</f>
        <v>41887.111354166671</v>
      </c>
      <c r="T3779" s="14">
        <f>(((I3779/60)/60)/24) + 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8358</v>
      </c>
      <c r="O3780" s="10">
        <f>(E3780/D3780)*100</f>
        <v>105.04166666666667</v>
      </c>
      <c r="P3780" s="5">
        <f>IFERROR((E3780/L3780),"0")</f>
        <v>70.027777777777771</v>
      </c>
      <c r="Q3780" t="str">
        <f>LEFT(N3780,FIND("/",N3780)-1)</f>
        <v>theater</v>
      </c>
      <c r="R3780" t="str">
        <f>RIGHT(N3780,LEN(N3780)-SEARCH("/",N3780))</f>
        <v>musical</v>
      </c>
      <c r="S3780" s="14">
        <f>(((J3780/60)/60)/24) + DATE(1970,1,1)</f>
        <v>41989.819212962961</v>
      </c>
      <c r="T3780" s="14">
        <f>(((I3780/60)/60)/24) + 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8358</v>
      </c>
      <c r="O3781" s="10">
        <f>(E3781/D3781)*100</f>
        <v>103.98</v>
      </c>
      <c r="P3781" s="5">
        <f>IFERROR((E3781/L3781),"0")</f>
        <v>135.62608695652173</v>
      </c>
      <c r="Q3781" t="str">
        <f>LEFT(N3781,FIND("/",N3781)-1)</f>
        <v>theater</v>
      </c>
      <c r="R3781" t="str">
        <f>RIGHT(N3781,LEN(N3781)-SEARCH("/",N3781))</f>
        <v>musical</v>
      </c>
      <c r="S3781" s="14">
        <f>(((J3781/60)/60)/24) + DATE(1970,1,1)</f>
        <v>42425.735416666663</v>
      </c>
      <c r="T3781" s="14">
        <f>(((I3781/60)/60)/24) + 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8358</v>
      </c>
      <c r="O3782" s="10">
        <f>(E3782/D3782)*100</f>
        <v>120</v>
      </c>
      <c r="P3782" s="5">
        <f>IFERROR((E3782/L3782),"0")</f>
        <v>100</v>
      </c>
      <c r="Q3782" t="str">
        <f>LEFT(N3782,FIND("/",N3782)-1)</f>
        <v>theater</v>
      </c>
      <c r="R3782" t="str">
        <f>RIGHT(N3782,LEN(N3782)-SEARCH("/",N3782))</f>
        <v>musical</v>
      </c>
      <c r="S3782" s="14">
        <f>(((J3782/60)/60)/24) + DATE(1970,1,1)</f>
        <v>42166.219733796301</v>
      </c>
      <c r="T3782" s="14">
        <f>(((I3782/60)/60)/24) + DATE(1970,1,1)</f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8358</v>
      </c>
      <c r="O3783" s="10">
        <f>(E3783/D3783)*100</f>
        <v>109.66666666666667</v>
      </c>
      <c r="P3783" s="5">
        <f>IFERROR((E3783/L3783),"0")</f>
        <v>94.90384615384616</v>
      </c>
      <c r="Q3783" t="str">
        <f>LEFT(N3783,FIND("/",N3783)-1)</f>
        <v>theater</v>
      </c>
      <c r="R3783" t="str">
        <f>RIGHT(N3783,LEN(N3783)-SEARCH("/",N3783))</f>
        <v>musical</v>
      </c>
      <c r="S3783" s="14">
        <f>(((J3783/60)/60)/24) + DATE(1970,1,1)</f>
        <v>41865.882928240739</v>
      </c>
      <c r="T3783" s="14">
        <f>(((I3783/60)/60)/24) + DATE(1970,1,1)</f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8358</v>
      </c>
      <c r="O3784" s="10">
        <f>(E3784/D3784)*100</f>
        <v>101.75</v>
      </c>
      <c r="P3784" s="5">
        <f>IFERROR((E3784/L3784),"0")</f>
        <v>75.370370370370367</v>
      </c>
      <c r="Q3784" t="str">
        <f>LEFT(N3784,FIND("/",N3784)-1)</f>
        <v>theater</v>
      </c>
      <c r="R3784" t="str">
        <f>RIGHT(N3784,LEN(N3784)-SEARCH("/",N3784))</f>
        <v>musical</v>
      </c>
      <c r="S3784" s="14">
        <f>(((J3784/60)/60)/24) + DATE(1970,1,1)</f>
        <v>42546.862233796302</v>
      </c>
      <c r="T3784" s="14">
        <f>(((I3784/60)/60)/24) + 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8358</v>
      </c>
      <c r="O3785" s="10">
        <f>(E3785/D3785)*100</f>
        <v>128.91666666666666</v>
      </c>
      <c r="P3785" s="5">
        <f>IFERROR((E3785/L3785),"0")</f>
        <v>64.458333333333329</v>
      </c>
      <c r="Q3785" t="str">
        <f>LEFT(N3785,FIND("/",N3785)-1)</f>
        <v>theater</v>
      </c>
      <c r="R3785" t="str">
        <f>RIGHT(N3785,LEN(N3785)-SEARCH("/",N3785))</f>
        <v>musical</v>
      </c>
      <c r="S3785" s="14">
        <f>(((J3785/60)/60)/24) + DATE(1970,1,1)</f>
        <v>42420.140277777777</v>
      </c>
      <c r="T3785" s="14">
        <f>(((I3785/60)/60)/24) + DATE(1970,1,1)</f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8358</v>
      </c>
      <c r="O3786" s="10">
        <f>(E3786/D3786)*100</f>
        <v>114.99999999999999</v>
      </c>
      <c r="P3786" s="5">
        <f>IFERROR((E3786/L3786),"0")</f>
        <v>115</v>
      </c>
      <c r="Q3786" t="str">
        <f>LEFT(N3786,FIND("/",N3786)-1)</f>
        <v>theater</v>
      </c>
      <c r="R3786" t="str">
        <f>RIGHT(N3786,LEN(N3786)-SEARCH("/",N3786))</f>
        <v>musical</v>
      </c>
      <c r="S3786" s="14">
        <f>(((J3786/60)/60)/24) + DATE(1970,1,1)</f>
        <v>42531.980694444443</v>
      </c>
      <c r="T3786" s="14">
        <f>(((I3786/60)/60)/24) + DATE(1970,1,1)</f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8358</v>
      </c>
      <c r="O3787" s="10">
        <f>(E3787/D3787)*100</f>
        <v>150.75</v>
      </c>
      <c r="P3787" s="5">
        <f>IFERROR((E3787/L3787),"0")</f>
        <v>100.5</v>
      </c>
      <c r="Q3787" t="str">
        <f>LEFT(N3787,FIND("/",N3787)-1)</f>
        <v>theater</v>
      </c>
      <c r="R3787" t="str">
        <f>RIGHT(N3787,LEN(N3787)-SEARCH("/",N3787))</f>
        <v>musical</v>
      </c>
      <c r="S3787" s="14">
        <f>(((J3787/60)/60)/24) + DATE(1970,1,1)</f>
        <v>42548.63853009259</v>
      </c>
      <c r="T3787" s="14">
        <f>(((I3787/60)/60)/24) + 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8358</v>
      </c>
      <c r="O3788" s="10">
        <f>(E3788/D3788)*100</f>
        <v>110.96666666666665</v>
      </c>
      <c r="P3788" s="5">
        <f>IFERROR((E3788/L3788),"0")</f>
        <v>93.774647887323937</v>
      </c>
      <c r="Q3788" t="str">
        <f>LEFT(N3788,FIND("/",N3788)-1)</f>
        <v>theater</v>
      </c>
      <c r="R3788" t="str">
        <f>RIGHT(N3788,LEN(N3788)-SEARCH("/",N3788))</f>
        <v>musical</v>
      </c>
      <c r="S3788" s="14">
        <f>(((J3788/60)/60)/24) + DATE(1970,1,1)</f>
        <v>42487.037905092591</v>
      </c>
      <c r="T3788" s="14">
        <f>(((I3788/60)/60)/24) + 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8358</v>
      </c>
      <c r="O3789" s="10">
        <f>(E3789/D3789)*100</f>
        <v>100.28571428571429</v>
      </c>
      <c r="P3789" s="5">
        <f>IFERROR((E3789/L3789),"0")</f>
        <v>35.1</v>
      </c>
      <c r="Q3789" t="str">
        <f>LEFT(N3789,FIND("/",N3789)-1)</f>
        <v>theater</v>
      </c>
      <c r="R3789" t="str">
        <f>RIGHT(N3789,LEN(N3789)-SEARCH("/",N3789))</f>
        <v>musical</v>
      </c>
      <c r="S3789" s="14">
        <f>(((J3789/60)/60)/24) + DATE(1970,1,1)</f>
        <v>42167.534791666665</v>
      </c>
      <c r="T3789" s="14">
        <f>(((I3789/60)/60)/24) + 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8358</v>
      </c>
      <c r="O3790" s="10">
        <f>(E3790/D3790)*100</f>
        <v>0.66666666666666674</v>
      </c>
      <c r="P3790" s="5">
        <f>IFERROR((E3790/L3790),"0")</f>
        <v>500</v>
      </c>
      <c r="Q3790" t="str">
        <f>LEFT(N3790,FIND("/",N3790)-1)</f>
        <v>theater</v>
      </c>
      <c r="R3790" t="str">
        <f>RIGHT(N3790,LEN(N3790)-SEARCH("/",N3790))</f>
        <v>musical</v>
      </c>
      <c r="S3790" s="14">
        <f>(((J3790/60)/60)/24) + DATE(1970,1,1)</f>
        <v>42333.695821759262</v>
      </c>
      <c r="T3790" s="14">
        <f>(((I3790/60)/60)/24) + 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8358</v>
      </c>
      <c r="O3791" s="10">
        <f>(E3791/D3791)*100</f>
        <v>3.267605633802817</v>
      </c>
      <c r="P3791" s="5">
        <f>IFERROR((E3791/L3791),"0")</f>
        <v>29</v>
      </c>
      <c r="Q3791" t="str">
        <f>LEFT(N3791,FIND("/",N3791)-1)</f>
        <v>theater</v>
      </c>
      <c r="R3791" t="str">
        <f>RIGHT(N3791,LEN(N3791)-SEARCH("/",N3791))</f>
        <v>musical</v>
      </c>
      <c r="S3791" s="14">
        <f>(((J3791/60)/60)/24) + DATE(1970,1,1)</f>
        <v>42138.798819444448</v>
      </c>
      <c r="T3791" s="14">
        <f>(((I3791/60)/60)/24) + DATE(1970,1,1)</f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8358</v>
      </c>
      <c r="O3792" s="10">
        <f>(E3792/D3792)*100</f>
        <v>0</v>
      </c>
      <c r="P3792" s="5" t="str">
        <f>IFERROR((E3792/L3792),"0")</f>
        <v>0</v>
      </c>
      <c r="Q3792" t="str">
        <f>LEFT(N3792,FIND("/",N3792)-1)</f>
        <v>theater</v>
      </c>
      <c r="R3792" t="str">
        <f>RIGHT(N3792,LEN(N3792)-SEARCH("/",N3792))</f>
        <v>musical</v>
      </c>
      <c r="S3792" s="14">
        <f>(((J3792/60)/60)/24) + DATE(1970,1,1)</f>
        <v>42666.666932870372</v>
      </c>
      <c r="T3792" s="14">
        <f>(((I3792/60)/60)/24) + 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8358</v>
      </c>
      <c r="O3793" s="10">
        <f>(E3793/D3793)*100</f>
        <v>0</v>
      </c>
      <c r="P3793" s="5" t="str">
        <f>IFERROR((E3793/L3793),"0")</f>
        <v>0</v>
      </c>
      <c r="Q3793" t="str">
        <f>LEFT(N3793,FIND("/",N3793)-1)</f>
        <v>theater</v>
      </c>
      <c r="R3793" t="str">
        <f>RIGHT(N3793,LEN(N3793)-SEARCH("/",N3793))</f>
        <v>musical</v>
      </c>
      <c r="S3793" s="14">
        <f>(((J3793/60)/60)/24) + DATE(1970,1,1)</f>
        <v>41766.692037037035</v>
      </c>
      <c r="T3793" s="14">
        <f>(((I3793/60)/60)/24) + 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8358</v>
      </c>
      <c r="O3794" s="10">
        <f>(E3794/D3794)*100</f>
        <v>0.27999999999999997</v>
      </c>
      <c r="P3794" s="5">
        <f>IFERROR((E3794/L3794),"0")</f>
        <v>17.5</v>
      </c>
      <c r="Q3794" t="str">
        <f>LEFT(N3794,FIND("/",N3794)-1)</f>
        <v>theater</v>
      </c>
      <c r="R3794" t="str">
        <f>RIGHT(N3794,LEN(N3794)-SEARCH("/",N3794))</f>
        <v>musical</v>
      </c>
      <c r="S3794" s="14">
        <f>(((J3794/60)/60)/24) + DATE(1970,1,1)</f>
        <v>42170.447013888886</v>
      </c>
      <c r="T3794" s="14">
        <f>(((I3794/60)/60)/24) + DATE(1970,1,1)</f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8358</v>
      </c>
      <c r="O3795" s="10">
        <f>(E3795/D3795)*100</f>
        <v>59.657142857142851</v>
      </c>
      <c r="P3795" s="5">
        <f>IFERROR((E3795/L3795),"0")</f>
        <v>174</v>
      </c>
      <c r="Q3795" t="str">
        <f>LEFT(N3795,FIND("/",N3795)-1)</f>
        <v>theater</v>
      </c>
      <c r="R3795" t="str">
        <f>RIGHT(N3795,LEN(N3795)-SEARCH("/",N3795))</f>
        <v>musical</v>
      </c>
      <c r="S3795" s="14">
        <f>(((J3795/60)/60)/24) + DATE(1970,1,1)</f>
        <v>41968.938993055555</v>
      </c>
      <c r="T3795" s="14">
        <f>(((I3795/60)/60)/24) + DATE(1970,1,1)</f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8358</v>
      </c>
      <c r="O3796" s="10">
        <f>(E3796/D3796)*100</f>
        <v>1</v>
      </c>
      <c r="P3796" s="5">
        <f>IFERROR((E3796/L3796),"0")</f>
        <v>50</v>
      </c>
      <c r="Q3796" t="str">
        <f>LEFT(N3796,FIND("/",N3796)-1)</f>
        <v>theater</v>
      </c>
      <c r="R3796" t="str">
        <f>RIGHT(N3796,LEN(N3796)-SEARCH("/",N3796))</f>
        <v>musical</v>
      </c>
      <c r="S3796" s="14">
        <f>(((J3796/60)/60)/24) + DATE(1970,1,1)</f>
        <v>42132.58048611111</v>
      </c>
      <c r="T3796" s="14">
        <f>(((I3796/60)/60)/24) + 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8358</v>
      </c>
      <c r="O3797" s="10">
        <f>(E3797/D3797)*100</f>
        <v>1.6666666666666667</v>
      </c>
      <c r="P3797" s="5">
        <f>IFERROR((E3797/L3797),"0")</f>
        <v>5</v>
      </c>
      <c r="Q3797" t="str">
        <f>LEFT(N3797,FIND("/",N3797)-1)</f>
        <v>theater</v>
      </c>
      <c r="R3797" t="str">
        <f>RIGHT(N3797,LEN(N3797)-SEARCH("/",N3797))</f>
        <v>musical</v>
      </c>
      <c r="S3797" s="14">
        <f>(((J3797/60)/60)/24) + DATE(1970,1,1)</f>
        <v>42201.436226851853</v>
      </c>
      <c r="T3797" s="14">
        <f>(((I3797/60)/60)/24) + DATE(1970,1,1)</f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8358</v>
      </c>
      <c r="O3798" s="10">
        <f>(E3798/D3798)*100</f>
        <v>4.4444444444444444E-3</v>
      </c>
      <c r="P3798" s="5">
        <f>IFERROR((E3798/L3798),"0")</f>
        <v>1</v>
      </c>
      <c r="Q3798" t="str">
        <f>LEFT(N3798,FIND("/",N3798)-1)</f>
        <v>theater</v>
      </c>
      <c r="R3798" t="str">
        <f>RIGHT(N3798,LEN(N3798)-SEARCH("/",N3798))</f>
        <v>musical</v>
      </c>
      <c r="S3798" s="14">
        <f>(((J3798/60)/60)/24) + DATE(1970,1,1)</f>
        <v>42689.029583333337</v>
      </c>
      <c r="T3798" s="14">
        <f>(((I3798/60)/60)/24) + DATE(1970,1,1)</f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8358</v>
      </c>
      <c r="O3799" s="10">
        <f>(E3799/D3799)*100</f>
        <v>89.666666666666657</v>
      </c>
      <c r="P3799" s="5">
        <f>IFERROR((E3799/L3799),"0")</f>
        <v>145.40540540540542</v>
      </c>
      <c r="Q3799" t="str">
        <f>LEFT(N3799,FIND("/",N3799)-1)</f>
        <v>theater</v>
      </c>
      <c r="R3799" t="str">
        <f>RIGHT(N3799,LEN(N3799)-SEARCH("/",N3799))</f>
        <v>musical</v>
      </c>
      <c r="S3799" s="14">
        <f>(((J3799/60)/60)/24) + DATE(1970,1,1)</f>
        <v>42084.881539351853</v>
      </c>
      <c r="T3799" s="14">
        <f>(((I3799/60)/60)/24) + DATE(1970,1,1)</f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8358</v>
      </c>
      <c r="O3800" s="10">
        <f>(E3800/D3800)*100</f>
        <v>1.4642857142857144</v>
      </c>
      <c r="P3800" s="5">
        <f>IFERROR((E3800/L3800),"0")</f>
        <v>205</v>
      </c>
      <c r="Q3800" t="str">
        <f>LEFT(N3800,FIND("/",N3800)-1)</f>
        <v>theater</v>
      </c>
      <c r="R3800" t="str">
        <f>RIGHT(N3800,LEN(N3800)-SEARCH("/",N3800))</f>
        <v>musical</v>
      </c>
      <c r="S3800" s="14">
        <f>(((J3800/60)/60)/24) + DATE(1970,1,1)</f>
        <v>41831.722777777781</v>
      </c>
      <c r="T3800" s="14">
        <f>(((I3800/60)/60)/24) + DATE(1970,1,1)</f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8358</v>
      </c>
      <c r="O3801" s="10">
        <f>(E3801/D3801)*100</f>
        <v>4.0199999999999996</v>
      </c>
      <c r="P3801" s="5">
        <f>IFERROR((E3801/L3801),"0")</f>
        <v>100.5</v>
      </c>
      <c r="Q3801" t="str">
        <f>LEFT(N3801,FIND("/",N3801)-1)</f>
        <v>theater</v>
      </c>
      <c r="R3801" t="str">
        <f>RIGHT(N3801,LEN(N3801)-SEARCH("/",N3801))</f>
        <v>musical</v>
      </c>
      <c r="S3801" s="14">
        <f>(((J3801/60)/60)/24) + DATE(1970,1,1)</f>
        <v>42410.93105324074</v>
      </c>
      <c r="T3801" s="14">
        <f>(((I3801/60)/60)/24) + DATE(1970,1,1)</f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8358</v>
      </c>
      <c r="O3802" s="10">
        <f>(E3802/D3802)*100</f>
        <v>4.004545454545454</v>
      </c>
      <c r="P3802" s="5">
        <f>IFERROR((E3802/L3802),"0")</f>
        <v>55.0625</v>
      </c>
      <c r="Q3802" t="str">
        <f>LEFT(N3802,FIND("/",N3802)-1)</f>
        <v>theater</v>
      </c>
      <c r="R3802" t="str">
        <f>RIGHT(N3802,LEN(N3802)-SEARCH("/",N3802))</f>
        <v>musical</v>
      </c>
      <c r="S3802" s="14">
        <f>(((J3802/60)/60)/24) + DATE(1970,1,1)</f>
        <v>41982.737071759257</v>
      </c>
      <c r="T3802" s="14">
        <f>(((I3802/60)/60)/24) + 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8358</v>
      </c>
      <c r="O3803" s="10">
        <f>(E3803/D3803)*100</f>
        <v>8.52</v>
      </c>
      <c r="P3803" s="5">
        <f>IFERROR((E3803/L3803),"0")</f>
        <v>47.333333333333336</v>
      </c>
      <c r="Q3803" t="str">
        <f>LEFT(N3803,FIND("/",N3803)-1)</f>
        <v>theater</v>
      </c>
      <c r="R3803" t="str">
        <f>RIGHT(N3803,LEN(N3803)-SEARCH("/",N3803))</f>
        <v>musical</v>
      </c>
      <c r="S3803" s="14">
        <f>(((J3803/60)/60)/24) + DATE(1970,1,1)</f>
        <v>41975.676111111112</v>
      </c>
      <c r="T3803" s="14">
        <f>(((I3803/60)/60)/24) + 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8358</v>
      </c>
      <c r="O3804" s="10">
        <f>(E3804/D3804)*100</f>
        <v>0</v>
      </c>
      <c r="P3804" s="5" t="str">
        <f>IFERROR((E3804/L3804),"0")</f>
        <v>0</v>
      </c>
      <c r="Q3804" t="str">
        <f>LEFT(N3804,FIND("/",N3804)-1)</f>
        <v>theater</v>
      </c>
      <c r="R3804" t="str">
        <f>RIGHT(N3804,LEN(N3804)-SEARCH("/",N3804))</f>
        <v>musical</v>
      </c>
      <c r="S3804" s="14">
        <f>(((J3804/60)/60)/24) + DATE(1970,1,1)</f>
        <v>42269.126226851848</v>
      </c>
      <c r="T3804" s="14">
        <f>(((I3804/60)/60)/24) + 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8358</v>
      </c>
      <c r="O3805" s="10">
        <f>(E3805/D3805)*100</f>
        <v>19.650000000000002</v>
      </c>
      <c r="P3805" s="5">
        <f>IFERROR((E3805/L3805),"0")</f>
        <v>58.95</v>
      </c>
      <c r="Q3805" t="str">
        <f>LEFT(N3805,FIND("/",N3805)-1)</f>
        <v>theater</v>
      </c>
      <c r="R3805" t="str">
        <f>RIGHT(N3805,LEN(N3805)-SEARCH("/",N3805))</f>
        <v>musical</v>
      </c>
      <c r="S3805" s="14">
        <f>(((J3805/60)/60)/24) + DATE(1970,1,1)</f>
        <v>42403.971851851849</v>
      </c>
      <c r="T3805" s="14">
        <f>(((I3805/60)/60)/24) + DATE(1970,1,1)</f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8358</v>
      </c>
      <c r="O3806" s="10">
        <f>(E3806/D3806)*100</f>
        <v>0</v>
      </c>
      <c r="P3806" s="5" t="str">
        <f>IFERROR((E3806/L3806),"0")</f>
        <v>0</v>
      </c>
      <c r="Q3806" t="str">
        <f>LEFT(N3806,FIND("/",N3806)-1)</f>
        <v>theater</v>
      </c>
      <c r="R3806" t="str">
        <f>RIGHT(N3806,LEN(N3806)-SEARCH("/",N3806))</f>
        <v>musical</v>
      </c>
      <c r="S3806" s="14">
        <f>(((J3806/60)/60)/24) + DATE(1970,1,1)</f>
        <v>42527.00953703704</v>
      </c>
      <c r="T3806" s="14">
        <f>(((I3806/60)/60)/24) + 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8358</v>
      </c>
      <c r="O3807" s="10">
        <f>(E3807/D3807)*100</f>
        <v>2E-3</v>
      </c>
      <c r="P3807" s="5">
        <f>IFERROR((E3807/L3807),"0")</f>
        <v>1.5</v>
      </c>
      <c r="Q3807" t="str">
        <f>LEFT(N3807,FIND("/",N3807)-1)</f>
        <v>theater</v>
      </c>
      <c r="R3807" t="str">
        <f>RIGHT(N3807,LEN(N3807)-SEARCH("/",N3807))</f>
        <v>musical</v>
      </c>
      <c r="S3807" s="14">
        <f>(((J3807/60)/60)/24) + DATE(1970,1,1)</f>
        <v>41849.887037037035</v>
      </c>
      <c r="T3807" s="14">
        <f>(((I3807/60)/60)/24) + DATE(1970,1,1)</f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8358</v>
      </c>
      <c r="O3808" s="10">
        <f>(E3808/D3808)*100</f>
        <v>6.6666666666666666E-2</v>
      </c>
      <c r="P3808" s="5">
        <f>IFERROR((E3808/L3808),"0")</f>
        <v>5</v>
      </c>
      <c r="Q3808" t="str">
        <f>LEFT(N3808,FIND("/",N3808)-1)</f>
        <v>theater</v>
      </c>
      <c r="R3808" t="str">
        <f>RIGHT(N3808,LEN(N3808)-SEARCH("/",N3808))</f>
        <v>musical</v>
      </c>
      <c r="S3808" s="14">
        <f>(((J3808/60)/60)/24) + DATE(1970,1,1)</f>
        <v>41799.259039351848</v>
      </c>
      <c r="T3808" s="14">
        <f>(((I3808/60)/60)/24) + DATE(1970,1,1)</f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8358</v>
      </c>
      <c r="O3809" s="10">
        <f>(E3809/D3809)*100</f>
        <v>30.333333333333336</v>
      </c>
      <c r="P3809" s="5">
        <f>IFERROR((E3809/L3809),"0")</f>
        <v>50.555555555555557</v>
      </c>
      <c r="Q3809" t="str">
        <f>LEFT(N3809,FIND("/",N3809)-1)</f>
        <v>theater</v>
      </c>
      <c r="R3809" t="str">
        <f>RIGHT(N3809,LEN(N3809)-SEARCH("/",N3809))</f>
        <v>musical</v>
      </c>
      <c r="S3809" s="14">
        <f>(((J3809/60)/60)/24) + DATE(1970,1,1)</f>
        <v>42090.909016203703</v>
      </c>
      <c r="T3809" s="14">
        <f>(((I3809/60)/60)/24) + 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8324</v>
      </c>
      <c r="O3810" s="10">
        <f>(E3810/D3810)*100</f>
        <v>100</v>
      </c>
      <c r="P3810" s="5">
        <f>IFERROR((E3810/L3810),"0")</f>
        <v>41.666666666666664</v>
      </c>
      <c r="Q3810" t="str">
        <f>LEFT(N3810,FIND("/",N3810)-1)</f>
        <v>theater</v>
      </c>
      <c r="R3810" t="str">
        <f>RIGHT(N3810,LEN(N3810)-SEARCH("/",N3810))</f>
        <v>plays</v>
      </c>
      <c r="S3810" s="14">
        <f>(((J3810/60)/60)/24) + DATE(1970,1,1)</f>
        <v>42059.453923611116</v>
      </c>
      <c r="T3810" s="14">
        <f>(((I3810/60)/60)/24) + DATE(1970,1,1)</f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8324</v>
      </c>
      <c r="O3811" s="10">
        <f>(E3811/D3811)*100</f>
        <v>101.25</v>
      </c>
      <c r="P3811" s="5">
        <f>IFERROR((E3811/L3811),"0")</f>
        <v>53.289473684210527</v>
      </c>
      <c r="Q3811" t="str">
        <f>LEFT(N3811,FIND("/",N3811)-1)</f>
        <v>theater</v>
      </c>
      <c r="R3811" t="str">
        <f>RIGHT(N3811,LEN(N3811)-SEARCH("/",N3811))</f>
        <v>plays</v>
      </c>
      <c r="S3811" s="14">
        <f>(((J3811/60)/60)/24) + DATE(1970,1,1)</f>
        <v>41800.526701388888</v>
      </c>
      <c r="T3811" s="14">
        <f>(((I3811/60)/60)/24) + DATE(1970,1,1)</f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8324</v>
      </c>
      <c r="O3812" s="10">
        <f>(E3812/D3812)*100</f>
        <v>121.73333333333333</v>
      </c>
      <c r="P3812" s="5">
        <f>IFERROR((E3812/L3812),"0")</f>
        <v>70.230769230769226</v>
      </c>
      <c r="Q3812" t="str">
        <f>LEFT(N3812,FIND("/",N3812)-1)</f>
        <v>theater</v>
      </c>
      <c r="R3812" t="str">
        <f>RIGHT(N3812,LEN(N3812)-SEARCH("/",N3812))</f>
        <v>plays</v>
      </c>
      <c r="S3812" s="14">
        <f>(((J3812/60)/60)/24) + DATE(1970,1,1)</f>
        <v>42054.849050925928</v>
      </c>
      <c r="T3812" s="14">
        <f>(((I3812/60)/60)/24) + DATE(1970,1,1)</f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8324</v>
      </c>
      <c r="O3813" s="10">
        <f>(E3813/D3813)*100</f>
        <v>330</v>
      </c>
      <c r="P3813" s="5">
        <f>IFERROR((E3813/L3813),"0")</f>
        <v>43.421052631578945</v>
      </c>
      <c r="Q3813" t="str">
        <f>LEFT(N3813,FIND("/",N3813)-1)</f>
        <v>theater</v>
      </c>
      <c r="R3813" t="str">
        <f>RIGHT(N3813,LEN(N3813)-SEARCH("/",N3813))</f>
        <v>plays</v>
      </c>
      <c r="S3813" s="14">
        <f>(((J3813/60)/60)/24) + DATE(1970,1,1)</f>
        <v>42487.62700231481</v>
      </c>
      <c r="T3813" s="14">
        <f>(((I3813/60)/60)/24) + DATE(1970,1,1)</f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8324</v>
      </c>
      <c r="O3814" s="10">
        <f>(E3814/D3814)*100</f>
        <v>109.55</v>
      </c>
      <c r="P3814" s="5">
        <f>IFERROR((E3814/L3814),"0")</f>
        <v>199.18181818181819</v>
      </c>
      <c r="Q3814" t="str">
        <f>LEFT(N3814,FIND("/",N3814)-1)</f>
        <v>theater</v>
      </c>
      <c r="R3814" t="str">
        <f>RIGHT(N3814,LEN(N3814)-SEARCH("/",N3814))</f>
        <v>plays</v>
      </c>
      <c r="S3814" s="14">
        <f>(((J3814/60)/60)/24) + DATE(1970,1,1)</f>
        <v>42109.751250000001</v>
      </c>
      <c r="T3814" s="14">
        <f>(((I3814/60)/60)/24) + DATE(1970,1,1)</f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8324</v>
      </c>
      <c r="O3815" s="10">
        <f>(E3815/D3815)*100</f>
        <v>100.95190476190474</v>
      </c>
      <c r="P3815" s="5">
        <f>IFERROR((E3815/L3815),"0")</f>
        <v>78.518148148148143</v>
      </c>
      <c r="Q3815" t="str">
        <f>LEFT(N3815,FIND("/",N3815)-1)</f>
        <v>theater</v>
      </c>
      <c r="R3815" t="str">
        <f>RIGHT(N3815,LEN(N3815)-SEARCH("/",N3815))</f>
        <v>plays</v>
      </c>
      <c r="S3815" s="14">
        <f>(((J3815/60)/60)/24) + DATE(1970,1,1)</f>
        <v>42497.275706018518</v>
      </c>
      <c r="T3815" s="14">
        <f>(((I3815/60)/60)/24) + DATE(1970,1,1)</f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8324</v>
      </c>
      <c r="O3816" s="10">
        <f>(E3816/D3816)*100</f>
        <v>140.13333333333333</v>
      </c>
      <c r="P3816" s="5">
        <f>IFERROR((E3816/L3816),"0")</f>
        <v>61.823529411764703</v>
      </c>
      <c r="Q3816" t="str">
        <f>LEFT(N3816,FIND("/",N3816)-1)</f>
        <v>theater</v>
      </c>
      <c r="R3816" t="str">
        <f>RIGHT(N3816,LEN(N3816)-SEARCH("/",N3816))</f>
        <v>plays</v>
      </c>
      <c r="S3816" s="14">
        <f>(((J3816/60)/60)/24) + DATE(1970,1,1)</f>
        <v>42058.904074074075</v>
      </c>
      <c r="T3816" s="14">
        <f>(((I3816/60)/60)/24) + 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8324</v>
      </c>
      <c r="O3817" s="10">
        <f>(E3817/D3817)*100</f>
        <v>100.001</v>
      </c>
      <c r="P3817" s="5">
        <f>IFERROR((E3817/L3817),"0")</f>
        <v>50.000500000000002</v>
      </c>
      <c r="Q3817" t="str">
        <f>LEFT(N3817,FIND("/",N3817)-1)</f>
        <v>theater</v>
      </c>
      <c r="R3817" t="str">
        <f>RIGHT(N3817,LEN(N3817)-SEARCH("/",N3817))</f>
        <v>plays</v>
      </c>
      <c r="S3817" s="14">
        <f>(((J3817/60)/60)/24) + DATE(1970,1,1)</f>
        <v>42207.259918981479</v>
      </c>
      <c r="T3817" s="14">
        <f>(((I3817/60)/60)/24) + 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8324</v>
      </c>
      <c r="O3818" s="10">
        <f>(E3818/D3818)*100</f>
        <v>119.238</v>
      </c>
      <c r="P3818" s="5">
        <f>IFERROR((E3818/L3818),"0")</f>
        <v>48.339729729729726</v>
      </c>
      <c r="Q3818" t="str">
        <f>LEFT(N3818,FIND("/",N3818)-1)</f>
        <v>theater</v>
      </c>
      <c r="R3818" t="str">
        <f>RIGHT(N3818,LEN(N3818)-SEARCH("/",N3818))</f>
        <v>plays</v>
      </c>
      <c r="S3818" s="14">
        <f>(((J3818/60)/60)/24) + DATE(1970,1,1)</f>
        <v>41807.690081018518</v>
      </c>
      <c r="T3818" s="14">
        <f>(((I3818/60)/60)/24) + DATE(1970,1,1)</f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8324</v>
      </c>
      <c r="O3819" s="10">
        <f>(E3819/D3819)*100</f>
        <v>107.25</v>
      </c>
      <c r="P3819" s="5">
        <f>IFERROR((E3819/L3819),"0")</f>
        <v>107.25</v>
      </c>
      <c r="Q3819" t="str">
        <f>LEFT(N3819,FIND("/",N3819)-1)</f>
        <v>theater</v>
      </c>
      <c r="R3819" t="str">
        <f>RIGHT(N3819,LEN(N3819)-SEARCH("/",N3819))</f>
        <v>plays</v>
      </c>
      <c r="S3819" s="14">
        <f>(((J3819/60)/60)/24) + DATE(1970,1,1)</f>
        <v>42284.69694444444</v>
      </c>
      <c r="T3819" s="14">
        <f>(((I3819/60)/60)/24) + 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8324</v>
      </c>
      <c r="O3820" s="10">
        <f>(E3820/D3820)*100</f>
        <v>227.99999999999997</v>
      </c>
      <c r="P3820" s="5">
        <f>IFERROR((E3820/L3820),"0")</f>
        <v>57</v>
      </c>
      <c r="Q3820" t="str">
        <f>LEFT(N3820,FIND("/",N3820)-1)</f>
        <v>theater</v>
      </c>
      <c r="R3820" t="str">
        <f>RIGHT(N3820,LEN(N3820)-SEARCH("/",N3820))</f>
        <v>plays</v>
      </c>
      <c r="S3820" s="14">
        <f>(((J3820/60)/60)/24) + DATE(1970,1,1)</f>
        <v>42045.84238425926</v>
      </c>
      <c r="T3820" s="14">
        <f>(((I3820/60)/60)/24) + DATE(1970,1,1)</f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8324</v>
      </c>
      <c r="O3821" s="10">
        <f>(E3821/D3821)*100</f>
        <v>106.4</v>
      </c>
      <c r="P3821" s="5">
        <f>IFERROR((E3821/L3821),"0")</f>
        <v>40.92307692307692</v>
      </c>
      <c r="Q3821" t="str">
        <f>LEFT(N3821,FIND("/",N3821)-1)</f>
        <v>theater</v>
      </c>
      <c r="R3821" t="str">
        <f>RIGHT(N3821,LEN(N3821)-SEARCH("/",N3821))</f>
        <v>plays</v>
      </c>
      <c r="S3821" s="14">
        <f>(((J3821/60)/60)/24) + DATE(1970,1,1)</f>
        <v>42184.209537037037</v>
      </c>
      <c r="T3821" s="14">
        <f>(((I3821/60)/60)/24) + 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8324</v>
      </c>
      <c r="O3822" s="10">
        <f>(E3822/D3822)*100</f>
        <v>143.33333333333334</v>
      </c>
      <c r="P3822" s="5">
        <f>IFERROR((E3822/L3822),"0")</f>
        <v>21.5</v>
      </c>
      <c r="Q3822" t="str">
        <f>LEFT(N3822,FIND("/",N3822)-1)</f>
        <v>theater</v>
      </c>
      <c r="R3822" t="str">
        <f>RIGHT(N3822,LEN(N3822)-SEARCH("/",N3822))</f>
        <v>plays</v>
      </c>
      <c r="S3822" s="14">
        <f>(((J3822/60)/60)/24) + DATE(1970,1,1)</f>
        <v>42160.651817129634</v>
      </c>
      <c r="T3822" s="14">
        <f>(((I3822/60)/60)/24) + DATE(1970,1,1)</f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8324</v>
      </c>
      <c r="O3823" s="10">
        <f>(E3823/D3823)*100</f>
        <v>104.54285714285714</v>
      </c>
      <c r="P3823" s="5">
        <f>IFERROR((E3823/L3823),"0")</f>
        <v>79.543478260869563</v>
      </c>
      <c r="Q3823" t="str">
        <f>LEFT(N3823,FIND("/",N3823)-1)</f>
        <v>theater</v>
      </c>
      <c r="R3823" t="str">
        <f>RIGHT(N3823,LEN(N3823)-SEARCH("/",N3823))</f>
        <v>plays</v>
      </c>
      <c r="S3823" s="14">
        <f>(((J3823/60)/60)/24) + DATE(1970,1,1)</f>
        <v>42341.180636574078</v>
      </c>
      <c r="T3823" s="14">
        <f>(((I3823/60)/60)/24) + 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8324</v>
      </c>
      <c r="O3824" s="10">
        <f>(E3824/D3824)*100</f>
        <v>110.02000000000001</v>
      </c>
      <c r="P3824" s="5">
        <f>IFERROR((E3824/L3824),"0")</f>
        <v>72.381578947368425</v>
      </c>
      <c r="Q3824" t="str">
        <f>LEFT(N3824,FIND("/",N3824)-1)</f>
        <v>theater</v>
      </c>
      <c r="R3824" t="str">
        <f>RIGHT(N3824,LEN(N3824)-SEARCH("/",N3824))</f>
        <v>plays</v>
      </c>
      <c r="S3824" s="14">
        <f>(((J3824/60)/60)/24) + DATE(1970,1,1)</f>
        <v>42329.838159722218</v>
      </c>
      <c r="T3824" s="14">
        <f>(((I3824/60)/60)/24) + DATE(1970,1,1)</f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8324</v>
      </c>
      <c r="O3825" s="10">
        <f>(E3825/D3825)*100</f>
        <v>106</v>
      </c>
      <c r="P3825" s="5">
        <f>IFERROR((E3825/L3825),"0")</f>
        <v>64.634146341463421</v>
      </c>
      <c r="Q3825" t="str">
        <f>LEFT(N3825,FIND("/",N3825)-1)</f>
        <v>theater</v>
      </c>
      <c r="R3825" t="str">
        <f>RIGHT(N3825,LEN(N3825)-SEARCH("/",N3825))</f>
        <v>plays</v>
      </c>
      <c r="S3825" s="14">
        <f>(((J3825/60)/60)/24) + DATE(1970,1,1)</f>
        <v>42170.910231481481</v>
      </c>
      <c r="T3825" s="14">
        <f>(((I3825/60)/60)/24) + DATE(1970,1,1)</f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8324</v>
      </c>
      <c r="O3826" s="10">
        <f>(E3826/D3826)*100</f>
        <v>108</v>
      </c>
      <c r="P3826" s="5">
        <f>IFERROR((E3826/L3826),"0")</f>
        <v>38.571428571428569</v>
      </c>
      <c r="Q3826" t="str">
        <f>LEFT(N3826,FIND("/",N3826)-1)</f>
        <v>theater</v>
      </c>
      <c r="R3826" t="str">
        <f>RIGHT(N3826,LEN(N3826)-SEARCH("/",N3826))</f>
        <v>plays</v>
      </c>
      <c r="S3826" s="14">
        <f>(((J3826/60)/60)/24) + DATE(1970,1,1)</f>
        <v>42571.626192129625</v>
      </c>
      <c r="T3826" s="14">
        <f>(((I3826/60)/60)/24) + DATE(1970,1,1)</f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8324</v>
      </c>
      <c r="O3827" s="10">
        <f>(E3827/D3827)*100</f>
        <v>105.42</v>
      </c>
      <c r="P3827" s="5">
        <f>IFERROR((E3827/L3827),"0")</f>
        <v>107.57142857142857</v>
      </c>
      <c r="Q3827" t="str">
        <f>LEFT(N3827,FIND("/",N3827)-1)</f>
        <v>theater</v>
      </c>
      <c r="R3827" t="str">
        <f>RIGHT(N3827,LEN(N3827)-SEARCH("/",N3827))</f>
        <v>plays</v>
      </c>
      <c r="S3827" s="14">
        <f>(((J3827/60)/60)/24) + DATE(1970,1,1)</f>
        <v>42151.069606481484</v>
      </c>
      <c r="T3827" s="14">
        <f>(((I3827/60)/60)/24) + DATE(1970,1,1)</f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8324</v>
      </c>
      <c r="O3828" s="10">
        <f>(E3828/D3828)*100</f>
        <v>119.16666666666667</v>
      </c>
      <c r="P3828" s="5">
        <f>IFERROR((E3828/L3828),"0")</f>
        <v>27.5</v>
      </c>
      <c r="Q3828" t="str">
        <f>LEFT(N3828,FIND("/",N3828)-1)</f>
        <v>theater</v>
      </c>
      <c r="R3828" t="str">
        <f>RIGHT(N3828,LEN(N3828)-SEARCH("/",N3828))</f>
        <v>plays</v>
      </c>
      <c r="S3828" s="14">
        <f>(((J3828/60)/60)/24) + DATE(1970,1,1)</f>
        <v>42101.423541666663</v>
      </c>
      <c r="T3828" s="14">
        <f>(((I3828/60)/60)/24) + 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8324</v>
      </c>
      <c r="O3829" s="10">
        <f>(E3829/D3829)*100</f>
        <v>152.66666666666666</v>
      </c>
      <c r="P3829" s="5">
        <f>IFERROR((E3829/L3829),"0")</f>
        <v>70.461538461538467</v>
      </c>
      <c r="Q3829" t="str">
        <f>LEFT(N3829,FIND("/",N3829)-1)</f>
        <v>theater</v>
      </c>
      <c r="R3829" t="str">
        <f>RIGHT(N3829,LEN(N3829)-SEARCH("/",N3829))</f>
        <v>plays</v>
      </c>
      <c r="S3829" s="14">
        <f>(((J3829/60)/60)/24) + DATE(1970,1,1)</f>
        <v>42034.928252314814</v>
      </c>
      <c r="T3829" s="14">
        <f>(((I3829/60)/60)/24) + DATE(1970,1,1)</f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8324</v>
      </c>
      <c r="O3830" s="10">
        <f>(E3830/D3830)*100</f>
        <v>100</v>
      </c>
      <c r="P3830" s="5">
        <f>IFERROR((E3830/L3830),"0")</f>
        <v>178.57142857142858</v>
      </c>
      <c r="Q3830" t="str">
        <f>LEFT(N3830,FIND("/",N3830)-1)</f>
        <v>theater</v>
      </c>
      <c r="R3830" t="str">
        <f>RIGHT(N3830,LEN(N3830)-SEARCH("/",N3830))</f>
        <v>plays</v>
      </c>
      <c r="S3830" s="14">
        <f>(((J3830/60)/60)/24) + DATE(1970,1,1)</f>
        <v>41944.527627314819</v>
      </c>
      <c r="T3830" s="14">
        <f>(((I3830/60)/60)/24) + DATE(1970,1,1)</f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8324</v>
      </c>
      <c r="O3831" s="10">
        <f>(E3831/D3831)*100</f>
        <v>100.2</v>
      </c>
      <c r="P3831" s="5">
        <f>IFERROR((E3831/L3831),"0")</f>
        <v>62.625</v>
      </c>
      <c r="Q3831" t="str">
        <f>LEFT(N3831,FIND("/",N3831)-1)</f>
        <v>theater</v>
      </c>
      <c r="R3831" t="str">
        <f>RIGHT(N3831,LEN(N3831)-SEARCH("/",N3831))</f>
        <v>plays</v>
      </c>
      <c r="S3831" s="14">
        <f>(((J3831/60)/60)/24) + DATE(1970,1,1)</f>
        <v>42593.865405092598</v>
      </c>
      <c r="T3831" s="14">
        <f>(((I3831/60)/60)/24) + 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8324</v>
      </c>
      <c r="O3832" s="10">
        <f>(E3832/D3832)*100</f>
        <v>225</v>
      </c>
      <c r="P3832" s="5">
        <f>IFERROR((E3832/L3832),"0")</f>
        <v>75</v>
      </c>
      <c r="Q3832" t="str">
        <f>LEFT(N3832,FIND("/",N3832)-1)</f>
        <v>theater</v>
      </c>
      <c r="R3832" t="str">
        <f>RIGHT(N3832,LEN(N3832)-SEARCH("/",N3832))</f>
        <v>plays</v>
      </c>
      <c r="S3832" s="14">
        <f>(((J3832/60)/60)/24) + DATE(1970,1,1)</f>
        <v>42503.740868055553</v>
      </c>
      <c r="T3832" s="14">
        <f>(((I3832/60)/60)/24) + DATE(1970,1,1)</f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8324</v>
      </c>
      <c r="O3833" s="10">
        <f>(E3833/D3833)*100</f>
        <v>106.02199999999999</v>
      </c>
      <c r="P3833" s="5">
        <f>IFERROR((E3833/L3833),"0")</f>
        <v>58.901111111111113</v>
      </c>
      <c r="Q3833" t="str">
        <f>LEFT(N3833,FIND("/",N3833)-1)</f>
        <v>theater</v>
      </c>
      <c r="R3833" t="str">
        <f>RIGHT(N3833,LEN(N3833)-SEARCH("/",N3833))</f>
        <v>plays</v>
      </c>
      <c r="S3833" s="14">
        <f>(((J3833/60)/60)/24) + DATE(1970,1,1)</f>
        <v>41927.848900462966</v>
      </c>
      <c r="T3833" s="14">
        <f>(((I3833/60)/60)/24) + DATE(1970,1,1)</f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8324</v>
      </c>
      <c r="O3834" s="10">
        <f>(E3834/D3834)*100</f>
        <v>104.66666666666666</v>
      </c>
      <c r="P3834" s="5">
        <f>IFERROR((E3834/L3834),"0")</f>
        <v>139.55555555555554</v>
      </c>
      <c r="Q3834" t="str">
        <f>LEFT(N3834,FIND("/",N3834)-1)</f>
        <v>theater</v>
      </c>
      <c r="R3834" t="str">
        <f>RIGHT(N3834,LEN(N3834)-SEARCH("/",N3834))</f>
        <v>plays</v>
      </c>
      <c r="S3834" s="14">
        <f>(((J3834/60)/60)/24) + DATE(1970,1,1)</f>
        <v>42375.114988425921</v>
      </c>
      <c r="T3834" s="14">
        <f>(((I3834/60)/60)/24) + DATE(1970,1,1)</f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8324</v>
      </c>
      <c r="O3835" s="10">
        <f>(E3835/D3835)*100</f>
        <v>116.66666666666667</v>
      </c>
      <c r="P3835" s="5">
        <f>IFERROR((E3835/L3835),"0")</f>
        <v>70</v>
      </c>
      <c r="Q3835" t="str">
        <f>LEFT(N3835,FIND("/",N3835)-1)</f>
        <v>theater</v>
      </c>
      <c r="R3835" t="str">
        <f>RIGHT(N3835,LEN(N3835)-SEARCH("/",N3835))</f>
        <v>plays</v>
      </c>
      <c r="S3835" s="14">
        <f>(((J3835/60)/60)/24) + DATE(1970,1,1)</f>
        <v>41963.872361111105</v>
      </c>
      <c r="T3835" s="14">
        <f>(((I3835/60)/60)/24) + DATE(1970,1,1)</f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8324</v>
      </c>
      <c r="O3836" s="10">
        <f>(E3836/D3836)*100</f>
        <v>109.03333333333333</v>
      </c>
      <c r="P3836" s="5">
        <f>IFERROR((E3836/L3836),"0")</f>
        <v>57.385964912280699</v>
      </c>
      <c r="Q3836" t="str">
        <f>LEFT(N3836,FIND("/",N3836)-1)</f>
        <v>theater</v>
      </c>
      <c r="R3836" t="str">
        <f>RIGHT(N3836,LEN(N3836)-SEARCH("/",N3836))</f>
        <v>plays</v>
      </c>
      <c r="S3836" s="14">
        <f>(((J3836/60)/60)/24) + DATE(1970,1,1)</f>
        <v>42143.445219907408</v>
      </c>
      <c r="T3836" s="14">
        <f>(((I3836/60)/60)/24) + DATE(1970,1,1)</f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8324</v>
      </c>
      <c r="O3837" s="10">
        <f>(E3837/D3837)*100</f>
        <v>160</v>
      </c>
      <c r="P3837" s="5">
        <f>IFERROR((E3837/L3837),"0")</f>
        <v>40</v>
      </c>
      <c r="Q3837" t="str">
        <f>LEFT(N3837,FIND("/",N3837)-1)</f>
        <v>theater</v>
      </c>
      <c r="R3837" t="str">
        <f>RIGHT(N3837,LEN(N3837)-SEARCH("/",N3837))</f>
        <v>plays</v>
      </c>
      <c r="S3837" s="14">
        <f>(((J3837/60)/60)/24) + DATE(1970,1,1)</f>
        <v>42460.94222222222</v>
      </c>
      <c r="T3837" s="14">
        <f>(((I3837/60)/60)/24) + 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8324</v>
      </c>
      <c r="O3838" s="10">
        <f>(E3838/D3838)*100</f>
        <v>112.5</v>
      </c>
      <c r="P3838" s="5">
        <f>IFERROR((E3838/L3838),"0")</f>
        <v>64.285714285714292</v>
      </c>
      <c r="Q3838" t="str">
        <f>LEFT(N3838,FIND("/",N3838)-1)</f>
        <v>theater</v>
      </c>
      <c r="R3838" t="str">
        <f>RIGHT(N3838,LEN(N3838)-SEARCH("/",N3838))</f>
        <v>plays</v>
      </c>
      <c r="S3838" s="14">
        <f>(((J3838/60)/60)/24) + DATE(1970,1,1)</f>
        <v>42553.926527777774</v>
      </c>
      <c r="T3838" s="14">
        <f>(((I3838/60)/60)/24) + 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8324</v>
      </c>
      <c r="O3839" s="10">
        <f>(E3839/D3839)*100</f>
        <v>102.1</v>
      </c>
      <c r="P3839" s="5">
        <f>IFERROR((E3839/L3839),"0")</f>
        <v>120.11764705882354</v>
      </c>
      <c r="Q3839" t="str">
        <f>LEFT(N3839,FIND("/",N3839)-1)</f>
        <v>theater</v>
      </c>
      <c r="R3839" t="str">
        <f>RIGHT(N3839,LEN(N3839)-SEARCH("/",N3839))</f>
        <v>plays</v>
      </c>
      <c r="S3839" s="14">
        <f>(((J3839/60)/60)/24) + DATE(1970,1,1)</f>
        <v>42152.765717592592</v>
      </c>
      <c r="T3839" s="14">
        <f>(((I3839/60)/60)/24) + 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8324</v>
      </c>
      <c r="O3840" s="10">
        <f>(E3840/D3840)*100</f>
        <v>100.824</v>
      </c>
      <c r="P3840" s="5">
        <f>IFERROR((E3840/L3840),"0")</f>
        <v>1008.24</v>
      </c>
      <c r="Q3840" t="str">
        <f>LEFT(N3840,FIND("/",N3840)-1)</f>
        <v>theater</v>
      </c>
      <c r="R3840" t="str">
        <f>RIGHT(N3840,LEN(N3840)-SEARCH("/",N3840))</f>
        <v>plays</v>
      </c>
      <c r="S3840" s="14">
        <f>(((J3840/60)/60)/24) + DATE(1970,1,1)</f>
        <v>42116.710752314815</v>
      </c>
      <c r="T3840" s="14">
        <f>(((I3840/60)/60)/24) + DATE(1970,1,1)</f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8324</v>
      </c>
      <c r="O3841" s="10">
        <f>(E3841/D3841)*100</f>
        <v>101.25</v>
      </c>
      <c r="P3841" s="5">
        <f>IFERROR((E3841/L3841),"0")</f>
        <v>63.28125</v>
      </c>
      <c r="Q3841" t="str">
        <f>LEFT(N3841,FIND("/",N3841)-1)</f>
        <v>theater</v>
      </c>
      <c r="R3841" t="str">
        <f>RIGHT(N3841,LEN(N3841)-SEARCH("/",N3841))</f>
        <v>plays</v>
      </c>
      <c r="S3841" s="14">
        <f>(((J3841/60)/60)/24) + DATE(1970,1,1)</f>
        <v>42155.142638888887</v>
      </c>
      <c r="T3841" s="14">
        <f>(((I3841/60)/60)/24) + 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8324</v>
      </c>
      <c r="O3842" s="10">
        <f>(E3842/D3842)*100</f>
        <v>6500</v>
      </c>
      <c r="P3842" s="5">
        <f>IFERROR((E3842/L3842),"0")</f>
        <v>21.666666666666668</v>
      </c>
      <c r="Q3842" t="str">
        <f>LEFT(N3842,FIND("/",N3842)-1)</f>
        <v>theater</v>
      </c>
      <c r="R3842" t="str">
        <f>RIGHT(N3842,LEN(N3842)-SEARCH("/",N3842))</f>
        <v>plays</v>
      </c>
      <c r="S3842" s="14">
        <f>(((J3842/60)/60)/24) + DATE(1970,1,1)</f>
        <v>42432.701724537037</v>
      </c>
      <c r="T3842" s="14">
        <f>(((I3842/60)/60)/24) + DATE(1970,1,1)</f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8324</v>
      </c>
      <c r="O3843" s="10">
        <f>(E3843/D3843)*100</f>
        <v>8.7200000000000006</v>
      </c>
      <c r="P3843" s="5">
        <f>IFERROR((E3843/L3843),"0")</f>
        <v>25.647058823529413</v>
      </c>
      <c r="Q3843" t="str">
        <f>LEFT(N3843,FIND("/",N3843)-1)</f>
        <v>theater</v>
      </c>
      <c r="R3843" t="str">
        <f>RIGHT(N3843,LEN(N3843)-SEARCH("/",N3843))</f>
        <v>plays</v>
      </c>
      <c r="S3843" s="14">
        <f>(((J3843/60)/60)/24) + DATE(1970,1,1)</f>
        <v>41780.785729166666</v>
      </c>
      <c r="T3843" s="14">
        <f>(((I3843/60)/60)/24) + 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8324</v>
      </c>
      <c r="O3844" s="10">
        <f>(E3844/D3844)*100</f>
        <v>21.94</v>
      </c>
      <c r="P3844" s="5">
        <f>IFERROR((E3844/L3844),"0")</f>
        <v>47.695652173913047</v>
      </c>
      <c r="Q3844" t="str">
        <f>LEFT(N3844,FIND("/",N3844)-1)</f>
        <v>theater</v>
      </c>
      <c r="R3844" t="str">
        <f>RIGHT(N3844,LEN(N3844)-SEARCH("/",N3844))</f>
        <v>plays</v>
      </c>
      <c r="S3844" s="14">
        <f>(((J3844/60)/60)/24) + DATE(1970,1,1)</f>
        <v>41740.493657407409</v>
      </c>
      <c r="T3844" s="14">
        <f>(((I3844/60)/60)/24) + DATE(1970,1,1)</f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8324</v>
      </c>
      <c r="O3845" s="10">
        <f>(E3845/D3845)*100</f>
        <v>21.3</v>
      </c>
      <c r="P3845" s="5">
        <f>IFERROR((E3845/L3845),"0")</f>
        <v>56.05263157894737</v>
      </c>
      <c r="Q3845" t="str">
        <f>LEFT(N3845,FIND("/",N3845)-1)</f>
        <v>theater</v>
      </c>
      <c r="R3845" t="str">
        <f>RIGHT(N3845,LEN(N3845)-SEARCH("/",N3845))</f>
        <v>plays</v>
      </c>
      <c r="S3845" s="14">
        <f>(((J3845/60)/60)/24) + DATE(1970,1,1)</f>
        <v>41766.072500000002</v>
      </c>
      <c r="T3845" s="14">
        <f>(((I3845/60)/60)/24) + DATE(1970,1,1)</f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8324</v>
      </c>
      <c r="O3846" s="10">
        <f>(E3846/D3846)*100</f>
        <v>41.489795918367342</v>
      </c>
      <c r="P3846" s="5">
        <f>IFERROR((E3846/L3846),"0")</f>
        <v>81.319999999999993</v>
      </c>
      <c r="Q3846" t="str">
        <f>LEFT(N3846,FIND("/",N3846)-1)</f>
        <v>theater</v>
      </c>
      <c r="R3846" t="str">
        <f>RIGHT(N3846,LEN(N3846)-SEARCH("/",N3846))</f>
        <v>plays</v>
      </c>
      <c r="S3846" s="14">
        <f>(((J3846/60)/60)/24) + DATE(1970,1,1)</f>
        <v>41766.617291666669</v>
      </c>
      <c r="T3846" s="14">
        <f>(((I3846/60)/60)/24) + 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8324</v>
      </c>
      <c r="O3847" s="10">
        <f>(E3847/D3847)*100</f>
        <v>2.105</v>
      </c>
      <c r="P3847" s="5">
        <f>IFERROR((E3847/L3847),"0")</f>
        <v>70.166666666666671</v>
      </c>
      <c r="Q3847" t="str">
        <f>LEFT(N3847,FIND("/",N3847)-1)</f>
        <v>theater</v>
      </c>
      <c r="R3847" t="str">
        <f>RIGHT(N3847,LEN(N3847)-SEARCH("/",N3847))</f>
        <v>plays</v>
      </c>
      <c r="S3847" s="14">
        <f>(((J3847/60)/60)/24) + DATE(1970,1,1)</f>
        <v>42248.627013888887</v>
      </c>
      <c r="T3847" s="14">
        <f>(((I3847/60)/60)/24) + 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8324</v>
      </c>
      <c r="O3848" s="10">
        <f>(E3848/D3848)*100</f>
        <v>2.7</v>
      </c>
      <c r="P3848" s="5">
        <f>IFERROR((E3848/L3848),"0")</f>
        <v>23.625</v>
      </c>
      <c r="Q3848" t="str">
        <f>LEFT(N3848,FIND("/",N3848)-1)</f>
        <v>theater</v>
      </c>
      <c r="R3848" t="str">
        <f>RIGHT(N3848,LEN(N3848)-SEARCH("/",N3848))</f>
        <v>plays</v>
      </c>
      <c r="S3848" s="14">
        <f>(((J3848/60)/60)/24) + DATE(1970,1,1)</f>
        <v>41885.221550925926</v>
      </c>
      <c r="T3848" s="14">
        <f>(((I3848/60)/60)/24) + 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8324</v>
      </c>
      <c r="O3849" s="10">
        <f>(E3849/D3849)*100</f>
        <v>16.161904761904761</v>
      </c>
      <c r="P3849" s="5">
        <f>IFERROR((E3849/L3849),"0")</f>
        <v>188.55555555555554</v>
      </c>
      <c r="Q3849" t="str">
        <f>LEFT(N3849,FIND("/",N3849)-1)</f>
        <v>theater</v>
      </c>
      <c r="R3849" t="str">
        <f>RIGHT(N3849,LEN(N3849)-SEARCH("/",N3849))</f>
        <v>plays</v>
      </c>
      <c r="S3849" s="14">
        <f>(((J3849/60)/60)/24) + DATE(1970,1,1)</f>
        <v>42159.224432870367</v>
      </c>
      <c r="T3849" s="14">
        <f>(((I3849/60)/60)/24) + DATE(1970,1,1)</f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8324</v>
      </c>
      <c r="O3850" s="10">
        <f>(E3850/D3850)*100</f>
        <v>16.376923076923077</v>
      </c>
      <c r="P3850" s="5">
        <f>IFERROR((E3850/L3850),"0")</f>
        <v>49.511627906976742</v>
      </c>
      <c r="Q3850" t="str">
        <f>LEFT(N3850,FIND("/",N3850)-1)</f>
        <v>theater</v>
      </c>
      <c r="R3850" t="str">
        <f>RIGHT(N3850,LEN(N3850)-SEARCH("/",N3850))</f>
        <v>plays</v>
      </c>
      <c r="S3850" s="14">
        <f>(((J3850/60)/60)/24) + DATE(1970,1,1)</f>
        <v>42265.817002314812</v>
      </c>
      <c r="T3850" s="14">
        <f>(((I3850/60)/60)/24) + DATE(1970,1,1)</f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8324</v>
      </c>
      <c r="O3851" s="10">
        <f>(E3851/D3851)*100</f>
        <v>7.043333333333333</v>
      </c>
      <c r="P3851" s="5">
        <f>IFERROR((E3851/L3851),"0")</f>
        <v>75.464285714285708</v>
      </c>
      <c r="Q3851" t="str">
        <f>LEFT(N3851,FIND("/",N3851)-1)</f>
        <v>theater</v>
      </c>
      <c r="R3851" t="str">
        <f>RIGHT(N3851,LEN(N3851)-SEARCH("/",N3851))</f>
        <v>plays</v>
      </c>
      <c r="S3851" s="14">
        <f>(((J3851/60)/60)/24) + DATE(1970,1,1)</f>
        <v>42136.767175925925</v>
      </c>
      <c r="T3851" s="14">
        <f>(((I3851/60)/60)/24) + 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8324</v>
      </c>
      <c r="O3852" s="10">
        <f>(E3852/D3852)*100</f>
        <v>3.8</v>
      </c>
      <c r="P3852" s="5">
        <f>IFERROR((E3852/L3852),"0")</f>
        <v>9.5</v>
      </c>
      <c r="Q3852" t="str">
        <f>LEFT(N3852,FIND("/",N3852)-1)</f>
        <v>theater</v>
      </c>
      <c r="R3852" t="str">
        <f>RIGHT(N3852,LEN(N3852)-SEARCH("/",N3852))</f>
        <v>plays</v>
      </c>
      <c r="S3852" s="14">
        <f>(((J3852/60)/60)/24) + DATE(1970,1,1)</f>
        <v>41975.124340277776</v>
      </c>
      <c r="T3852" s="14">
        <f>(((I3852/60)/60)/24) + 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8324</v>
      </c>
      <c r="O3853" s="10">
        <f>(E3853/D3853)*100</f>
        <v>34.08</v>
      </c>
      <c r="P3853" s="5">
        <f>IFERROR((E3853/L3853),"0")</f>
        <v>35.5</v>
      </c>
      <c r="Q3853" t="str">
        <f>LEFT(N3853,FIND("/",N3853)-1)</f>
        <v>theater</v>
      </c>
      <c r="R3853" t="str">
        <f>RIGHT(N3853,LEN(N3853)-SEARCH("/",N3853))</f>
        <v>plays</v>
      </c>
      <c r="S3853" s="14">
        <f>(((J3853/60)/60)/24) + DATE(1970,1,1)</f>
        <v>42172.439571759256</v>
      </c>
      <c r="T3853" s="14">
        <f>(((I3853/60)/60)/24) + 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8324</v>
      </c>
      <c r="O3854" s="10">
        <f>(E3854/D3854)*100</f>
        <v>0.2</v>
      </c>
      <c r="P3854" s="5">
        <f>IFERROR((E3854/L3854),"0")</f>
        <v>10</v>
      </c>
      <c r="Q3854" t="str">
        <f>LEFT(N3854,FIND("/",N3854)-1)</f>
        <v>theater</v>
      </c>
      <c r="R3854" t="str">
        <f>RIGHT(N3854,LEN(N3854)-SEARCH("/",N3854))</f>
        <v>plays</v>
      </c>
      <c r="S3854" s="14">
        <f>(((J3854/60)/60)/24) + DATE(1970,1,1)</f>
        <v>42065.190694444449</v>
      </c>
      <c r="T3854" s="14">
        <f>(((I3854/60)/60)/24) + DATE(1970,1,1)</f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8324</v>
      </c>
      <c r="O3855" s="10">
        <f>(E3855/D3855)*100</f>
        <v>2.5999999999999999E-2</v>
      </c>
      <c r="P3855" s="5">
        <f>IFERROR((E3855/L3855),"0")</f>
        <v>13</v>
      </c>
      <c r="Q3855" t="str">
        <f>LEFT(N3855,FIND("/",N3855)-1)</f>
        <v>theater</v>
      </c>
      <c r="R3855" t="str">
        <f>RIGHT(N3855,LEN(N3855)-SEARCH("/",N3855))</f>
        <v>plays</v>
      </c>
      <c r="S3855" s="14">
        <f>(((J3855/60)/60)/24) + DATE(1970,1,1)</f>
        <v>41848.84002314815</v>
      </c>
      <c r="T3855" s="14">
        <f>(((I3855/60)/60)/24) + 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8324</v>
      </c>
      <c r="O3856" s="10">
        <f>(E3856/D3856)*100</f>
        <v>16.254545454545454</v>
      </c>
      <c r="P3856" s="5">
        <f>IFERROR((E3856/L3856),"0")</f>
        <v>89.4</v>
      </c>
      <c r="Q3856" t="str">
        <f>LEFT(N3856,FIND("/",N3856)-1)</f>
        <v>theater</v>
      </c>
      <c r="R3856" t="str">
        <f>RIGHT(N3856,LEN(N3856)-SEARCH("/",N3856))</f>
        <v>plays</v>
      </c>
      <c r="S3856" s="14">
        <f>(((J3856/60)/60)/24) + DATE(1970,1,1)</f>
        <v>42103.884930555556</v>
      </c>
      <c r="T3856" s="14">
        <f>(((I3856/60)/60)/24) + DATE(1970,1,1)</f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8324</v>
      </c>
      <c r="O3857" s="10">
        <f>(E3857/D3857)*100</f>
        <v>2.5</v>
      </c>
      <c r="P3857" s="5">
        <f>IFERROR((E3857/L3857),"0")</f>
        <v>25</v>
      </c>
      <c r="Q3857" t="str">
        <f>LEFT(N3857,FIND("/",N3857)-1)</f>
        <v>theater</v>
      </c>
      <c r="R3857" t="str">
        <f>RIGHT(N3857,LEN(N3857)-SEARCH("/",N3857))</f>
        <v>plays</v>
      </c>
      <c r="S3857" s="14">
        <f>(((J3857/60)/60)/24) + DATE(1970,1,1)</f>
        <v>42059.970729166671</v>
      </c>
      <c r="T3857" s="14">
        <f>(((I3857/60)/60)/24) + DATE(1970,1,1)</f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8324</v>
      </c>
      <c r="O3858" s="10">
        <f>(E3858/D3858)*100</f>
        <v>0.02</v>
      </c>
      <c r="P3858" s="5">
        <f>IFERROR((E3858/L3858),"0")</f>
        <v>1</v>
      </c>
      <c r="Q3858" t="str">
        <f>LEFT(N3858,FIND("/",N3858)-1)</f>
        <v>theater</v>
      </c>
      <c r="R3858" t="str">
        <f>RIGHT(N3858,LEN(N3858)-SEARCH("/",N3858))</f>
        <v>plays</v>
      </c>
      <c r="S3858" s="14">
        <f>(((J3858/60)/60)/24) + DATE(1970,1,1)</f>
        <v>42041.743090277778</v>
      </c>
      <c r="T3858" s="14">
        <f>(((I3858/60)/60)/24) + DATE(1970,1,1)</f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8324</v>
      </c>
      <c r="O3859" s="10">
        <f>(E3859/D3859)*100</f>
        <v>5.2</v>
      </c>
      <c r="P3859" s="5">
        <f>IFERROR((E3859/L3859),"0")</f>
        <v>65</v>
      </c>
      <c r="Q3859" t="str">
        <f>LEFT(N3859,FIND("/",N3859)-1)</f>
        <v>theater</v>
      </c>
      <c r="R3859" t="str">
        <f>RIGHT(N3859,LEN(N3859)-SEARCH("/",N3859))</f>
        <v>plays</v>
      </c>
      <c r="S3859" s="14">
        <f>(((J3859/60)/60)/24) + DATE(1970,1,1)</f>
        <v>41829.73715277778</v>
      </c>
      <c r="T3859" s="14">
        <f>(((I3859/60)/60)/24) + DATE(1970,1,1)</f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8324</v>
      </c>
      <c r="O3860" s="10">
        <f>(E3860/D3860)*100</f>
        <v>2</v>
      </c>
      <c r="P3860" s="5">
        <f>IFERROR((E3860/L3860),"0")</f>
        <v>10</v>
      </c>
      <c r="Q3860" t="str">
        <f>LEFT(N3860,FIND("/",N3860)-1)</f>
        <v>theater</v>
      </c>
      <c r="R3860" t="str">
        <f>RIGHT(N3860,LEN(N3860)-SEARCH("/",N3860))</f>
        <v>plays</v>
      </c>
      <c r="S3860" s="14">
        <f>(((J3860/60)/60)/24) + DATE(1970,1,1)</f>
        <v>42128.431064814817</v>
      </c>
      <c r="T3860" s="14">
        <f>(((I3860/60)/60)/24) + 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8324</v>
      </c>
      <c r="O3861" s="10">
        <f>(E3861/D3861)*100</f>
        <v>0.04</v>
      </c>
      <c r="P3861" s="5">
        <f>IFERROR((E3861/L3861),"0")</f>
        <v>1</v>
      </c>
      <c r="Q3861" t="str">
        <f>LEFT(N3861,FIND("/",N3861)-1)</f>
        <v>theater</v>
      </c>
      <c r="R3861" t="str">
        <f>RIGHT(N3861,LEN(N3861)-SEARCH("/",N3861))</f>
        <v>plays</v>
      </c>
      <c r="S3861" s="14">
        <f>(((J3861/60)/60)/24) + DATE(1970,1,1)</f>
        <v>41789.893599537041</v>
      </c>
      <c r="T3861" s="14">
        <f>(((I3861/60)/60)/24) + DATE(1970,1,1)</f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8324</v>
      </c>
      <c r="O3862" s="10">
        <f>(E3862/D3862)*100</f>
        <v>17.666666666666668</v>
      </c>
      <c r="P3862" s="5">
        <f>IFERROR((E3862/L3862),"0")</f>
        <v>81.538461538461533</v>
      </c>
      <c r="Q3862" t="str">
        <f>LEFT(N3862,FIND("/",N3862)-1)</f>
        <v>theater</v>
      </c>
      <c r="R3862" t="str">
        <f>RIGHT(N3862,LEN(N3862)-SEARCH("/",N3862))</f>
        <v>plays</v>
      </c>
      <c r="S3862" s="14">
        <f>(((J3862/60)/60)/24) + DATE(1970,1,1)</f>
        <v>41833.660995370366</v>
      </c>
      <c r="T3862" s="14">
        <f>(((I3862/60)/60)/24) + 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8324</v>
      </c>
      <c r="O3863" s="10">
        <f>(E3863/D3863)*100</f>
        <v>5</v>
      </c>
      <c r="P3863" s="5">
        <f>IFERROR((E3863/L3863),"0")</f>
        <v>100</v>
      </c>
      <c r="Q3863" t="str">
        <f>LEFT(N3863,FIND("/",N3863)-1)</f>
        <v>theater</v>
      </c>
      <c r="R3863" t="str">
        <f>RIGHT(N3863,LEN(N3863)-SEARCH("/",N3863))</f>
        <v>plays</v>
      </c>
      <c r="S3863" s="14">
        <f>(((J3863/60)/60)/24) + DATE(1970,1,1)</f>
        <v>41914.590011574073</v>
      </c>
      <c r="T3863" s="14">
        <f>(((I3863/60)/60)/24) + 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8324</v>
      </c>
      <c r="O3864" s="10">
        <f>(E3864/D3864)*100</f>
        <v>1.3333333333333334E-2</v>
      </c>
      <c r="P3864" s="5">
        <f>IFERROR((E3864/L3864),"0")</f>
        <v>1</v>
      </c>
      <c r="Q3864" t="str">
        <f>LEFT(N3864,FIND("/",N3864)-1)</f>
        <v>theater</v>
      </c>
      <c r="R3864" t="str">
        <f>RIGHT(N3864,LEN(N3864)-SEARCH("/",N3864))</f>
        <v>plays</v>
      </c>
      <c r="S3864" s="14">
        <f>(((J3864/60)/60)/24) + DATE(1970,1,1)</f>
        <v>42611.261064814811</v>
      </c>
      <c r="T3864" s="14">
        <f>(((I3864/60)/60)/24) + DATE(1970,1,1)</f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8324</v>
      </c>
      <c r="O3865" s="10">
        <f>(E3865/D3865)*100</f>
        <v>0</v>
      </c>
      <c r="P3865" s="5" t="str">
        <f>IFERROR((E3865/L3865),"0")</f>
        <v>0</v>
      </c>
      <c r="Q3865" t="str">
        <f>LEFT(N3865,FIND("/",N3865)-1)</f>
        <v>theater</v>
      </c>
      <c r="R3865" t="str">
        <f>RIGHT(N3865,LEN(N3865)-SEARCH("/",N3865))</f>
        <v>plays</v>
      </c>
      <c r="S3865" s="14">
        <f>(((J3865/60)/60)/24) + DATE(1970,1,1)</f>
        <v>42253.633159722223</v>
      </c>
      <c r="T3865" s="14">
        <f>(((I3865/60)/60)/24) + DATE(1970,1,1)</f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8324</v>
      </c>
      <c r="O3866" s="10">
        <f>(E3866/D3866)*100</f>
        <v>1.2</v>
      </c>
      <c r="P3866" s="5">
        <f>IFERROR((E3866/L3866),"0")</f>
        <v>20</v>
      </c>
      <c r="Q3866" t="str">
        <f>LEFT(N3866,FIND("/",N3866)-1)</f>
        <v>theater</v>
      </c>
      <c r="R3866" t="str">
        <f>RIGHT(N3866,LEN(N3866)-SEARCH("/",N3866))</f>
        <v>plays</v>
      </c>
      <c r="S3866" s="14">
        <f>(((J3866/60)/60)/24) + DATE(1970,1,1)</f>
        <v>42295.891828703709</v>
      </c>
      <c r="T3866" s="14">
        <f>(((I3866/60)/60)/24) + 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8324</v>
      </c>
      <c r="O3867" s="10">
        <f>(E3867/D3867)*100</f>
        <v>26.937422295897225</v>
      </c>
      <c r="P3867" s="5">
        <f>IFERROR((E3867/L3867),"0")</f>
        <v>46.428571428571431</v>
      </c>
      <c r="Q3867" t="str">
        <f>LEFT(N3867,FIND("/",N3867)-1)</f>
        <v>theater</v>
      </c>
      <c r="R3867" t="str">
        <f>RIGHT(N3867,LEN(N3867)-SEARCH("/",N3867))</f>
        <v>plays</v>
      </c>
      <c r="S3867" s="14">
        <f>(((J3867/60)/60)/24) + DATE(1970,1,1)</f>
        <v>41841.651597222226</v>
      </c>
      <c r="T3867" s="14">
        <f>(((I3867/60)/60)/24) + 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8324</v>
      </c>
      <c r="O3868" s="10">
        <f>(E3868/D3868)*100</f>
        <v>0.54999999999999993</v>
      </c>
      <c r="P3868" s="5">
        <f>IFERROR((E3868/L3868),"0")</f>
        <v>5.5</v>
      </c>
      <c r="Q3868" t="str">
        <f>LEFT(N3868,FIND("/",N3868)-1)</f>
        <v>theater</v>
      </c>
      <c r="R3868" t="str">
        <f>RIGHT(N3868,LEN(N3868)-SEARCH("/",N3868))</f>
        <v>plays</v>
      </c>
      <c r="S3868" s="14">
        <f>(((J3868/60)/60)/24) + DATE(1970,1,1)</f>
        <v>42402.947002314817</v>
      </c>
      <c r="T3868" s="14">
        <f>(((I3868/60)/60)/24) + 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8324</v>
      </c>
      <c r="O3869" s="10">
        <f>(E3869/D3869)*100</f>
        <v>12.55</v>
      </c>
      <c r="P3869" s="5">
        <f>IFERROR((E3869/L3869),"0")</f>
        <v>50.2</v>
      </c>
      <c r="Q3869" t="str">
        <f>LEFT(N3869,FIND("/",N3869)-1)</f>
        <v>theater</v>
      </c>
      <c r="R3869" t="str">
        <f>RIGHT(N3869,LEN(N3869)-SEARCH("/",N3869))</f>
        <v>plays</v>
      </c>
      <c r="S3869" s="14">
        <f>(((J3869/60)/60)/24) + DATE(1970,1,1)</f>
        <v>42509.814108796301</v>
      </c>
      <c r="T3869" s="14">
        <f>(((I3869/60)/60)/24) + DATE(1970,1,1)</f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8358</v>
      </c>
      <c r="O3870" s="10">
        <f>(E3870/D3870)*100</f>
        <v>0.2</v>
      </c>
      <c r="P3870" s="5">
        <f>IFERROR((E3870/L3870),"0")</f>
        <v>10</v>
      </c>
      <c r="Q3870" t="str">
        <f>LEFT(N3870,FIND("/",N3870)-1)</f>
        <v>theater</v>
      </c>
      <c r="R3870" t="str">
        <f>RIGHT(N3870,LEN(N3870)-SEARCH("/",N3870))</f>
        <v>musical</v>
      </c>
      <c r="S3870" s="14">
        <f>(((J3870/60)/60)/24) + DATE(1970,1,1)</f>
        <v>41865.659780092588</v>
      </c>
      <c r="T3870" s="14">
        <f>(((I3870/60)/60)/24) + 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8358</v>
      </c>
      <c r="O3871" s="10">
        <f>(E3871/D3871)*100</f>
        <v>3.4474868431088401</v>
      </c>
      <c r="P3871" s="5">
        <f>IFERROR((E3871/L3871),"0")</f>
        <v>30.133333333333333</v>
      </c>
      <c r="Q3871" t="str">
        <f>LEFT(N3871,FIND("/",N3871)-1)</f>
        <v>theater</v>
      </c>
      <c r="R3871" t="str">
        <f>RIGHT(N3871,LEN(N3871)-SEARCH("/",N3871))</f>
        <v>musical</v>
      </c>
      <c r="S3871" s="14">
        <f>(((J3871/60)/60)/24) + DATE(1970,1,1)</f>
        <v>42047.724444444444</v>
      </c>
      <c r="T3871" s="14">
        <f>(((I3871/60)/60)/24) + DATE(1970,1,1)</f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8358</v>
      </c>
      <c r="O3872" s="10">
        <f>(E3872/D3872)*100</f>
        <v>15</v>
      </c>
      <c r="P3872" s="5">
        <f>IFERROR((E3872/L3872),"0")</f>
        <v>150</v>
      </c>
      <c r="Q3872" t="str">
        <f>LEFT(N3872,FIND("/",N3872)-1)</f>
        <v>theater</v>
      </c>
      <c r="R3872" t="str">
        <f>RIGHT(N3872,LEN(N3872)-SEARCH("/",N3872))</f>
        <v>musical</v>
      </c>
      <c r="S3872" s="14">
        <f>(((J3872/60)/60)/24) + DATE(1970,1,1)</f>
        <v>41793.17219907407</v>
      </c>
      <c r="T3872" s="14">
        <f>(((I3872/60)/60)/24) + DATE(1970,1,1)</f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8358</v>
      </c>
      <c r="O3873" s="10">
        <f>(E3873/D3873)*100</f>
        <v>2.666666666666667</v>
      </c>
      <c r="P3873" s="5">
        <f>IFERROR((E3873/L3873),"0")</f>
        <v>13.333333333333334</v>
      </c>
      <c r="Q3873" t="str">
        <f>LEFT(N3873,FIND("/",N3873)-1)</f>
        <v>theater</v>
      </c>
      <c r="R3873" t="str">
        <f>RIGHT(N3873,LEN(N3873)-SEARCH("/",N3873))</f>
        <v>musical</v>
      </c>
      <c r="S3873" s="14">
        <f>(((J3873/60)/60)/24) + DATE(1970,1,1)</f>
        <v>42763.780671296292</v>
      </c>
      <c r="T3873" s="14">
        <f>(((I3873/60)/60)/24) + DATE(1970,1,1)</f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8358</v>
      </c>
      <c r="O3874" s="10">
        <f>(E3874/D3874)*100</f>
        <v>0</v>
      </c>
      <c r="P3874" s="5" t="str">
        <f>IFERROR((E3874/L3874),"0")</f>
        <v>0</v>
      </c>
      <c r="Q3874" t="str">
        <f>LEFT(N3874,FIND("/",N3874)-1)</f>
        <v>theater</v>
      </c>
      <c r="R3874" t="str">
        <f>RIGHT(N3874,LEN(N3874)-SEARCH("/",N3874))</f>
        <v>musical</v>
      </c>
      <c r="S3874" s="14">
        <f>(((J3874/60)/60)/24) + DATE(1970,1,1)</f>
        <v>42180.145787037036</v>
      </c>
      <c r="T3874" s="14">
        <f>(((I3874/60)/60)/24) + DATE(1970,1,1)</f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8358</v>
      </c>
      <c r="O3875" s="10">
        <f>(E3875/D3875)*100</f>
        <v>0</v>
      </c>
      <c r="P3875" s="5" t="str">
        <f>IFERROR((E3875/L3875),"0")</f>
        <v>0</v>
      </c>
      <c r="Q3875" t="str">
        <f>LEFT(N3875,FIND("/",N3875)-1)</f>
        <v>theater</v>
      </c>
      <c r="R3875" t="str">
        <f>RIGHT(N3875,LEN(N3875)-SEARCH("/",N3875))</f>
        <v>musical</v>
      </c>
      <c r="S3875" s="14">
        <f>(((J3875/60)/60)/24) + DATE(1970,1,1)</f>
        <v>42255.696006944447</v>
      </c>
      <c r="T3875" s="14">
        <f>(((I3875/60)/60)/24) + DATE(1970,1,1)</f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8358</v>
      </c>
      <c r="O3876" s="10">
        <f>(E3876/D3876)*100</f>
        <v>0</v>
      </c>
      <c r="P3876" s="5" t="str">
        <f>IFERROR((E3876/L3876),"0")</f>
        <v>0</v>
      </c>
      <c r="Q3876" t="str">
        <f>LEFT(N3876,FIND("/",N3876)-1)</f>
        <v>theater</v>
      </c>
      <c r="R3876" t="str">
        <f>RIGHT(N3876,LEN(N3876)-SEARCH("/",N3876))</f>
        <v>musical</v>
      </c>
      <c r="S3876" s="14">
        <f>(((J3876/60)/60)/24) + DATE(1970,1,1)</f>
        <v>42007.016458333332</v>
      </c>
      <c r="T3876" s="14">
        <f>(((I3876/60)/60)/24) + 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8358</v>
      </c>
      <c r="O3877" s="10">
        <f>(E3877/D3877)*100</f>
        <v>0</v>
      </c>
      <c r="P3877" s="5" t="str">
        <f>IFERROR((E3877/L3877),"0")</f>
        <v>0</v>
      </c>
      <c r="Q3877" t="str">
        <f>LEFT(N3877,FIND("/",N3877)-1)</f>
        <v>theater</v>
      </c>
      <c r="R3877" t="str">
        <f>RIGHT(N3877,LEN(N3877)-SEARCH("/",N3877))</f>
        <v>musical</v>
      </c>
      <c r="S3877" s="14">
        <f>(((J3877/60)/60)/24) + DATE(1970,1,1)</f>
        <v>42615.346817129626</v>
      </c>
      <c r="T3877" s="14">
        <f>(((I3877/60)/60)/24) + DATE(1970,1,1)</f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8358</v>
      </c>
      <c r="O3878" s="10">
        <f>(E3878/D3878)*100</f>
        <v>52.794871794871788</v>
      </c>
      <c r="P3878" s="5">
        <f>IFERROR((E3878/L3878),"0")</f>
        <v>44.760869565217391</v>
      </c>
      <c r="Q3878" t="str">
        <f>LEFT(N3878,FIND("/",N3878)-1)</f>
        <v>theater</v>
      </c>
      <c r="R3878" t="str">
        <f>RIGHT(N3878,LEN(N3878)-SEARCH("/",N3878))</f>
        <v>musical</v>
      </c>
      <c r="S3878" s="14">
        <f>(((J3878/60)/60)/24) + DATE(1970,1,1)</f>
        <v>42372.624166666668</v>
      </c>
      <c r="T3878" s="14">
        <f>(((I3878/60)/60)/24) + DATE(1970,1,1)</f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8358</v>
      </c>
      <c r="O3879" s="10">
        <f>(E3879/D3879)*100</f>
        <v>4.9639999999999995</v>
      </c>
      <c r="P3879" s="5">
        <f>IFERROR((E3879/L3879),"0")</f>
        <v>88.642857142857139</v>
      </c>
      <c r="Q3879" t="str">
        <f>LEFT(N3879,FIND("/",N3879)-1)</f>
        <v>theater</v>
      </c>
      <c r="R3879" t="str">
        <f>RIGHT(N3879,LEN(N3879)-SEARCH("/",N3879))</f>
        <v>musical</v>
      </c>
      <c r="S3879" s="14">
        <f>(((J3879/60)/60)/24) + DATE(1970,1,1)</f>
        <v>42682.67768518519</v>
      </c>
      <c r="T3879" s="14">
        <f>(((I3879/60)/60)/24) + 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8358</v>
      </c>
      <c r="O3880" s="10">
        <f>(E3880/D3880)*100</f>
        <v>5.5555555555555552E-2</v>
      </c>
      <c r="P3880" s="5">
        <f>IFERROR((E3880/L3880),"0")</f>
        <v>10</v>
      </c>
      <c r="Q3880" t="str">
        <f>LEFT(N3880,FIND("/",N3880)-1)</f>
        <v>theater</v>
      </c>
      <c r="R3880" t="str">
        <f>RIGHT(N3880,LEN(N3880)-SEARCH("/",N3880))</f>
        <v>musical</v>
      </c>
      <c r="S3880" s="14">
        <f>(((J3880/60)/60)/24) + DATE(1970,1,1)</f>
        <v>42154.818819444445</v>
      </c>
      <c r="T3880" s="14">
        <f>(((I3880/60)/60)/24) + 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8358</v>
      </c>
      <c r="O3881" s="10">
        <f>(E3881/D3881)*100</f>
        <v>0</v>
      </c>
      <c r="P3881" s="5" t="str">
        <f>IFERROR((E3881/L3881),"0")</f>
        <v>0</v>
      </c>
      <c r="Q3881" t="str">
        <f>LEFT(N3881,FIND("/",N3881)-1)</f>
        <v>theater</v>
      </c>
      <c r="R3881" t="str">
        <f>RIGHT(N3881,LEN(N3881)-SEARCH("/",N3881))</f>
        <v>musical</v>
      </c>
      <c r="S3881" s="14">
        <f>(((J3881/60)/60)/24) + DATE(1970,1,1)</f>
        <v>41999.861064814817</v>
      </c>
      <c r="T3881" s="14">
        <f>(((I3881/60)/60)/24) + DATE(1970,1,1)</f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8358</v>
      </c>
      <c r="O3882" s="10">
        <f>(E3882/D3882)*100</f>
        <v>13.066666666666665</v>
      </c>
      <c r="P3882" s="5">
        <f>IFERROR((E3882/L3882),"0")</f>
        <v>57.647058823529413</v>
      </c>
      <c r="Q3882" t="str">
        <f>LEFT(N3882,FIND("/",N3882)-1)</f>
        <v>theater</v>
      </c>
      <c r="R3882" t="str">
        <f>RIGHT(N3882,LEN(N3882)-SEARCH("/",N3882))</f>
        <v>musical</v>
      </c>
      <c r="S3882" s="14">
        <f>(((J3882/60)/60)/24) + DATE(1970,1,1)</f>
        <v>41815.815046296295</v>
      </c>
      <c r="T3882" s="14">
        <f>(((I3882/60)/60)/24) + 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8358</v>
      </c>
      <c r="O3883" s="10">
        <f>(E3883/D3883)*100</f>
        <v>5</v>
      </c>
      <c r="P3883" s="5">
        <f>IFERROR((E3883/L3883),"0")</f>
        <v>25</v>
      </c>
      <c r="Q3883" t="str">
        <f>LEFT(N3883,FIND("/",N3883)-1)</f>
        <v>theater</v>
      </c>
      <c r="R3883" t="str">
        <f>RIGHT(N3883,LEN(N3883)-SEARCH("/",N3883))</f>
        <v>musical</v>
      </c>
      <c r="S3883" s="14">
        <f>(((J3883/60)/60)/24) + DATE(1970,1,1)</f>
        <v>42756.018506944441</v>
      </c>
      <c r="T3883" s="14">
        <f>(((I3883/60)/60)/24) + DATE(1970,1,1)</f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8358</v>
      </c>
      <c r="O3884" s="10">
        <f>(E3884/D3884)*100</f>
        <v>0</v>
      </c>
      <c r="P3884" s="5" t="str">
        <f>IFERROR((E3884/L3884),"0")</f>
        <v>0</v>
      </c>
      <c r="Q3884" t="str">
        <f>LEFT(N3884,FIND("/",N3884)-1)</f>
        <v>theater</v>
      </c>
      <c r="R3884" t="str">
        <f>RIGHT(N3884,LEN(N3884)-SEARCH("/",N3884))</f>
        <v>musical</v>
      </c>
      <c r="S3884" s="14">
        <f>(((J3884/60)/60)/24) + DATE(1970,1,1)</f>
        <v>42373.983449074076</v>
      </c>
      <c r="T3884" s="14">
        <f>(((I3884/60)/60)/24) + DATE(1970,1,1)</f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8358</v>
      </c>
      <c r="O3885" s="10">
        <f>(E3885/D3885)*100</f>
        <v>0</v>
      </c>
      <c r="P3885" s="5" t="str">
        <f>IFERROR((E3885/L3885),"0")</f>
        <v>0</v>
      </c>
      <c r="Q3885" t="str">
        <f>LEFT(N3885,FIND("/",N3885)-1)</f>
        <v>theater</v>
      </c>
      <c r="R3885" t="str">
        <f>RIGHT(N3885,LEN(N3885)-SEARCH("/",N3885))</f>
        <v>musical</v>
      </c>
      <c r="S3885" s="14">
        <f>(((J3885/60)/60)/24) + DATE(1970,1,1)</f>
        <v>41854.602650462963</v>
      </c>
      <c r="T3885" s="14">
        <f>(((I3885/60)/60)/24) + 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8358</v>
      </c>
      <c r="O3886" s="10">
        <f>(E3886/D3886)*100</f>
        <v>0</v>
      </c>
      <c r="P3886" s="5" t="str">
        <f>IFERROR((E3886/L3886),"0")</f>
        <v>0</v>
      </c>
      <c r="Q3886" t="str">
        <f>LEFT(N3886,FIND("/",N3886)-1)</f>
        <v>theater</v>
      </c>
      <c r="R3886" t="str">
        <f>RIGHT(N3886,LEN(N3886)-SEARCH("/",N3886))</f>
        <v>musical</v>
      </c>
      <c r="S3886" s="14">
        <f>(((J3886/60)/60)/24) + DATE(1970,1,1)</f>
        <v>42065.791574074072</v>
      </c>
      <c r="T3886" s="14">
        <f>(((I3886/60)/60)/24) + 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8358</v>
      </c>
      <c r="O3887" s="10">
        <f>(E3887/D3887)*100</f>
        <v>0</v>
      </c>
      <c r="P3887" s="5" t="str">
        <f>IFERROR((E3887/L3887),"0")</f>
        <v>0</v>
      </c>
      <c r="Q3887" t="str">
        <f>LEFT(N3887,FIND("/",N3887)-1)</f>
        <v>theater</v>
      </c>
      <c r="R3887" t="str">
        <f>RIGHT(N3887,LEN(N3887)-SEARCH("/",N3887))</f>
        <v>musical</v>
      </c>
      <c r="S3887" s="14">
        <f>(((J3887/60)/60)/24) + DATE(1970,1,1)</f>
        <v>42469.951284722221</v>
      </c>
      <c r="T3887" s="14">
        <f>(((I3887/60)/60)/24) + 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8358</v>
      </c>
      <c r="O3888" s="10">
        <f>(E3888/D3888)*100</f>
        <v>0</v>
      </c>
      <c r="P3888" s="5" t="str">
        <f>IFERROR((E3888/L3888),"0")</f>
        <v>0</v>
      </c>
      <c r="Q3888" t="str">
        <f>LEFT(N3888,FIND("/",N3888)-1)</f>
        <v>theater</v>
      </c>
      <c r="R3888" t="str">
        <f>RIGHT(N3888,LEN(N3888)-SEARCH("/",N3888))</f>
        <v>musical</v>
      </c>
      <c r="S3888" s="14">
        <f>(((J3888/60)/60)/24) + DATE(1970,1,1)</f>
        <v>41954.228032407409</v>
      </c>
      <c r="T3888" s="14">
        <f>(((I3888/60)/60)/24) + DATE(1970,1,1)</f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8358</v>
      </c>
      <c r="O3889" s="10">
        <f>(E3889/D3889)*100</f>
        <v>1.7500000000000002</v>
      </c>
      <c r="P3889" s="5">
        <f>IFERROR((E3889/L3889),"0")</f>
        <v>17.5</v>
      </c>
      <c r="Q3889" t="str">
        <f>LEFT(N3889,FIND("/",N3889)-1)</f>
        <v>theater</v>
      </c>
      <c r="R3889" t="str">
        <f>RIGHT(N3889,LEN(N3889)-SEARCH("/",N3889))</f>
        <v>musical</v>
      </c>
      <c r="S3889" s="14">
        <f>(((J3889/60)/60)/24) + DATE(1970,1,1)</f>
        <v>42079.857974537037</v>
      </c>
      <c r="T3889" s="14">
        <f>(((I3889/60)/60)/24) + DATE(1970,1,1)</f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8324</v>
      </c>
      <c r="O3890" s="10">
        <f>(E3890/D3890)*100</f>
        <v>27.1</v>
      </c>
      <c r="P3890" s="5">
        <f>IFERROR((E3890/L3890),"0")</f>
        <v>38.714285714285715</v>
      </c>
      <c r="Q3890" t="str">
        <f>LEFT(N3890,FIND("/",N3890)-1)</f>
        <v>theater</v>
      </c>
      <c r="R3890" t="str">
        <f>RIGHT(N3890,LEN(N3890)-SEARCH("/",N3890))</f>
        <v>plays</v>
      </c>
      <c r="S3890" s="14">
        <f>(((J3890/60)/60)/24) + DATE(1970,1,1)</f>
        <v>42762.545810185184</v>
      </c>
      <c r="T3890" s="14">
        <f>(((I3890/60)/60)/24) + 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8324</v>
      </c>
      <c r="O3891" s="10">
        <f>(E3891/D3891)*100</f>
        <v>1.4749999999999999</v>
      </c>
      <c r="P3891" s="5">
        <f>IFERROR((E3891/L3891),"0")</f>
        <v>13.111111111111111</v>
      </c>
      <c r="Q3891" t="str">
        <f>LEFT(N3891,FIND("/",N3891)-1)</f>
        <v>theater</v>
      </c>
      <c r="R3891" t="str">
        <f>RIGHT(N3891,LEN(N3891)-SEARCH("/",N3891))</f>
        <v>plays</v>
      </c>
      <c r="S3891" s="14">
        <f>(((J3891/60)/60)/24) + DATE(1970,1,1)</f>
        <v>41977.004976851851</v>
      </c>
      <c r="T3891" s="14">
        <f>(((I3891/60)/60)/24) + DATE(1970,1,1)</f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8324</v>
      </c>
      <c r="O3892" s="10">
        <f>(E3892/D3892)*100</f>
        <v>16.826666666666668</v>
      </c>
      <c r="P3892" s="5">
        <f>IFERROR((E3892/L3892),"0")</f>
        <v>315.5</v>
      </c>
      <c r="Q3892" t="str">
        <f>LEFT(N3892,FIND("/",N3892)-1)</f>
        <v>theater</v>
      </c>
      <c r="R3892" t="str">
        <f>RIGHT(N3892,LEN(N3892)-SEARCH("/",N3892))</f>
        <v>plays</v>
      </c>
      <c r="S3892" s="14">
        <f>(((J3892/60)/60)/24) + DATE(1970,1,1)</f>
        <v>42171.758611111116</v>
      </c>
      <c r="T3892" s="14">
        <f>(((I3892/60)/60)/24) + 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8324</v>
      </c>
      <c r="O3893" s="10">
        <f>(E3893/D3893)*100</f>
        <v>32.5</v>
      </c>
      <c r="P3893" s="5">
        <f>IFERROR((E3893/L3893),"0")</f>
        <v>37.142857142857146</v>
      </c>
      <c r="Q3893" t="str">
        <f>LEFT(N3893,FIND("/",N3893)-1)</f>
        <v>theater</v>
      </c>
      <c r="R3893" t="str">
        <f>RIGHT(N3893,LEN(N3893)-SEARCH("/",N3893))</f>
        <v>plays</v>
      </c>
      <c r="S3893" s="14">
        <f>(((J3893/60)/60)/24) + DATE(1970,1,1)</f>
        <v>42056.1324537037</v>
      </c>
      <c r="T3893" s="14">
        <f>(((I3893/60)/60)/24) + DATE(1970,1,1)</f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8324</v>
      </c>
      <c r="O3894" s="10">
        <f>(E3894/D3894)*100</f>
        <v>0</v>
      </c>
      <c r="P3894" s="5" t="str">
        <f>IFERROR((E3894/L3894),"0")</f>
        <v>0</v>
      </c>
      <c r="Q3894" t="str">
        <f>LEFT(N3894,FIND("/",N3894)-1)</f>
        <v>theater</v>
      </c>
      <c r="R3894" t="str">
        <f>RIGHT(N3894,LEN(N3894)-SEARCH("/",N3894))</f>
        <v>plays</v>
      </c>
      <c r="S3894" s="14">
        <f>(((J3894/60)/60)/24) + DATE(1970,1,1)</f>
        <v>41867.652280092596</v>
      </c>
      <c r="T3894" s="14">
        <f>(((I3894/60)/60)/24) + DATE(1970,1,1)</f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8324</v>
      </c>
      <c r="O3895" s="10">
        <f>(E3895/D3895)*100</f>
        <v>21.55</v>
      </c>
      <c r="P3895" s="5">
        <f>IFERROR((E3895/L3895),"0")</f>
        <v>128.27380952380952</v>
      </c>
      <c r="Q3895" t="str">
        <f>LEFT(N3895,FIND("/",N3895)-1)</f>
        <v>theater</v>
      </c>
      <c r="R3895" t="str">
        <f>RIGHT(N3895,LEN(N3895)-SEARCH("/",N3895))</f>
        <v>plays</v>
      </c>
      <c r="S3895" s="14">
        <f>(((J3895/60)/60)/24) + DATE(1970,1,1)</f>
        <v>41779.657870370371</v>
      </c>
      <c r="T3895" s="14">
        <f>(((I3895/60)/60)/24) + DATE(1970,1,1)</f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8324</v>
      </c>
      <c r="O3896" s="10">
        <f>(E3896/D3896)*100</f>
        <v>3.4666666666666663</v>
      </c>
      <c r="P3896" s="5">
        <f>IFERROR((E3896/L3896),"0")</f>
        <v>47.272727272727273</v>
      </c>
      <c r="Q3896" t="str">
        <f>LEFT(N3896,FIND("/",N3896)-1)</f>
        <v>theater</v>
      </c>
      <c r="R3896" t="str">
        <f>RIGHT(N3896,LEN(N3896)-SEARCH("/",N3896))</f>
        <v>plays</v>
      </c>
      <c r="S3896" s="14">
        <f>(((J3896/60)/60)/24) + DATE(1970,1,1)</f>
        <v>42679.958472222221</v>
      </c>
      <c r="T3896" s="14">
        <f>(((I3896/60)/60)/24) + DATE(1970,1,1)</f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8324</v>
      </c>
      <c r="O3897" s="10">
        <f>(E3897/D3897)*100</f>
        <v>5</v>
      </c>
      <c r="P3897" s="5">
        <f>IFERROR((E3897/L3897),"0")</f>
        <v>50</v>
      </c>
      <c r="Q3897" t="str">
        <f>LEFT(N3897,FIND("/",N3897)-1)</f>
        <v>theater</v>
      </c>
      <c r="R3897" t="str">
        <f>RIGHT(N3897,LEN(N3897)-SEARCH("/",N3897))</f>
        <v>plays</v>
      </c>
      <c r="S3897" s="14">
        <f>(((J3897/60)/60)/24) + DATE(1970,1,1)</f>
        <v>42032.250208333338</v>
      </c>
      <c r="T3897" s="14">
        <f>(((I3897/60)/60)/24) + DATE(1970,1,1)</f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8324</v>
      </c>
      <c r="O3898" s="10">
        <f>(E3898/D3898)*100</f>
        <v>10.625</v>
      </c>
      <c r="P3898" s="5">
        <f>IFERROR((E3898/L3898),"0")</f>
        <v>42.5</v>
      </c>
      <c r="Q3898" t="str">
        <f>LEFT(N3898,FIND("/",N3898)-1)</f>
        <v>theater</v>
      </c>
      <c r="R3898" t="str">
        <f>RIGHT(N3898,LEN(N3898)-SEARCH("/",N3898))</f>
        <v>plays</v>
      </c>
      <c r="S3898" s="14">
        <f>(((J3898/60)/60)/24) + DATE(1970,1,1)</f>
        <v>41793.191875000004</v>
      </c>
      <c r="T3898" s="14">
        <f>(((I3898/60)/60)/24) + DATE(1970,1,1)</f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8324</v>
      </c>
      <c r="O3899" s="10">
        <f>(E3899/D3899)*100</f>
        <v>17.599999999999998</v>
      </c>
      <c r="P3899" s="5">
        <f>IFERROR((E3899/L3899),"0")</f>
        <v>44</v>
      </c>
      <c r="Q3899" t="str">
        <f>LEFT(N3899,FIND("/",N3899)-1)</f>
        <v>theater</v>
      </c>
      <c r="R3899" t="str">
        <f>RIGHT(N3899,LEN(N3899)-SEARCH("/",N3899))</f>
        <v>plays</v>
      </c>
      <c r="S3899" s="14">
        <f>(((J3899/60)/60)/24) + DATE(1970,1,1)</f>
        <v>41982.87364583333</v>
      </c>
      <c r="T3899" s="14">
        <f>(((I3899/60)/60)/24) + 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8324</v>
      </c>
      <c r="O3900" s="10">
        <f>(E3900/D3900)*100</f>
        <v>32.56</v>
      </c>
      <c r="P3900" s="5">
        <f>IFERROR((E3900/L3900),"0")</f>
        <v>50.875</v>
      </c>
      <c r="Q3900" t="str">
        <f>LEFT(N3900,FIND("/",N3900)-1)</f>
        <v>theater</v>
      </c>
      <c r="R3900" t="str">
        <f>RIGHT(N3900,LEN(N3900)-SEARCH("/",N3900))</f>
        <v>plays</v>
      </c>
      <c r="S3900" s="14">
        <f>(((J3900/60)/60)/24) + DATE(1970,1,1)</f>
        <v>42193.482291666667</v>
      </c>
      <c r="T3900" s="14">
        <f>(((I3900/60)/60)/24) + 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8324</v>
      </c>
      <c r="O3901" s="10">
        <f>(E3901/D3901)*100</f>
        <v>1.25</v>
      </c>
      <c r="P3901" s="5">
        <f>IFERROR((E3901/L3901),"0")</f>
        <v>62.5</v>
      </c>
      <c r="Q3901" t="str">
        <f>LEFT(N3901,FIND("/",N3901)-1)</f>
        <v>theater</v>
      </c>
      <c r="R3901" t="str">
        <f>RIGHT(N3901,LEN(N3901)-SEARCH("/",N3901))</f>
        <v>plays</v>
      </c>
      <c r="S3901" s="14">
        <f>(((J3901/60)/60)/24) + DATE(1970,1,1)</f>
        <v>41843.775011574071</v>
      </c>
      <c r="T3901" s="14">
        <f>(((I3901/60)/60)/24) + DATE(1970,1,1)</f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8324</v>
      </c>
      <c r="O3902" s="10">
        <f>(E3902/D3902)*100</f>
        <v>5.4</v>
      </c>
      <c r="P3902" s="5">
        <f>IFERROR((E3902/L3902),"0")</f>
        <v>27</v>
      </c>
      <c r="Q3902" t="str">
        <f>LEFT(N3902,FIND("/",N3902)-1)</f>
        <v>theater</v>
      </c>
      <c r="R3902" t="str">
        <f>RIGHT(N3902,LEN(N3902)-SEARCH("/",N3902))</f>
        <v>plays</v>
      </c>
      <c r="S3902" s="14">
        <f>(((J3902/60)/60)/24) + DATE(1970,1,1)</f>
        <v>42136.092488425929</v>
      </c>
      <c r="T3902" s="14">
        <f>(((I3902/60)/60)/24) + DATE(1970,1,1)</f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8324</v>
      </c>
      <c r="O3903" s="10">
        <f>(E3903/D3903)*100</f>
        <v>0.83333333333333337</v>
      </c>
      <c r="P3903" s="5">
        <f>IFERROR((E3903/L3903),"0")</f>
        <v>25</v>
      </c>
      <c r="Q3903" t="str">
        <f>LEFT(N3903,FIND("/",N3903)-1)</f>
        <v>theater</v>
      </c>
      <c r="R3903" t="str">
        <f>RIGHT(N3903,LEN(N3903)-SEARCH("/",N3903))</f>
        <v>plays</v>
      </c>
      <c r="S3903" s="14">
        <f>(((J3903/60)/60)/24) + DATE(1970,1,1)</f>
        <v>42317.826377314821</v>
      </c>
      <c r="T3903" s="14">
        <f>(((I3903/60)/60)/24) + DATE(1970,1,1)</f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8324</v>
      </c>
      <c r="O3904" s="10">
        <f>(E3904/D3904)*100</f>
        <v>48.833333333333336</v>
      </c>
      <c r="P3904" s="5">
        <f>IFERROR((E3904/L3904),"0")</f>
        <v>47.258064516129032</v>
      </c>
      <c r="Q3904" t="str">
        <f>LEFT(N3904,FIND("/",N3904)-1)</f>
        <v>theater</v>
      </c>
      <c r="R3904" t="str">
        <f>RIGHT(N3904,LEN(N3904)-SEARCH("/",N3904))</f>
        <v>plays</v>
      </c>
      <c r="S3904" s="14">
        <f>(((J3904/60)/60)/24) + DATE(1970,1,1)</f>
        <v>42663.468078703707</v>
      </c>
      <c r="T3904" s="14">
        <f>(((I3904/60)/60)/24) + DATE(1970,1,1)</f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8324</v>
      </c>
      <c r="O3905" s="10">
        <f>(E3905/D3905)*100</f>
        <v>0</v>
      </c>
      <c r="P3905" s="5" t="str">
        <f>IFERROR((E3905/L3905),"0")</f>
        <v>0</v>
      </c>
      <c r="Q3905" t="str">
        <f>LEFT(N3905,FIND("/",N3905)-1)</f>
        <v>theater</v>
      </c>
      <c r="R3905" t="str">
        <f>RIGHT(N3905,LEN(N3905)-SEARCH("/",N3905))</f>
        <v>plays</v>
      </c>
      <c r="S3905" s="14">
        <f>(((J3905/60)/60)/24) + DATE(1970,1,1)</f>
        <v>42186.01116898148</v>
      </c>
      <c r="T3905" s="14">
        <f>(((I3905/60)/60)/24) + DATE(1970,1,1)</f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8324</v>
      </c>
      <c r="O3906" s="10">
        <f>(E3906/D3906)*100</f>
        <v>0.03</v>
      </c>
      <c r="P3906" s="5">
        <f>IFERROR((E3906/L3906),"0")</f>
        <v>1.5</v>
      </c>
      <c r="Q3906" t="str">
        <f>LEFT(N3906,FIND("/",N3906)-1)</f>
        <v>theater</v>
      </c>
      <c r="R3906" t="str">
        <f>RIGHT(N3906,LEN(N3906)-SEARCH("/",N3906))</f>
        <v>plays</v>
      </c>
      <c r="S3906" s="14">
        <f>(((J3906/60)/60)/24) + DATE(1970,1,1)</f>
        <v>42095.229166666672</v>
      </c>
      <c r="T3906" s="14">
        <f>(((I3906/60)/60)/24) + DATE(1970,1,1)</f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8324</v>
      </c>
      <c r="O3907" s="10">
        <f>(E3907/D3907)*100</f>
        <v>11.533333333333333</v>
      </c>
      <c r="P3907" s="5">
        <f>IFERROR((E3907/L3907),"0")</f>
        <v>24.714285714285715</v>
      </c>
      <c r="Q3907" t="str">
        <f>LEFT(N3907,FIND("/",N3907)-1)</f>
        <v>theater</v>
      </c>
      <c r="R3907" t="str">
        <f>RIGHT(N3907,LEN(N3907)-SEARCH("/",N3907))</f>
        <v>plays</v>
      </c>
      <c r="S3907" s="14">
        <f>(((J3907/60)/60)/24) + DATE(1970,1,1)</f>
        <v>42124.623877314814</v>
      </c>
      <c r="T3907" s="14">
        <f>(((I3907/60)/60)/24) + 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8324</v>
      </c>
      <c r="O3908" s="10">
        <f>(E3908/D3908)*100</f>
        <v>67.333333333333329</v>
      </c>
      <c r="P3908" s="5">
        <f>IFERROR((E3908/L3908),"0")</f>
        <v>63.125</v>
      </c>
      <c r="Q3908" t="str">
        <f>LEFT(N3908,FIND("/",N3908)-1)</f>
        <v>theater</v>
      </c>
      <c r="R3908" t="str">
        <f>RIGHT(N3908,LEN(N3908)-SEARCH("/",N3908))</f>
        <v>plays</v>
      </c>
      <c r="S3908" s="14">
        <f>(((J3908/60)/60)/24) + DATE(1970,1,1)</f>
        <v>42143.917743055557</v>
      </c>
      <c r="T3908" s="14">
        <f>(((I3908/60)/60)/24) + DATE(1970,1,1)</f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8324</v>
      </c>
      <c r="O3909" s="10">
        <f>(E3909/D3909)*100</f>
        <v>15.299999999999999</v>
      </c>
      <c r="P3909" s="5">
        <f>IFERROR((E3909/L3909),"0")</f>
        <v>38.25</v>
      </c>
      <c r="Q3909" t="str">
        <f>LEFT(N3909,FIND("/",N3909)-1)</f>
        <v>theater</v>
      </c>
      <c r="R3909" t="str">
        <f>RIGHT(N3909,LEN(N3909)-SEARCH("/",N3909))</f>
        <v>plays</v>
      </c>
      <c r="S3909" s="14">
        <f>(((J3909/60)/60)/24) + DATE(1970,1,1)</f>
        <v>41906.819513888891</v>
      </c>
      <c r="T3909" s="14">
        <f>(((I3909/60)/60)/24) + DATE(1970,1,1)</f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8324</v>
      </c>
      <c r="O3910" s="10">
        <f>(E3910/D3910)*100</f>
        <v>8.6666666666666679</v>
      </c>
      <c r="P3910" s="5">
        <f>IFERROR((E3910/L3910),"0")</f>
        <v>16.25</v>
      </c>
      <c r="Q3910" t="str">
        <f>LEFT(N3910,FIND("/",N3910)-1)</f>
        <v>theater</v>
      </c>
      <c r="R3910" t="str">
        <f>RIGHT(N3910,LEN(N3910)-SEARCH("/",N3910))</f>
        <v>plays</v>
      </c>
      <c r="S3910" s="14">
        <f>(((J3910/60)/60)/24) + DATE(1970,1,1)</f>
        <v>41834.135370370372</v>
      </c>
      <c r="T3910" s="14">
        <f>(((I3910/60)/60)/24) + 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8324</v>
      </c>
      <c r="O3911" s="10">
        <f>(E3911/D3911)*100</f>
        <v>0.22499999999999998</v>
      </c>
      <c r="P3911" s="5">
        <f>IFERROR((E3911/L3911),"0")</f>
        <v>33.75</v>
      </c>
      <c r="Q3911" t="str">
        <f>LEFT(N3911,FIND("/",N3911)-1)</f>
        <v>theater</v>
      </c>
      <c r="R3911" t="str">
        <f>RIGHT(N3911,LEN(N3911)-SEARCH("/",N3911))</f>
        <v>plays</v>
      </c>
      <c r="S3911" s="14">
        <f>(((J3911/60)/60)/24) + DATE(1970,1,1)</f>
        <v>41863.359282407408</v>
      </c>
      <c r="T3911" s="14">
        <f>(((I3911/60)/60)/24) + 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8324</v>
      </c>
      <c r="O3912" s="10">
        <f>(E3912/D3912)*100</f>
        <v>3.0833333333333335</v>
      </c>
      <c r="P3912" s="5">
        <f>IFERROR((E3912/L3912),"0")</f>
        <v>61.666666666666664</v>
      </c>
      <c r="Q3912" t="str">
        <f>LEFT(N3912,FIND("/",N3912)-1)</f>
        <v>theater</v>
      </c>
      <c r="R3912" t="str">
        <f>RIGHT(N3912,LEN(N3912)-SEARCH("/",N3912))</f>
        <v>plays</v>
      </c>
      <c r="S3912" s="14">
        <f>(((J3912/60)/60)/24) + DATE(1970,1,1)</f>
        <v>42224.756909722222</v>
      </c>
      <c r="T3912" s="14">
        <f>(((I3912/60)/60)/24) + 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8324</v>
      </c>
      <c r="O3913" s="10">
        <f>(E3913/D3913)*100</f>
        <v>37.412500000000001</v>
      </c>
      <c r="P3913" s="5">
        <f>IFERROR((E3913/L3913),"0")</f>
        <v>83.138888888888886</v>
      </c>
      <c r="Q3913" t="str">
        <f>LEFT(N3913,FIND("/",N3913)-1)</f>
        <v>theater</v>
      </c>
      <c r="R3913" t="str">
        <f>RIGHT(N3913,LEN(N3913)-SEARCH("/",N3913))</f>
        <v>plays</v>
      </c>
      <c r="S3913" s="14">
        <f>(((J3913/60)/60)/24) + DATE(1970,1,1)</f>
        <v>41939.8122337963</v>
      </c>
      <c r="T3913" s="14">
        <f>(((I3913/60)/60)/24) + 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8324</v>
      </c>
      <c r="O3914" s="10">
        <f>(E3914/D3914)*100</f>
        <v>6.6666666666666671E-3</v>
      </c>
      <c r="P3914" s="5">
        <f>IFERROR((E3914/L3914),"0")</f>
        <v>1</v>
      </c>
      <c r="Q3914" t="str">
        <f>LEFT(N3914,FIND("/",N3914)-1)</f>
        <v>theater</v>
      </c>
      <c r="R3914" t="str">
        <f>RIGHT(N3914,LEN(N3914)-SEARCH("/",N3914))</f>
        <v>plays</v>
      </c>
      <c r="S3914" s="14">
        <f>(((J3914/60)/60)/24) + DATE(1970,1,1)</f>
        <v>42059.270023148143</v>
      </c>
      <c r="T3914" s="14">
        <f>(((I3914/60)/60)/24) + 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8324</v>
      </c>
      <c r="O3915" s="10">
        <f>(E3915/D3915)*100</f>
        <v>10</v>
      </c>
      <c r="P3915" s="5">
        <f>IFERROR((E3915/L3915),"0")</f>
        <v>142.85714285714286</v>
      </c>
      <c r="Q3915" t="str">
        <f>LEFT(N3915,FIND("/",N3915)-1)</f>
        <v>theater</v>
      </c>
      <c r="R3915" t="str">
        <f>RIGHT(N3915,LEN(N3915)-SEARCH("/",N3915))</f>
        <v>plays</v>
      </c>
      <c r="S3915" s="14">
        <f>(((J3915/60)/60)/24) + DATE(1970,1,1)</f>
        <v>42308.211215277777</v>
      </c>
      <c r="T3915" s="14">
        <f>(((I3915/60)/60)/24) + DATE(1970,1,1)</f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8324</v>
      </c>
      <c r="O3916" s="10">
        <f>(E3916/D3916)*100</f>
        <v>36.36</v>
      </c>
      <c r="P3916" s="5">
        <f>IFERROR((E3916/L3916),"0")</f>
        <v>33.666666666666664</v>
      </c>
      <c r="Q3916" t="str">
        <f>LEFT(N3916,FIND("/",N3916)-1)</f>
        <v>theater</v>
      </c>
      <c r="R3916" t="str">
        <f>RIGHT(N3916,LEN(N3916)-SEARCH("/",N3916))</f>
        <v>plays</v>
      </c>
      <c r="S3916" s="14">
        <f>(((J3916/60)/60)/24) + DATE(1970,1,1)</f>
        <v>42114.818935185183</v>
      </c>
      <c r="T3916" s="14">
        <f>(((I3916/60)/60)/24) + DATE(1970,1,1)</f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8324</v>
      </c>
      <c r="O3917" s="10">
        <f>(E3917/D3917)*100</f>
        <v>0.33333333333333337</v>
      </c>
      <c r="P3917" s="5">
        <f>IFERROR((E3917/L3917),"0")</f>
        <v>5</v>
      </c>
      <c r="Q3917" t="str">
        <f>LEFT(N3917,FIND("/",N3917)-1)</f>
        <v>theater</v>
      </c>
      <c r="R3917" t="str">
        <f>RIGHT(N3917,LEN(N3917)-SEARCH("/",N3917))</f>
        <v>plays</v>
      </c>
      <c r="S3917" s="14">
        <f>(((J3917/60)/60)/24) + DATE(1970,1,1)</f>
        <v>42492.98505787037</v>
      </c>
      <c r="T3917" s="14">
        <f>(((I3917/60)/60)/24) + DATE(1970,1,1)</f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8324</v>
      </c>
      <c r="O3918" s="10">
        <f>(E3918/D3918)*100</f>
        <v>0</v>
      </c>
      <c r="P3918" s="5" t="str">
        <f>IFERROR((E3918/L3918),"0")</f>
        <v>0</v>
      </c>
      <c r="Q3918" t="str">
        <f>LEFT(N3918,FIND("/",N3918)-1)</f>
        <v>theater</v>
      </c>
      <c r="R3918" t="str">
        <f>RIGHT(N3918,LEN(N3918)-SEARCH("/",N3918))</f>
        <v>plays</v>
      </c>
      <c r="S3918" s="14">
        <f>(((J3918/60)/60)/24) + DATE(1970,1,1)</f>
        <v>42494.471666666665</v>
      </c>
      <c r="T3918" s="14">
        <f>(((I3918/60)/60)/24) + 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8324</v>
      </c>
      <c r="O3919" s="10">
        <f>(E3919/D3919)*100</f>
        <v>0.2857142857142857</v>
      </c>
      <c r="P3919" s="5">
        <f>IFERROR((E3919/L3919),"0")</f>
        <v>10</v>
      </c>
      <c r="Q3919" t="str">
        <f>LEFT(N3919,FIND("/",N3919)-1)</f>
        <v>theater</v>
      </c>
      <c r="R3919" t="str">
        <f>RIGHT(N3919,LEN(N3919)-SEARCH("/",N3919))</f>
        <v>plays</v>
      </c>
      <c r="S3919" s="14">
        <f>(((J3919/60)/60)/24) + DATE(1970,1,1)</f>
        <v>41863.527326388888</v>
      </c>
      <c r="T3919" s="14">
        <f>(((I3919/60)/60)/24) + DATE(1970,1,1)</f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8324</v>
      </c>
      <c r="O3920" s="10">
        <f>(E3920/D3920)*100</f>
        <v>0.2</v>
      </c>
      <c r="P3920" s="5">
        <f>IFERROR((E3920/L3920),"0")</f>
        <v>40</v>
      </c>
      <c r="Q3920" t="str">
        <f>LEFT(N3920,FIND("/",N3920)-1)</f>
        <v>theater</v>
      </c>
      <c r="R3920" t="str">
        <f>RIGHT(N3920,LEN(N3920)-SEARCH("/",N3920))</f>
        <v>plays</v>
      </c>
      <c r="S3920" s="14">
        <f>(((J3920/60)/60)/24) + DATE(1970,1,1)</f>
        <v>41843.664618055554</v>
      </c>
      <c r="T3920" s="14">
        <f>(((I3920/60)/60)/24) + 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8324</v>
      </c>
      <c r="O3921" s="10">
        <f>(E3921/D3921)*100</f>
        <v>1.7999999999999998</v>
      </c>
      <c r="P3921" s="5">
        <f>IFERROR((E3921/L3921),"0")</f>
        <v>30</v>
      </c>
      <c r="Q3921" t="str">
        <f>LEFT(N3921,FIND("/",N3921)-1)</f>
        <v>theater</v>
      </c>
      <c r="R3921" t="str">
        <f>RIGHT(N3921,LEN(N3921)-SEARCH("/",N3921))</f>
        <v>plays</v>
      </c>
      <c r="S3921" s="14">
        <f>(((J3921/60)/60)/24) + DATE(1970,1,1)</f>
        <v>42358.684872685189</v>
      </c>
      <c r="T3921" s="14">
        <f>(((I3921/60)/60)/24) + DATE(1970,1,1)</f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8324</v>
      </c>
      <c r="O3922" s="10">
        <f>(E3922/D3922)*100</f>
        <v>5.4</v>
      </c>
      <c r="P3922" s="5">
        <f>IFERROR((E3922/L3922),"0")</f>
        <v>45</v>
      </c>
      <c r="Q3922" t="str">
        <f>LEFT(N3922,FIND("/",N3922)-1)</f>
        <v>theater</v>
      </c>
      <c r="R3922" t="str">
        <f>RIGHT(N3922,LEN(N3922)-SEARCH("/",N3922))</f>
        <v>plays</v>
      </c>
      <c r="S3922" s="14">
        <f>(((J3922/60)/60)/24) + DATE(1970,1,1)</f>
        <v>42657.38726851852</v>
      </c>
      <c r="T3922" s="14">
        <f>(((I3922/60)/60)/24) + DATE(1970,1,1)</f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8324</v>
      </c>
      <c r="O3923" s="10">
        <f>(E3923/D3923)*100</f>
        <v>0</v>
      </c>
      <c r="P3923" s="5" t="str">
        <f>IFERROR((E3923/L3923),"0")</f>
        <v>0</v>
      </c>
      <c r="Q3923" t="str">
        <f>LEFT(N3923,FIND("/",N3923)-1)</f>
        <v>theater</v>
      </c>
      <c r="R3923" t="str">
        <f>RIGHT(N3923,LEN(N3923)-SEARCH("/",N3923))</f>
        <v>plays</v>
      </c>
      <c r="S3923" s="14">
        <f>(((J3923/60)/60)/24) + DATE(1970,1,1)</f>
        <v>41926.542303240742</v>
      </c>
      <c r="T3923" s="14">
        <f>(((I3923/60)/60)/24) + DATE(1970,1,1)</f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8324</v>
      </c>
      <c r="O3924" s="10">
        <f>(E3924/D3924)*100</f>
        <v>8.1333333333333329</v>
      </c>
      <c r="P3924" s="5">
        <f>IFERROR((E3924/L3924),"0")</f>
        <v>10.166666666666666</v>
      </c>
      <c r="Q3924" t="str">
        <f>LEFT(N3924,FIND("/",N3924)-1)</f>
        <v>theater</v>
      </c>
      <c r="R3924" t="str">
        <f>RIGHT(N3924,LEN(N3924)-SEARCH("/",N3924))</f>
        <v>plays</v>
      </c>
      <c r="S3924" s="14">
        <f>(((J3924/60)/60)/24) + DATE(1970,1,1)</f>
        <v>42020.768634259264</v>
      </c>
      <c r="T3924" s="14">
        <f>(((I3924/60)/60)/24) + DATE(1970,1,1)</f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8324</v>
      </c>
      <c r="O3925" s="10">
        <f>(E3925/D3925)*100</f>
        <v>12.034782608695652</v>
      </c>
      <c r="P3925" s="5">
        <f>IFERROR((E3925/L3925),"0")</f>
        <v>81.411764705882348</v>
      </c>
      <c r="Q3925" t="str">
        <f>LEFT(N3925,FIND("/",N3925)-1)</f>
        <v>theater</v>
      </c>
      <c r="R3925" t="str">
        <f>RIGHT(N3925,LEN(N3925)-SEARCH("/",N3925))</f>
        <v>plays</v>
      </c>
      <c r="S3925" s="14">
        <f>(((J3925/60)/60)/24) + DATE(1970,1,1)</f>
        <v>42075.979988425926</v>
      </c>
      <c r="T3925" s="14">
        <f>(((I3925/60)/60)/24) + 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8324</v>
      </c>
      <c r="O3926" s="10">
        <f>(E3926/D3926)*100</f>
        <v>15.266666666666667</v>
      </c>
      <c r="P3926" s="5">
        <f>IFERROR((E3926/L3926),"0")</f>
        <v>57.25</v>
      </c>
      <c r="Q3926" t="str">
        <f>LEFT(N3926,FIND("/",N3926)-1)</f>
        <v>theater</v>
      </c>
      <c r="R3926" t="str">
        <f>RIGHT(N3926,LEN(N3926)-SEARCH("/",N3926))</f>
        <v>plays</v>
      </c>
      <c r="S3926" s="14">
        <f>(((J3926/60)/60)/24) + DATE(1970,1,1)</f>
        <v>41786.959745370368</v>
      </c>
      <c r="T3926" s="14">
        <f>(((I3926/60)/60)/24) + 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8324</v>
      </c>
      <c r="O3927" s="10">
        <f>(E3927/D3927)*100</f>
        <v>10</v>
      </c>
      <c r="P3927" s="5">
        <f>IFERROR((E3927/L3927),"0")</f>
        <v>5</v>
      </c>
      <c r="Q3927" t="str">
        <f>LEFT(N3927,FIND("/",N3927)-1)</f>
        <v>theater</v>
      </c>
      <c r="R3927" t="str">
        <f>RIGHT(N3927,LEN(N3927)-SEARCH("/",N3927))</f>
        <v>plays</v>
      </c>
      <c r="S3927" s="14">
        <f>(((J3927/60)/60)/24) + DATE(1970,1,1)</f>
        <v>41820.870821759258</v>
      </c>
      <c r="T3927" s="14">
        <f>(((I3927/60)/60)/24) + DATE(1970,1,1)</f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8324</v>
      </c>
      <c r="O3928" s="10">
        <f>(E3928/D3928)*100</f>
        <v>0.3</v>
      </c>
      <c r="P3928" s="5">
        <f>IFERROR((E3928/L3928),"0")</f>
        <v>15</v>
      </c>
      <c r="Q3928" t="str">
        <f>LEFT(N3928,FIND("/",N3928)-1)</f>
        <v>theater</v>
      </c>
      <c r="R3928" t="str">
        <f>RIGHT(N3928,LEN(N3928)-SEARCH("/",N3928))</f>
        <v>plays</v>
      </c>
      <c r="S3928" s="14">
        <f>(((J3928/60)/60)/24) + DATE(1970,1,1)</f>
        <v>41970.085046296299</v>
      </c>
      <c r="T3928" s="14">
        <f>(((I3928/60)/60)/24) + DATE(1970,1,1)</f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8324</v>
      </c>
      <c r="O3929" s="10">
        <f>(E3929/D3929)*100</f>
        <v>1</v>
      </c>
      <c r="P3929" s="5">
        <f>IFERROR((E3929/L3929),"0")</f>
        <v>12.5</v>
      </c>
      <c r="Q3929" t="str">
        <f>LEFT(N3929,FIND("/",N3929)-1)</f>
        <v>theater</v>
      </c>
      <c r="R3929" t="str">
        <f>RIGHT(N3929,LEN(N3929)-SEARCH("/",N3929))</f>
        <v>plays</v>
      </c>
      <c r="S3929" s="14">
        <f>(((J3929/60)/60)/24) + DATE(1970,1,1)</f>
        <v>41830.267407407409</v>
      </c>
      <c r="T3929" s="14">
        <f>(((I3929/60)/60)/24) + DATE(1970,1,1)</f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8324</v>
      </c>
      <c r="O3930" s="10">
        <f>(E3930/D3930)*100</f>
        <v>13.020000000000001</v>
      </c>
      <c r="P3930" s="5">
        <f>IFERROR((E3930/L3930),"0")</f>
        <v>93</v>
      </c>
      <c r="Q3930" t="str">
        <f>LEFT(N3930,FIND("/",N3930)-1)</f>
        <v>theater</v>
      </c>
      <c r="R3930" t="str">
        <f>RIGHT(N3930,LEN(N3930)-SEARCH("/",N3930))</f>
        <v>plays</v>
      </c>
      <c r="S3930" s="14">
        <f>(((J3930/60)/60)/24) + DATE(1970,1,1)</f>
        <v>42265.683182870373</v>
      </c>
      <c r="T3930" s="14">
        <f>(((I3930/60)/60)/24) + DATE(1970,1,1)</f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8324</v>
      </c>
      <c r="O3931" s="10">
        <f>(E3931/D3931)*100</f>
        <v>2.2650000000000001</v>
      </c>
      <c r="P3931" s="5">
        <f>IFERROR((E3931/L3931),"0")</f>
        <v>32.357142857142854</v>
      </c>
      <c r="Q3931" t="str">
        <f>LEFT(N3931,FIND("/",N3931)-1)</f>
        <v>theater</v>
      </c>
      <c r="R3931" t="str">
        <f>RIGHT(N3931,LEN(N3931)-SEARCH("/",N3931))</f>
        <v>plays</v>
      </c>
      <c r="S3931" s="14">
        <f>(((J3931/60)/60)/24) + DATE(1970,1,1)</f>
        <v>42601.827141203699</v>
      </c>
      <c r="T3931" s="14">
        <f>(((I3931/60)/60)/24) + DATE(1970,1,1)</f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8324</v>
      </c>
      <c r="O3932" s="10">
        <f>(E3932/D3932)*100</f>
        <v>0</v>
      </c>
      <c r="P3932" s="5" t="str">
        <f>IFERROR((E3932/L3932),"0")</f>
        <v>0</v>
      </c>
      <c r="Q3932" t="str">
        <f>LEFT(N3932,FIND("/",N3932)-1)</f>
        <v>theater</v>
      </c>
      <c r="R3932" t="str">
        <f>RIGHT(N3932,LEN(N3932)-SEARCH("/",N3932))</f>
        <v>plays</v>
      </c>
      <c r="S3932" s="14">
        <f>(((J3932/60)/60)/24) + DATE(1970,1,1)</f>
        <v>42433.338749999995</v>
      </c>
      <c r="T3932" s="14">
        <f>(((I3932/60)/60)/24) + DATE(1970,1,1)</f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8324</v>
      </c>
      <c r="O3933" s="10">
        <f>(E3933/D3933)*100</f>
        <v>0</v>
      </c>
      <c r="P3933" s="5" t="str">
        <f>IFERROR((E3933/L3933),"0")</f>
        <v>0</v>
      </c>
      <c r="Q3933" t="str">
        <f>LEFT(N3933,FIND("/",N3933)-1)</f>
        <v>theater</v>
      </c>
      <c r="R3933" t="str">
        <f>RIGHT(N3933,LEN(N3933)-SEARCH("/",N3933))</f>
        <v>plays</v>
      </c>
      <c r="S3933" s="14">
        <f>(((J3933/60)/60)/24) + DATE(1970,1,1)</f>
        <v>42228.151701388888</v>
      </c>
      <c r="T3933" s="14">
        <f>(((I3933/60)/60)/24) + DATE(1970,1,1)</f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8324</v>
      </c>
      <c r="O3934" s="10">
        <f>(E3934/D3934)*100</f>
        <v>8.3333333333333332E-3</v>
      </c>
      <c r="P3934" s="5">
        <f>IFERROR((E3934/L3934),"0")</f>
        <v>1</v>
      </c>
      <c r="Q3934" t="str">
        <f>LEFT(N3934,FIND("/",N3934)-1)</f>
        <v>theater</v>
      </c>
      <c r="R3934" t="str">
        <f>RIGHT(N3934,LEN(N3934)-SEARCH("/",N3934))</f>
        <v>plays</v>
      </c>
      <c r="S3934" s="14">
        <f>(((J3934/60)/60)/24) + DATE(1970,1,1)</f>
        <v>42415.168564814812</v>
      </c>
      <c r="T3934" s="14">
        <f>(((I3934/60)/60)/24) + DATE(1970,1,1)</f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8324</v>
      </c>
      <c r="O3935" s="10">
        <f>(E3935/D3935)*100</f>
        <v>15.742857142857142</v>
      </c>
      <c r="P3935" s="5">
        <f>IFERROR((E3935/L3935),"0")</f>
        <v>91.833333333333329</v>
      </c>
      <c r="Q3935" t="str">
        <f>LEFT(N3935,FIND("/",N3935)-1)</f>
        <v>theater</v>
      </c>
      <c r="R3935" t="str">
        <f>RIGHT(N3935,LEN(N3935)-SEARCH("/",N3935))</f>
        <v>plays</v>
      </c>
      <c r="S3935" s="14">
        <f>(((J3935/60)/60)/24) + DATE(1970,1,1)</f>
        <v>42538.968310185184</v>
      </c>
      <c r="T3935" s="14">
        <f>(((I3935/60)/60)/24) + 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8324</v>
      </c>
      <c r="O3936" s="10">
        <f>(E3936/D3936)*100</f>
        <v>11</v>
      </c>
      <c r="P3936" s="5">
        <f>IFERROR((E3936/L3936),"0")</f>
        <v>45.833333333333336</v>
      </c>
      <c r="Q3936" t="str">
        <f>LEFT(N3936,FIND("/",N3936)-1)</f>
        <v>theater</v>
      </c>
      <c r="R3936" t="str">
        <f>RIGHT(N3936,LEN(N3936)-SEARCH("/",N3936))</f>
        <v>plays</v>
      </c>
      <c r="S3936" s="14">
        <f>(((J3936/60)/60)/24) + DATE(1970,1,1)</f>
        <v>42233.671747685185</v>
      </c>
      <c r="T3936" s="14">
        <f>(((I3936/60)/60)/24) + 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8324</v>
      </c>
      <c r="O3937" s="10">
        <f>(E3937/D3937)*100</f>
        <v>43.833333333333336</v>
      </c>
      <c r="P3937" s="5">
        <f>IFERROR((E3937/L3937),"0")</f>
        <v>57.173913043478258</v>
      </c>
      <c r="Q3937" t="str">
        <f>LEFT(N3937,FIND("/",N3937)-1)</f>
        <v>theater</v>
      </c>
      <c r="R3937" t="str">
        <f>RIGHT(N3937,LEN(N3937)-SEARCH("/",N3937))</f>
        <v>plays</v>
      </c>
      <c r="S3937" s="14">
        <f>(((J3937/60)/60)/24) + DATE(1970,1,1)</f>
        <v>42221.656782407401</v>
      </c>
      <c r="T3937" s="14">
        <f>(((I3937/60)/60)/24) + DATE(1970,1,1)</f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8324</v>
      </c>
      <c r="O3938" s="10">
        <f>(E3938/D3938)*100</f>
        <v>0</v>
      </c>
      <c r="P3938" s="5" t="str">
        <f>IFERROR((E3938/L3938),"0")</f>
        <v>0</v>
      </c>
      <c r="Q3938" t="str">
        <f>LEFT(N3938,FIND("/",N3938)-1)</f>
        <v>theater</v>
      </c>
      <c r="R3938" t="str">
        <f>RIGHT(N3938,LEN(N3938)-SEARCH("/",N3938))</f>
        <v>plays</v>
      </c>
      <c r="S3938" s="14">
        <f>(((J3938/60)/60)/24) + DATE(1970,1,1)</f>
        <v>42675.262962962966</v>
      </c>
      <c r="T3938" s="14">
        <f>(((I3938/60)/60)/24) + 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8324</v>
      </c>
      <c r="O3939" s="10">
        <f>(E3939/D3939)*100</f>
        <v>86.135181975736558</v>
      </c>
      <c r="P3939" s="5">
        <f>IFERROR((E3939/L3939),"0")</f>
        <v>248.5</v>
      </c>
      <c r="Q3939" t="str">
        <f>LEFT(N3939,FIND("/",N3939)-1)</f>
        <v>theater</v>
      </c>
      <c r="R3939" t="str">
        <f>RIGHT(N3939,LEN(N3939)-SEARCH("/",N3939))</f>
        <v>plays</v>
      </c>
      <c r="S3939" s="14">
        <f>(((J3939/60)/60)/24) + DATE(1970,1,1)</f>
        <v>42534.631481481483</v>
      </c>
      <c r="T3939" s="14">
        <f>(((I3939/60)/60)/24) + DATE(1970,1,1)</f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8324</v>
      </c>
      <c r="O3940" s="10">
        <f>(E3940/D3940)*100</f>
        <v>12.196620583717358</v>
      </c>
      <c r="P3940" s="5">
        <f>IFERROR((E3940/L3940),"0")</f>
        <v>79.400000000000006</v>
      </c>
      <c r="Q3940" t="str">
        <f>LEFT(N3940,FIND("/",N3940)-1)</f>
        <v>theater</v>
      </c>
      <c r="R3940" t="str">
        <f>RIGHT(N3940,LEN(N3940)-SEARCH("/",N3940))</f>
        <v>plays</v>
      </c>
      <c r="S3940" s="14">
        <f>(((J3940/60)/60)/24) + DATE(1970,1,1)</f>
        <v>42151.905717592599</v>
      </c>
      <c r="T3940" s="14">
        <f>(((I3940/60)/60)/24) + DATE(1970,1,1)</f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8324</v>
      </c>
      <c r="O3941" s="10">
        <f>(E3941/D3941)*100</f>
        <v>0.1</v>
      </c>
      <c r="P3941" s="5">
        <f>IFERROR((E3941/L3941),"0")</f>
        <v>5</v>
      </c>
      <c r="Q3941" t="str">
        <f>LEFT(N3941,FIND("/",N3941)-1)</f>
        <v>theater</v>
      </c>
      <c r="R3941" t="str">
        <f>RIGHT(N3941,LEN(N3941)-SEARCH("/",N3941))</f>
        <v>plays</v>
      </c>
      <c r="S3941" s="14">
        <f>(((J3941/60)/60)/24) + DATE(1970,1,1)</f>
        <v>41915.400219907409</v>
      </c>
      <c r="T3941" s="14">
        <f>(((I3941/60)/60)/24) + DATE(1970,1,1)</f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8324</v>
      </c>
      <c r="O3942" s="10">
        <f>(E3942/D3942)*100</f>
        <v>0.22</v>
      </c>
      <c r="P3942" s="5">
        <f>IFERROR((E3942/L3942),"0")</f>
        <v>5.5</v>
      </c>
      <c r="Q3942" t="str">
        <f>LEFT(N3942,FIND("/",N3942)-1)</f>
        <v>theater</v>
      </c>
      <c r="R3942" t="str">
        <f>RIGHT(N3942,LEN(N3942)-SEARCH("/",N3942))</f>
        <v>plays</v>
      </c>
      <c r="S3942" s="14">
        <f>(((J3942/60)/60)/24) + DATE(1970,1,1)</f>
        <v>41961.492488425924</v>
      </c>
      <c r="T3942" s="14">
        <f>(((I3942/60)/60)/24) + DATE(1970,1,1)</f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8324</v>
      </c>
      <c r="O3943" s="10">
        <f>(E3943/D3943)*100</f>
        <v>0.90909090909090906</v>
      </c>
      <c r="P3943" s="5">
        <f>IFERROR((E3943/L3943),"0")</f>
        <v>25</v>
      </c>
      <c r="Q3943" t="str">
        <f>LEFT(N3943,FIND("/",N3943)-1)</f>
        <v>theater</v>
      </c>
      <c r="R3943" t="str">
        <f>RIGHT(N3943,LEN(N3943)-SEARCH("/",N3943))</f>
        <v>plays</v>
      </c>
      <c r="S3943" s="14">
        <f>(((J3943/60)/60)/24) + DATE(1970,1,1)</f>
        <v>41940.587233796294</v>
      </c>
      <c r="T3943" s="14">
        <f>(((I3943/60)/60)/24) + 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8324</v>
      </c>
      <c r="O3944" s="10">
        <f>(E3944/D3944)*100</f>
        <v>0</v>
      </c>
      <c r="P3944" s="5" t="str">
        <f>IFERROR((E3944/L3944),"0")</f>
        <v>0</v>
      </c>
      <c r="Q3944" t="str">
        <f>LEFT(N3944,FIND("/",N3944)-1)</f>
        <v>theater</v>
      </c>
      <c r="R3944" t="str">
        <f>RIGHT(N3944,LEN(N3944)-SEARCH("/",N3944))</f>
        <v>plays</v>
      </c>
      <c r="S3944" s="14">
        <f>(((J3944/60)/60)/24) + DATE(1970,1,1)</f>
        <v>42111.904097222221</v>
      </c>
      <c r="T3944" s="14">
        <f>(((I3944/60)/60)/24) + 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8324</v>
      </c>
      <c r="O3945" s="10">
        <f>(E3945/D3945)*100</f>
        <v>35.64</v>
      </c>
      <c r="P3945" s="5">
        <f>IFERROR((E3945/L3945),"0")</f>
        <v>137.07692307692307</v>
      </c>
      <c r="Q3945" t="str">
        <f>LEFT(N3945,FIND("/",N3945)-1)</f>
        <v>theater</v>
      </c>
      <c r="R3945" t="str">
        <f>RIGHT(N3945,LEN(N3945)-SEARCH("/",N3945))</f>
        <v>plays</v>
      </c>
      <c r="S3945" s="14">
        <f>(((J3945/60)/60)/24) + DATE(1970,1,1)</f>
        <v>42279.778564814813</v>
      </c>
      <c r="T3945" s="14">
        <f>(((I3945/60)/60)/24) + DATE(1970,1,1)</f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8324</v>
      </c>
      <c r="O3946" s="10">
        <f>(E3946/D3946)*100</f>
        <v>0</v>
      </c>
      <c r="P3946" s="5" t="str">
        <f>IFERROR((E3946/L3946),"0")</f>
        <v>0</v>
      </c>
      <c r="Q3946" t="str">
        <f>LEFT(N3946,FIND("/",N3946)-1)</f>
        <v>theater</v>
      </c>
      <c r="R3946" t="str">
        <f>RIGHT(N3946,LEN(N3946)-SEARCH("/",N3946))</f>
        <v>plays</v>
      </c>
      <c r="S3946" s="14">
        <f>(((J3946/60)/60)/24) + DATE(1970,1,1)</f>
        <v>42213.662905092591</v>
      </c>
      <c r="T3946" s="14">
        <f>(((I3946/60)/60)/24) + DATE(1970,1,1)</f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8324</v>
      </c>
      <c r="O3947" s="10">
        <f>(E3947/D3947)*100</f>
        <v>0.25</v>
      </c>
      <c r="P3947" s="5">
        <f>IFERROR((E3947/L3947),"0")</f>
        <v>5</v>
      </c>
      <c r="Q3947" t="str">
        <f>LEFT(N3947,FIND("/",N3947)-1)</f>
        <v>theater</v>
      </c>
      <c r="R3947" t="str">
        <f>RIGHT(N3947,LEN(N3947)-SEARCH("/",N3947))</f>
        <v>plays</v>
      </c>
      <c r="S3947" s="14">
        <f>(((J3947/60)/60)/24) + DATE(1970,1,1)</f>
        <v>42109.801712962959</v>
      </c>
      <c r="T3947" s="14">
        <f>(((I3947/60)/60)/24) + 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8324</v>
      </c>
      <c r="O3948" s="10">
        <f>(E3948/D3948)*100</f>
        <v>3.25</v>
      </c>
      <c r="P3948" s="5">
        <f>IFERROR((E3948/L3948),"0")</f>
        <v>39</v>
      </c>
      <c r="Q3948" t="str">
        <f>LEFT(N3948,FIND("/",N3948)-1)</f>
        <v>theater</v>
      </c>
      <c r="R3948" t="str">
        <f>RIGHT(N3948,LEN(N3948)-SEARCH("/",N3948))</f>
        <v>plays</v>
      </c>
      <c r="S3948" s="14">
        <f>(((J3948/60)/60)/24) + DATE(1970,1,1)</f>
        <v>42031.833587962959</v>
      </c>
      <c r="T3948" s="14">
        <f>(((I3948/60)/60)/24) + DATE(1970,1,1)</f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8324</v>
      </c>
      <c r="O3949" s="10">
        <f>(E3949/D3949)*100</f>
        <v>3.3666666666666663</v>
      </c>
      <c r="P3949" s="5">
        <f>IFERROR((E3949/L3949),"0")</f>
        <v>50.5</v>
      </c>
      <c r="Q3949" t="str">
        <f>LEFT(N3949,FIND("/",N3949)-1)</f>
        <v>theater</v>
      </c>
      <c r="R3949" t="str">
        <f>RIGHT(N3949,LEN(N3949)-SEARCH("/",N3949))</f>
        <v>plays</v>
      </c>
      <c r="S3949" s="14">
        <f>(((J3949/60)/60)/24) + DATE(1970,1,1)</f>
        <v>42615.142870370371</v>
      </c>
      <c r="T3949" s="14">
        <f>(((I3949/60)/60)/24) + DATE(1970,1,1)</f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8324</v>
      </c>
      <c r="O3950" s="10">
        <f>(E3950/D3950)*100</f>
        <v>0</v>
      </c>
      <c r="P3950" s="5" t="str">
        <f>IFERROR((E3950/L3950),"0")</f>
        <v>0</v>
      </c>
      <c r="Q3950" t="str">
        <f>LEFT(N3950,FIND("/",N3950)-1)</f>
        <v>theater</v>
      </c>
      <c r="R3950" t="str">
        <f>RIGHT(N3950,LEN(N3950)-SEARCH("/",N3950))</f>
        <v>plays</v>
      </c>
      <c r="S3950" s="14">
        <f>(((J3950/60)/60)/24) + DATE(1970,1,1)</f>
        <v>41829.325497685182</v>
      </c>
      <c r="T3950" s="14">
        <f>(((I3950/60)/60)/24) + DATE(1970,1,1)</f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8324</v>
      </c>
      <c r="O3951" s="10">
        <f>(E3951/D3951)*100</f>
        <v>15.770000000000001</v>
      </c>
      <c r="P3951" s="5">
        <f>IFERROR((E3951/L3951),"0")</f>
        <v>49.28125</v>
      </c>
      <c r="Q3951" t="str">
        <f>LEFT(N3951,FIND("/",N3951)-1)</f>
        <v>theater</v>
      </c>
      <c r="R3951" t="str">
        <f>RIGHT(N3951,LEN(N3951)-SEARCH("/",N3951))</f>
        <v>plays</v>
      </c>
      <c r="S3951" s="14">
        <f>(((J3951/60)/60)/24) + DATE(1970,1,1)</f>
        <v>42016.120613425926</v>
      </c>
      <c r="T3951" s="14">
        <f>(((I3951/60)/60)/24) + DATE(1970,1,1)</f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8324</v>
      </c>
      <c r="O3952" s="10">
        <f>(E3952/D3952)*100</f>
        <v>0.625</v>
      </c>
      <c r="P3952" s="5">
        <f>IFERROR((E3952/L3952),"0")</f>
        <v>25</v>
      </c>
      <c r="Q3952" t="str">
        <f>LEFT(N3952,FIND("/",N3952)-1)</f>
        <v>theater</v>
      </c>
      <c r="R3952" t="str">
        <f>RIGHT(N3952,LEN(N3952)-SEARCH("/",N3952))</f>
        <v>plays</v>
      </c>
      <c r="S3952" s="14">
        <f>(((J3952/60)/60)/24) + DATE(1970,1,1)</f>
        <v>42439.702314814815</v>
      </c>
      <c r="T3952" s="14">
        <f>(((I3952/60)/60)/24) + DATE(1970,1,1)</f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8324</v>
      </c>
      <c r="O3953" s="10">
        <f>(E3953/D3953)*100</f>
        <v>5.0000000000000001E-4</v>
      </c>
      <c r="P3953" s="5">
        <f>IFERROR((E3953/L3953),"0")</f>
        <v>1</v>
      </c>
      <c r="Q3953" t="str">
        <f>LEFT(N3953,FIND("/",N3953)-1)</f>
        <v>theater</v>
      </c>
      <c r="R3953" t="str">
        <f>RIGHT(N3953,LEN(N3953)-SEARCH("/",N3953))</f>
        <v>plays</v>
      </c>
      <c r="S3953" s="14">
        <f>(((J3953/60)/60)/24) + DATE(1970,1,1)</f>
        <v>42433.825717592597</v>
      </c>
      <c r="T3953" s="14">
        <f>(((I3953/60)/60)/24) + DATE(1970,1,1)</f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8324</v>
      </c>
      <c r="O3954" s="10">
        <f>(E3954/D3954)*100</f>
        <v>9.6153846153846159E-2</v>
      </c>
      <c r="P3954" s="5">
        <f>IFERROR((E3954/L3954),"0")</f>
        <v>25</v>
      </c>
      <c r="Q3954" t="str">
        <f>LEFT(N3954,FIND("/",N3954)-1)</f>
        <v>theater</v>
      </c>
      <c r="R3954" t="str">
        <f>RIGHT(N3954,LEN(N3954)-SEARCH("/",N3954))</f>
        <v>plays</v>
      </c>
      <c r="S3954" s="14">
        <f>(((J3954/60)/60)/24) + DATE(1970,1,1)</f>
        <v>42243.790393518517</v>
      </c>
      <c r="T3954" s="14">
        <f>(((I3954/60)/60)/24) + 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8324</v>
      </c>
      <c r="O3955" s="10">
        <f>(E3955/D3955)*100</f>
        <v>0</v>
      </c>
      <c r="P3955" s="5" t="str">
        <f>IFERROR((E3955/L3955),"0")</f>
        <v>0</v>
      </c>
      <c r="Q3955" t="str">
        <f>LEFT(N3955,FIND("/",N3955)-1)</f>
        <v>theater</v>
      </c>
      <c r="R3955" t="str">
        <f>RIGHT(N3955,LEN(N3955)-SEARCH("/",N3955))</f>
        <v>plays</v>
      </c>
      <c r="S3955" s="14">
        <f>(((J3955/60)/60)/24) + DATE(1970,1,1)</f>
        <v>42550.048449074078</v>
      </c>
      <c r="T3955" s="14">
        <f>(((I3955/60)/60)/24) + DATE(1970,1,1)</f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8324</v>
      </c>
      <c r="O3956" s="10">
        <f>(E3956/D3956)*100</f>
        <v>0</v>
      </c>
      <c r="P3956" s="5" t="str">
        <f>IFERROR((E3956/L3956),"0")</f>
        <v>0</v>
      </c>
      <c r="Q3956" t="str">
        <f>LEFT(N3956,FIND("/",N3956)-1)</f>
        <v>theater</v>
      </c>
      <c r="R3956" t="str">
        <f>RIGHT(N3956,LEN(N3956)-SEARCH("/",N3956))</f>
        <v>plays</v>
      </c>
      <c r="S3956" s="14">
        <f>(((J3956/60)/60)/24) + DATE(1970,1,1)</f>
        <v>41774.651203703703</v>
      </c>
      <c r="T3956" s="14">
        <f>(((I3956/60)/60)/24) + DATE(1970,1,1)</f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8324</v>
      </c>
      <c r="O3957" s="10">
        <f>(E3957/D3957)*100</f>
        <v>24.285714285714285</v>
      </c>
      <c r="P3957" s="5">
        <f>IFERROR((E3957/L3957),"0")</f>
        <v>53.125</v>
      </c>
      <c r="Q3957" t="str">
        <f>LEFT(N3957,FIND("/",N3957)-1)</f>
        <v>theater</v>
      </c>
      <c r="R3957" t="str">
        <f>RIGHT(N3957,LEN(N3957)-SEARCH("/",N3957))</f>
        <v>plays</v>
      </c>
      <c r="S3957" s="14">
        <f>(((J3957/60)/60)/24) + DATE(1970,1,1)</f>
        <v>42306.848854166667</v>
      </c>
      <c r="T3957" s="14">
        <f>(((I3957/60)/60)/24) + DATE(1970,1,1)</f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8324</v>
      </c>
      <c r="O3958" s="10">
        <f>(E3958/D3958)*100</f>
        <v>0</v>
      </c>
      <c r="P3958" s="5" t="str">
        <f>IFERROR((E3958/L3958),"0")</f>
        <v>0</v>
      </c>
      <c r="Q3958" t="str">
        <f>LEFT(N3958,FIND("/",N3958)-1)</f>
        <v>theater</v>
      </c>
      <c r="R3958" t="str">
        <f>RIGHT(N3958,LEN(N3958)-SEARCH("/",N3958))</f>
        <v>plays</v>
      </c>
      <c r="S3958" s="14">
        <f>(((J3958/60)/60)/24) + DATE(1970,1,1)</f>
        <v>42457.932025462964</v>
      </c>
      <c r="T3958" s="14">
        <f>(((I3958/60)/60)/24) + 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8324</v>
      </c>
      <c r="O3959" s="10">
        <f>(E3959/D3959)*100</f>
        <v>2.5000000000000001E-2</v>
      </c>
      <c r="P3959" s="5">
        <f>IFERROR((E3959/L3959),"0")</f>
        <v>7</v>
      </c>
      <c r="Q3959" t="str">
        <f>LEFT(N3959,FIND("/",N3959)-1)</f>
        <v>theater</v>
      </c>
      <c r="R3959" t="str">
        <f>RIGHT(N3959,LEN(N3959)-SEARCH("/",N3959))</f>
        <v>plays</v>
      </c>
      <c r="S3959" s="14">
        <f>(((J3959/60)/60)/24) + DATE(1970,1,1)</f>
        <v>42513.976319444439</v>
      </c>
      <c r="T3959" s="14">
        <f>(((I3959/60)/60)/24) + DATE(1970,1,1)</f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8324</v>
      </c>
      <c r="O3960" s="10">
        <f>(E3960/D3960)*100</f>
        <v>32.049999999999997</v>
      </c>
      <c r="P3960" s="5">
        <f>IFERROR((E3960/L3960),"0")</f>
        <v>40.0625</v>
      </c>
      <c r="Q3960" t="str">
        <f>LEFT(N3960,FIND("/",N3960)-1)</f>
        <v>theater</v>
      </c>
      <c r="R3960" t="str">
        <f>RIGHT(N3960,LEN(N3960)-SEARCH("/",N3960))</f>
        <v>plays</v>
      </c>
      <c r="S3960" s="14">
        <f>(((J3960/60)/60)/24) + DATE(1970,1,1)</f>
        <v>41816.950370370374</v>
      </c>
      <c r="T3960" s="14">
        <f>(((I3960/60)/60)/24) + DATE(1970,1,1)</f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8324</v>
      </c>
      <c r="O3961" s="10">
        <f>(E3961/D3961)*100</f>
        <v>24.333333333333336</v>
      </c>
      <c r="P3961" s="5">
        <f>IFERROR((E3961/L3961),"0")</f>
        <v>24.333333333333332</v>
      </c>
      <c r="Q3961" t="str">
        <f>LEFT(N3961,FIND("/",N3961)-1)</f>
        <v>theater</v>
      </c>
      <c r="R3961" t="str">
        <f>RIGHT(N3961,LEN(N3961)-SEARCH("/",N3961))</f>
        <v>plays</v>
      </c>
      <c r="S3961" s="14">
        <f>(((J3961/60)/60)/24) + DATE(1970,1,1)</f>
        <v>41880.788842592592</v>
      </c>
      <c r="T3961" s="14">
        <f>(((I3961/60)/60)/24) + DATE(1970,1,1)</f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8324</v>
      </c>
      <c r="O3962" s="10">
        <f>(E3962/D3962)*100</f>
        <v>1.5</v>
      </c>
      <c r="P3962" s="5">
        <f>IFERROR((E3962/L3962),"0")</f>
        <v>11.25</v>
      </c>
      <c r="Q3962" t="str">
        <f>LEFT(N3962,FIND("/",N3962)-1)</f>
        <v>theater</v>
      </c>
      <c r="R3962" t="str">
        <f>RIGHT(N3962,LEN(N3962)-SEARCH("/",N3962))</f>
        <v>plays</v>
      </c>
      <c r="S3962" s="14">
        <f>(((J3962/60)/60)/24) + DATE(1970,1,1)</f>
        <v>42342.845555555556</v>
      </c>
      <c r="T3962" s="14">
        <f>(((I3962/60)/60)/24) + DATE(1970,1,1)</f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8324</v>
      </c>
      <c r="O3963" s="10">
        <f>(E3963/D3963)*100</f>
        <v>0.42</v>
      </c>
      <c r="P3963" s="5">
        <f>IFERROR((E3963/L3963),"0")</f>
        <v>10.5</v>
      </c>
      <c r="Q3963" t="str">
        <f>LEFT(N3963,FIND("/",N3963)-1)</f>
        <v>theater</v>
      </c>
      <c r="R3963" t="str">
        <f>RIGHT(N3963,LEN(N3963)-SEARCH("/",N3963))</f>
        <v>plays</v>
      </c>
      <c r="S3963" s="14">
        <f>(((J3963/60)/60)/24) + DATE(1970,1,1)</f>
        <v>41745.891319444447</v>
      </c>
      <c r="T3963" s="14">
        <f>(((I3963/60)/60)/24) + DATE(1970,1,1)</f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8324</v>
      </c>
      <c r="O3964" s="10">
        <f>(E3964/D3964)*100</f>
        <v>3.214285714285714</v>
      </c>
      <c r="P3964" s="5">
        <f>IFERROR((E3964/L3964),"0")</f>
        <v>15</v>
      </c>
      <c r="Q3964" t="str">
        <f>LEFT(N3964,FIND("/",N3964)-1)</f>
        <v>theater</v>
      </c>
      <c r="R3964" t="str">
        <f>RIGHT(N3964,LEN(N3964)-SEARCH("/",N3964))</f>
        <v>plays</v>
      </c>
      <c r="S3964" s="14">
        <f>(((J3964/60)/60)/24) + DATE(1970,1,1)</f>
        <v>42311.621458333335</v>
      </c>
      <c r="T3964" s="14">
        <f>(((I3964/60)/60)/24) + DATE(1970,1,1)</f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8324</v>
      </c>
      <c r="O3965" s="10">
        <f>(E3965/D3965)*100</f>
        <v>0</v>
      </c>
      <c r="P3965" s="5" t="str">
        <f>IFERROR((E3965/L3965),"0")</f>
        <v>0</v>
      </c>
      <c r="Q3965" t="str">
        <f>LEFT(N3965,FIND("/",N3965)-1)</f>
        <v>theater</v>
      </c>
      <c r="R3965" t="str">
        <f>RIGHT(N3965,LEN(N3965)-SEARCH("/",N3965))</f>
        <v>plays</v>
      </c>
      <c r="S3965" s="14">
        <f>(((J3965/60)/60)/24) + DATE(1970,1,1)</f>
        <v>42296.154131944444</v>
      </c>
      <c r="T3965" s="14">
        <f>(((I3965/60)/60)/24) + 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8324</v>
      </c>
      <c r="O3966" s="10">
        <f>(E3966/D3966)*100</f>
        <v>6.3</v>
      </c>
      <c r="P3966" s="5">
        <f>IFERROR((E3966/L3966),"0")</f>
        <v>42</v>
      </c>
      <c r="Q3966" t="str">
        <f>LEFT(N3966,FIND("/",N3966)-1)</f>
        <v>theater</v>
      </c>
      <c r="R3966" t="str">
        <f>RIGHT(N3966,LEN(N3966)-SEARCH("/",N3966))</f>
        <v>plays</v>
      </c>
      <c r="S3966" s="14">
        <f>(((J3966/60)/60)/24) + DATE(1970,1,1)</f>
        <v>42053.722060185188</v>
      </c>
      <c r="T3966" s="14">
        <f>(((I3966/60)/60)/24) + DATE(1970,1,1)</f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8324</v>
      </c>
      <c r="O3967" s="10">
        <f>(E3967/D3967)*100</f>
        <v>14.249999999999998</v>
      </c>
      <c r="P3967" s="5">
        <f>IFERROR((E3967/L3967),"0")</f>
        <v>71.25</v>
      </c>
      <c r="Q3967" t="str">
        <f>LEFT(N3967,FIND("/",N3967)-1)</f>
        <v>theater</v>
      </c>
      <c r="R3967" t="str">
        <f>RIGHT(N3967,LEN(N3967)-SEARCH("/",N3967))</f>
        <v>plays</v>
      </c>
      <c r="S3967" s="14">
        <f>(((J3967/60)/60)/24) + DATE(1970,1,1)</f>
        <v>42414.235879629632</v>
      </c>
      <c r="T3967" s="14">
        <f>(((I3967/60)/60)/24) + DATE(1970,1,1)</f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8324</v>
      </c>
      <c r="O3968" s="10">
        <f>(E3968/D3968)*100</f>
        <v>0.6</v>
      </c>
      <c r="P3968" s="5">
        <f>IFERROR((E3968/L3968),"0")</f>
        <v>22.5</v>
      </c>
      <c r="Q3968" t="str">
        <f>LEFT(N3968,FIND("/",N3968)-1)</f>
        <v>theater</v>
      </c>
      <c r="R3968" t="str">
        <f>RIGHT(N3968,LEN(N3968)-SEARCH("/",N3968))</f>
        <v>plays</v>
      </c>
      <c r="S3968" s="14">
        <f>(((J3968/60)/60)/24) + DATE(1970,1,1)</f>
        <v>41801.711550925924</v>
      </c>
      <c r="T3968" s="14">
        <f>(((I3968/60)/60)/24) + DATE(1970,1,1)</f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8324</v>
      </c>
      <c r="O3969" s="10">
        <f>(E3969/D3969)*100</f>
        <v>24.117647058823529</v>
      </c>
      <c r="P3969" s="5">
        <f>IFERROR((E3969/L3969),"0")</f>
        <v>41</v>
      </c>
      <c r="Q3969" t="str">
        <f>LEFT(N3969,FIND("/",N3969)-1)</f>
        <v>theater</v>
      </c>
      <c r="R3969" t="str">
        <f>RIGHT(N3969,LEN(N3969)-SEARCH("/",N3969))</f>
        <v>plays</v>
      </c>
      <c r="S3969" s="14">
        <f>(((J3969/60)/60)/24) + DATE(1970,1,1)</f>
        <v>42770.290590277778</v>
      </c>
      <c r="T3969" s="14">
        <f>(((I3969/60)/60)/24) + 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8324</v>
      </c>
      <c r="O3970" s="10">
        <f>(E3970/D3970)*100</f>
        <v>10.54</v>
      </c>
      <c r="P3970" s="5">
        <f>IFERROR((E3970/L3970),"0")</f>
        <v>47.909090909090907</v>
      </c>
      <c r="Q3970" t="str">
        <f>LEFT(N3970,FIND("/",N3970)-1)</f>
        <v>theater</v>
      </c>
      <c r="R3970" t="str">
        <f>RIGHT(N3970,LEN(N3970)-SEARCH("/",N3970))</f>
        <v>plays</v>
      </c>
      <c r="S3970" s="14">
        <f>(((J3970/60)/60)/24) + DATE(1970,1,1)</f>
        <v>42452.815659722226</v>
      </c>
      <c r="T3970" s="14">
        <f>(((I3970/60)/60)/24) + DATE(1970,1,1)</f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8324</v>
      </c>
      <c r="O3971" s="10">
        <f>(E3971/D3971)*100</f>
        <v>7.4690265486725664</v>
      </c>
      <c r="P3971" s="5">
        <f>IFERROR((E3971/L3971),"0")</f>
        <v>35.166666666666664</v>
      </c>
      <c r="Q3971" t="str">
        <f>LEFT(N3971,FIND("/",N3971)-1)</f>
        <v>theater</v>
      </c>
      <c r="R3971" t="str">
        <f>RIGHT(N3971,LEN(N3971)-SEARCH("/",N3971))</f>
        <v>plays</v>
      </c>
      <c r="S3971" s="14">
        <f>(((J3971/60)/60)/24) + DATE(1970,1,1)</f>
        <v>42601.854699074072</v>
      </c>
      <c r="T3971" s="14">
        <f>(((I3971/60)/60)/24) + 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8324</v>
      </c>
      <c r="O3972" s="10">
        <f>(E3972/D3972)*100</f>
        <v>7.3333333333333334E-2</v>
      </c>
      <c r="P3972" s="5">
        <f>IFERROR((E3972/L3972),"0")</f>
        <v>5.5</v>
      </c>
      <c r="Q3972" t="str">
        <f>LEFT(N3972,FIND("/",N3972)-1)</f>
        <v>theater</v>
      </c>
      <c r="R3972" t="str">
        <f>RIGHT(N3972,LEN(N3972)-SEARCH("/",N3972))</f>
        <v>plays</v>
      </c>
      <c r="S3972" s="14">
        <f>(((J3972/60)/60)/24) + DATE(1970,1,1)</f>
        <v>42447.863553240735</v>
      </c>
      <c r="T3972" s="14">
        <f>(((I3972/60)/60)/24) + DATE(1970,1,1)</f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8324</v>
      </c>
      <c r="O3973" s="10">
        <f>(E3973/D3973)*100</f>
        <v>0.97142857142857131</v>
      </c>
      <c r="P3973" s="5">
        <f>IFERROR((E3973/L3973),"0")</f>
        <v>22.666666666666668</v>
      </c>
      <c r="Q3973" t="str">
        <f>LEFT(N3973,FIND("/",N3973)-1)</f>
        <v>theater</v>
      </c>
      <c r="R3973" t="str">
        <f>RIGHT(N3973,LEN(N3973)-SEARCH("/",N3973))</f>
        <v>plays</v>
      </c>
      <c r="S3973" s="14">
        <f>(((J3973/60)/60)/24) + DATE(1970,1,1)</f>
        <v>41811.536180555559</v>
      </c>
      <c r="T3973" s="14">
        <f>(((I3973/60)/60)/24) + DATE(1970,1,1)</f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8324</v>
      </c>
      <c r="O3974" s="10">
        <f>(E3974/D3974)*100</f>
        <v>21.099999999999998</v>
      </c>
      <c r="P3974" s="5">
        <f>IFERROR((E3974/L3974),"0")</f>
        <v>26.375</v>
      </c>
      <c r="Q3974" t="str">
        <f>LEFT(N3974,FIND("/",N3974)-1)</f>
        <v>theater</v>
      </c>
      <c r="R3974" t="str">
        <f>RIGHT(N3974,LEN(N3974)-SEARCH("/",N3974))</f>
        <v>plays</v>
      </c>
      <c r="S3974" s="14">
        <f>(((J3974/60)/60)/24) + DATE(1970,1,1)</f>
        <v>41981.067523148144</v>
      </c>
      <c r="T3974" s="14">
        <f>(((I3974/60)/60)/24) + DATE(1970,1,1)</f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8324</v>
      </c>
      <c r="O3975" s="10">
        <f>(E3975/D3975)*100</f>
        <v>78.100000000000009</v>
      </c>
      <c r="P3975" s="5">
        <f>IFERROR((E3975/L3975),"0")</f>
        <v>105.54054054054055</v>
      </c>
      <c r="Q3975" t="str">
        <f>LEFT(N3975,FIND("/",N3975)-1)</f>
        <v>theater</v>
      </c>
      <c r="R3975" t="str">
        <f>RIGHT(N3975,LEN(N3975)-SEARCH("/",N3975))</f>
        <v>plays</v>
      </c>
      <c r="S3975" s="14">
        <f>(((J3975/60)/60)/24) + DATE(1970,1,1)</f>
        <v>42469.68414351852</v>
      </c>
      <c r="T3975" s="14">
        <f>(((I3975/60)/60)/24) + DATE(1970,1,1)</f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8324</v>
      </c>
      <c r="O3976" s="10">
        <f>(E3976/D3976)*100</f>
        <v>32</v>
      </c>
      <c r="P3976" s="5">
        <f>IFERROR((E3976/L3976),"0")</f>
        <v>29.09090909090909</v>
      </c>
      <c r="Q3976" t="str">
        <f>LEFT(N3976,FIND("/",N3976)-1)</f>
        <v>theater</v>
      </c>
      <c r="R3976" t="str">
        <f>RIGHT(N3976,LEN(N3976)-SEARCH("/",N3976))</f>
        <v>plays</v>
      </c>
      <c r="S3976" s="14">
        <f>(((J3976/60)/60)/24) + DATE(1970,1,1)</f>
        <v>42493.546851851846</v>
      </c>
      <c r="T3976" s="14">
        <f>(((I3976/60)/60)/24) + DATE(1970,1,1)</f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8324</v>
      </c>
      <c r="O3977" s="10">
        <f>(E3977/D3977)*100</f>
        <v>0</v>
      </c>
      <c r="P3977" s="5" t="str">
        <f>IFERROR((E3977/L3977),"0")</f>
        <v>0</v>
      </c>
      <c r="Q3977" t="str">
        <f>LEFT(N3977,FIND("/",N3977)-1)</f>
        <v>theater</v>
      </c>
      <c r="R3977" t="str">
        <f>RIGHT(N3977,LEN(N3977)-SEARCH("/",N3977))</f>
        <v>plays</v>
      </c>
      <c r="S3977" s="14">
        <f>(((J3977/60)/60)/24) + DATE(1970,1,1)</f>
        <v>42534.866875</v>
      </c>
      <c r="T3977" s="14">
        <f>(((I3977/60)/60)/24) + DATE(1970,1,1)</f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8324</v>
      </c>
      <c r="O3978" s="10">
        <f>(E3978/D3978)*100</f>
        <v>47.692307692307693</v>
      </c>
      <c r="P3978" s="5">
        <f>IFERROR((E3978/L3978),"0")</f>
        <v>62</v>
      </c>
      <c r="Q3978" t="str">
        <f>LEFT(N3978,FIND("/",N3978)-1)</f>
        <v>theater</v>
      </c>
      <c r="R3978" t="str">
        <f>RIGHT(N3978,LEN(N3978)-SEARCH("/",N3978))</f>
        <v>plays</v>
      </c>
      <c r="S3978" s="14">
        <f>(((J3978/60)/60)/24) + DATE(1970,1,1)</f>
        <v>41830.858344907407</v>
      </c>
      <c r="T3978" s="14">
        <f>(((I3978/60)/60)/24) + DATE(1970,1,1)</f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8324</v>
      </c>
      <c r="O3979" s="10">
        <f>(E3979/D3979)*100</f>
        <v>1.4500000000000002</v>
      </c>
      <c r="P3979" s="5">
        <f>IFERROR((E3979/L3979),"0")</f>
        <v>217.5</v>
      </c>
      <c r="Q3979" t="str">
        <f>LEFT(N3979,FIND("/",N3979)-1)</f>
        <v>theater</v>
      </c>
      <c r="R3979" t="str">
        <f>RIGHT(N3979,LEN(N3979)-SEARCH("/",N3979))</f>
        <v>plays</v>
      </c>
      <c r="S3979" s="14">
        <f>(((J3979/60)/60)/24) + DATE(1970,1,1)</f>
        <v>42543.788564814815</v>
      </c>
      <c r="T3979" s="14">
        <f>(((I3979/60)/60)/24) + DATE(1970,1,1)</f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8324</v>
      </c>
      <c r="O3980" s="10">
        <f>(E3980/D3980)*100</f>
        <v>10.7</v>
      </c>
      <c r="P3980" s="5">
        <f>IFERROR((E3980/L3980),"0")</f>
        <v>26.75</v>
      </c>
      <c r="Q3980" t="str">
        <f>LEFT(N3980,FIND("/",N3980)-1)</f>
        <v>theater</v>
      </c>
      <c r="R3980" t="str">
        <f>RIGHT(N3980,LEN(N3980)-SEARCH("/",N3980))</f>
        <v>plays</v>
      </c>
      <c r="S3980" s="14">
        <f>(((J3980/60)/60)/24) + DATE(1970,1,1)</f>
        <v>41975.642974537041</v>
      </c>
      <c r="T3980" s="14">
        <f>(((I3980/60)/60)/24) + DATE(1970,1,1)</f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8324</v>
      </c>
      <c r="O3981" s="10">
        <f>(E3981/D3981)*100</f>
        <v>1.8333333333333333</v>
      </c>
      <c r="P3981" s="5">
        <f>IFERROR((E3981/L3981),"0")</f>
        <v>18.333333333333332</v>
      </c>
      <c r="Q3981" t="str">
        <f>LEFT(N3981,FIND("/",N3981)-1)</f>
        <v>theater</v>
      </c>
      <c r="R3981" t="str">
        <f>RIGHT(N3981,LEN(N3981)-SEARCH("/",N3981))</f>
        <v>plays</v>
      </c>
      <c r="S3981" s="14">
        <f>(((J3981/60)/60)/24) + DATE(1970,1,1)</f>
        <v>42069.903437500005</v>
      </c>
      <c r="T3981" s="14">
        <f>(((I3981/60)/60)/24) + DATE(1970,1,1)</f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8324</v>
      </c>
      <c r="O3982" s="10">
        <f>(E3982/D3982)*100</f>
        <v>18</v>
      </c>
      <c r="P3982" s="5">
        <f>IFERROR((E3982/L3982),"0")</f>
        <v>64.285714285714292</v>
      </c>
      <c r="Q3982" t="str">
        <f>LEFT(N3982,FIND("/",N3982)-1)</f>
        <v>theater</v>
      </c>
      <c r="R3982" t="str">
        <f>RIGHT(N3982,LEN(N3982)-SEARCH("/",N3982))</f>
        <v>plays</v>
      </c>
      <c r="S3982" s="14">
        <f>(((J3982/60)/60)/24) + DATE(1970,1,1)</f>
        <v>41795.598923611113</v>
      </c>
      <c r="T3982" s="14">
        <f>(((I3982/60)/60)/24) + DATE(1970,1,1)</f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8324</v>
      </c>
      <c r="O3983" s="10">
        <f>(E3983/D3983)*100</f>
        <v>4.083333333333333</v>
      </c>
      <c r="P3983" s="5">
        <f>IFERROR((E3983/L3983),"0")</f>
        <v>175</v>
      </c>
      <c r="Q3983" t="str">
        <f>LEFT(N3983,FIND("/",N3983)-1)</f>
        <v>theater</v>
      </c>
      <c r="R3983" t="str">
        <f>RIGHT(N3983,LEN(N3983)-SEARCH("/",N3983))</f>
        <v>plays</v>
      </c>
      <c r="S3983" s="14">
        <f>(((J3983/60)/60)/24) + DATE(1970,1,1)</f>
        <v>42508.179965277777</v>
      </c>
      <c r="T3983" s="14">
        <f>(((I3983/60)/60)/24) + 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8324</v>
      </c>
      <c r="O3984" s="10">
        <f>(E3984/D3984)*100</f>
        <v>20</v>
      </c>
      <c r="P3984" s="5">
        <f>IFERROR((E3984/L3984),"0")</f>
        <v>34</v>
      </c>
      <c r="Q3984" t="str">
        <f>LEFT(N3984,FIND("/",N3984)-1)</f>
        <v>theater</v>
      </c>
      <c r="R3984" t="str">
        <f>RIGHT(N3984,LEN(N3984)-SEARCH("/",N3984))</f>
        <v>plays</v>
      </c>
      <c r="S3984" s="14">
        <f>(((J3984/60)/60)/24) + DATE(1970,1,1)</f>
        <v>42132.809953703705</v>
      </c>
      <c r="T3984" s="14">
        <f>(((I3984/60)/60)/24) + DATE(1970,1,1)</f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8324</v>
      </c>
      <c r="O3985" s="10">
        <f>(E3985/D3985)*100</f>
        <v>34.802513464991023</v>
      </c>
      <c r="P3985" s="5">
        <f>IFERROR((E3985/L3985),"0")</f>
        <v>84.282608695652172</v>
      </c>
      <c r="Q3985" t="str">
        <f>LEFT(N3985,FIND("/",N3985)-1)</f>
        <v>theater</v>
      </c>
      <c r="R3985" t="str">
        <f>RIGHT(N3985,LEN(N3985)-SEARCH("/",N3985))</f>
        <v>plays</v>
      </c>
      <c r="S3985" s="14">
        <f>(((J3985/60)/60)/24) + DATE(1970,1,1)</f>
        <v>41747.86986111111</v>
      </c>
      <c r="T3985" s="14">
        <f>(((I3985/60)/60)/24) + DATE(1970,1,1)</f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8324</v>
      </c>
      <c r="O3986" s="10">
        <f>(E3986/D3986)*100</f>
        <v>6.3333333333333339</v>
      </c>
      <c r="P3986" s="5">
        <f>IFERROR((E3986/L3986),"0")</f>
        <v>9.5</v>
      </c>
      <c r="Q3986" t="str">
        <f>LEFT(N3986,FIND("/",N3986)-1)</f>
        <v>theater</v>
      </c>
      <c r="R3986" t="str">
        <f>RIGHT(N3986,LEN(N3986)-SEARCH("/",N3986))</f>
        <v>plays</v>
      </c>
      <c r="S3986" s="14">
        <f>(((J3986/60)/60)/24) + DATE(1970,1,1)</f>
        <v>41920.963472222218</v>
      </c>
      <c r="T3986" s="14">
        <f>(((I3986/60)/60)/24) + DATE(1970,1,1)</f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8324</v>
      </c>
      <c r="O3987" s="10">
        <f>(E3987/D3987)*100</f>
        <v>32.049999999999997</v>
      </c>
      <c r="P3987" s="5">
        <f>IFERROR((E3987/L3987),"0")</f>
        <v>33.736842105263158</v>
      </c>
      <c r="Q3987" t="str">
        <f>LEFT(N3987,FIND("/",N3987)-1)</f>
        <v>theater</v>
      </c>
      <c r="R3987" t="str">
        <f>RIGHT(N3987,LEN(N3987)-SEARCH("/",N3987))</f>
        <v>plays</v>
      </c>
      <c r="S3987" s="14">
        <f>(((J3987/60)/60)/24) + DATE(1970,1,1)</f>
        <v>42399.707407407404</v>
      </c>
      <c r="T3987" s="14">
        <f>(((I3987/60)/60)/24) + DATE(1970,1,1)</f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8324</v>
      </c>
      <c r="O3988" s="10">
        <f>(E3988/D3988)*100</f>
        <v>9.76</v>
      </c>
      <c r="P3988" s="5">
        <f>IFERROR((E3988/L3988),"0")</f>
        <v>37.53846153846154</v>
      </c>
      <c r="Q3988" t="str">
        <f>LEFT(N3988,FIND("/",N3988)-1)</f>
        <v>theater</v>
      </c>
      <c r="R3988" t="str">
        <f>RIGHT(N3988,LEN(N3988)-SEARCH("/",N3988))</f>
        <v>plays</v>
      </c>
      <c r="S3988" s="14">
        <f>(((J3988/60)/60)/24) + DATE(1970,1,1)</f>
        <v>42467.548541666663</v>
      </c>
      <c r="T3988" s="14">
        <f>(((I3988/60)/60)/24) + 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8324</v>
      </c>
      <c r="O3989" s="10">
        <f>(E3989/D3989)*100</f>
        <v>37.75</v>
      </c>
      <c r="P3989" s="5">
        <f>IFERROR((E3989/L3989),"0")</f>
        <v>11.615384615384615</v>
      </c>
      <c r="Q3989" t="str">
        <f>LEFT(N3989,FIND("/",N3989)-1)</f>
        <v>theater</v>
      </c>
      <c r="R3989" t="str">
        <f>RIGHT(N3989,LEN(N3989)-SEARCH("/",N3989))</f>
        <v>plays</v>
      </c>
      <c r="S3989" s="14">
        <f>(((J3989/60)/60)/24) + DATE(1970,1,1)</f>
        <v>41765.92465277778</v>
      </c>
      <c r="T3989" s="14">
        <f>(((I3989/60)/60)/24) + 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8324</v>
      </c>
      <c r="O3990" s="10">
        <f>(E3990/D3990)*100</f>
        <v>2.1333333333333333</v>
      </c>
      <c r="P3990" s="5">
        <f>IFERROR((E3990/L3990),"0")</f>
        <v>8</v>
      </c>
      <c r="Q3990" t="str">
        <f>LEFT(N3990,FIND("/",N3990)-1)</f>
        <v>theater</v>
      </c>
      <c r="R3990" t="str">
        <f>RIGHT(N3990,LEN(N3990)-SEARCH("/",N3990))</f>
        <v>plays</v>
      </c>
      <c r="S3990" s="14">
        <f>(((J3990/60)/60)/24) + DATE(1970,1,1)</f>
        <v>42230.08116898148</v>
      </c>
      <c r="T3990" s="14">
        <f>(((I3990/60)/60)/24) + DATE(1970,1,1)</f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8324</v>
      </c>
      <c r="O3991" s="10">
        <f>(E3991/D3991)*100</f>
        <v>0</v>
      </c>
      <c r="P3991" s="5" t="str">
        <f>IFERROR((E3991/L3991),"0")</f>
        <v>0</v>
      </c>
      <c r="Q3991" t="str">
        <f>LEFT(N3991,FIND("/",N3991)-1)</f>
        <v>theater</v>
      </c>
      <c r="R3991" t="str">
        <f>RIGHT(N3991,LEN(N3991)-SEARCH("/",N3991))</f>
        <v>plays</v>
      </c>
      <c r="S3991" s="14">
        <f>(((J3991/60)/60)/24) + DATE(1970,1,1)</f>
        <v>42286.749780092592</v>
      </c>
      <c r="T3991" s="14">
        <f>(((I3991/60)/60)/24) + 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8324</v>
      </c>
      <c r="O3992" s="10">
        <f>(E3992/D3992)*100</f>
        <v>4.1818181818181817</v>
      </c>
      <c r="P3992" s="5">
        <f>IFERROR((E3992/L3992),"0")</f>
        <v>23</v>
      </c>
      <c r="Q3992" t="str">
        <f>LEFT(N3992,FIND("/",N3992)-1)</f>
        <v>theater</v>
      </c>
      <c r="R3992" t="str">
        <f>RIGHT(N3992,LEN(N3992)-SEARCH("/",N3992))</f>
        <v>plays</v>
      </c>
      <c r="S3992" s="14">
        <f>(((J3992/60)/60)/24) + DATE(1970,1,1)</f>
        <v>42401.672372685185</v>
      </c>
      <c r="T3992" s="14">
        <f>(((I3992/60)/60)/24) + 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8324</v>
      </c>
      <c r="O3993" s="10">
        <f>(E3993/D3993)*100</f>
        <v>20</v>
      </c>
      <c r="P3993" s="5">
        <f>IFERROR((E3993/L3993),"0")</f>
        <v>100</v>
      </c>
      <c r="Q3993" t="str">
        <f>LEFT(N3993,FIND("/",N3993)-1)</f>
        <v>theater</v>
      </c>
      <c r="R3993" t="str">
        <f>RIGHT(N3993,LEN(N3993)-SEARCH("/",N3993))</f>
        <v>plays</v>
      </c>
      <c r="S3993" s="14">
        <f>(((J3993/60)/60)/24) + DATE(1970,1,1)</f>
        <v>42125.644467592589</v>
      </c>
      <c r="T3993" s="14">
        <f>(((I3993/60)/60)/24) + 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8324</v>
      </c>
      <c r="O3994" s="10">
        <f>(E3994/D3994)*100</f>
        <v>5.41</v>
      </c>
      <c r="P3994" s="5">
        <f>IFERROR((E3994/L3994),"0")</f>
        <v>60.111111111111114</v>
      </c>
      <c r="Q3994" t="str">
        <f>LEFT(N3994,FIND("/",N3994)-1)</f>
        <v>theater</v>
      </c>
      <c r="R3994" t="str">
        <f>RIGHT(N3994,LEN(N3994)-SEARCH("/",N3994))</f>
        <v>plays</v>
      </c>
      <c r="S3994" s="14">
        <f>(((J3994/60)/60)/24) + DATE(1970,1,1)</f>
        <v>42289.94049768518</v>
      </c>
      <c r="T3994" s="14">
        <f>(((I3994/60)/60)/24) + 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8324</v>
      </c>
      <c r="O3995" s="10">
        <f>(E3995/D3995)*100</f>
        <v>6.0000000000000001E-3</v>
      </c>
      <c r="P3995" s="5">
        <f>IFERROR((E3995/L3995),"0")</f>
        <v>3</v>
      </c>
      <c r="Q3995" t="str">
        <f>LEFT(N3995,FIND("/",N3995)-1)</f>
        <v>theater</v>
      </c>
      <c r="R3995" t="str">
        <f>RIGHT(N3995,LEN(N3995)-SEARCH("/",N3995))</f>
        <v>plays</v>
      </c>
      <c r="S3995" s="14">
        <f>(((J3995/60)/60)/24) + DATE(1970,1,1)</f>
        <v>42107.864722222221</v>
      </c>
      <c r="T3995" s="14">
        <f>(((I3995/60)/60)/24) + DATE(1970,1,1)</f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8324</v>
      </c>
      <c r="O3996" s="10">
        <f>(E3996/D3996)*100</f>
        <v>0.25</v>
      </c>
      <c r="P3996" s="5">
        <f>IFERROR((E3996/L3996),"0")</f>
        <v>5</v>
      </c>
      <c r="Q3996" t="str">
        <f>LEFT(N3996,FIND("/",N3996)-1)</f>
        <v>theater</v>
      </c>
      <c r="R3996" t="str">
        <f>RIGHT(N3996,LEN(N3996)-SEARCH("/",N3996))</f>
        <v>plays</v>
      </c>
      <c r="S3996" s="14">
        <f>(((J3996/60)/60)/24) + DATE(1970,1,1)</f>
        <v>41809.389930555553</v>
      </c>
      <c r="T3996" s="14">
        <f>(((I3996/60)/60)/24) + DATE(1970,1,1)</f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8324</v>
      </c>
      <c r="O3997" s="10">
        <f>(E3997/D3997)*100</f>
        <v>35</v>
      </c>
      <c r="P3997" s="5">
        <f>IFERROR((E3997/L3997),"0")</f>
        <v>17.5</v>
      </c>
      <c r="Q3997" t="str">
        <f>LEFT(N3997,FIND("/",N3997)-1)</f>
        <v>theater</v>
      </c>
      <c r="R3997" t="str">
        <f>RIGHT(N3997,LEN(N3997)-SEARCH("/",N3997))</f>
        <v>plays</v>
      </c>
      <c r="S3997" s="14">
        <f>(((J3997/60)/60)/24) + DATE(1970,1,1)</f>
        <v>42019.683761574073</v>
      </c>
      <c r="T3997" s="14">
        <f>(((I3997/60)/60)/24) + 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8324</v>
      </c>
      <c r="O3998" s="10">
        <f>(E3998/D3998)*100</f>
        <v>16.566666666666666</v>
      </c>
      <c r="P3998" s="5">
        <f>IFERROR((E3998/L3998),"0")</f>
        <v>29.235294117647058</v>
      </c>
      <c r="Q3998" t="str">
        <f>LEFT(N3998,FIND("/",N3998)-1)</f>
        <v>theater</v>
      </c>
      <c r="R3998" t="str">
        <f>RIGHT(N3998,LEN(N3998)-SEARCH("/",N3998))</f>
        <v>plays</v>
      </c>
      <c r="S3998" s="14">
        <f>(((J3998/60)/60)/24) + DATE(1970,1,1)</f>
        <v>41950.26694444444</v>
      </c>
      <c r="T3998" s="14">
        <f>(((I3998/60)/60)/24) + DATE(1970,1,1)</f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8324</v>
      </c>
      <c r="O3999" s="10">
        <f>(E3999/D3999)*100</f>
        <v>0</v>
      </c>
      <c r="P3999" s="5" t="str">
        <f>IFERROR((E3999/L3999),"0")</f>
        <v>0</v>
      </c>
      <c r="Q3999" t="str">
        <f>LEFT(N3999,FIND("/",N3999)-1)</f>
        <v>theater</v>
      </c>
      <c r="R3999" t="str">
        <f>RIGHT(N3999,LEN(N3999)-SEARCH("/",N3999))</f>
        <v>plays</v>
      </c>
      <c r="S3999" s="14">
        <f>(((J3999/60)/60)/24) + DATE(1970,1,1)</f>
        <v>42069.391446759255</v>
      </c>
      <c r="T3999" s="14">
        <f>(((I3999/60)/60)/24) + 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8324</v>
      </c>
      <c r="O4000" s="10">
        <f>(E4000/D4000)*100</f>
        <v>57.199999999999996</v>
      </c>
      <c r="P4000" s="5">
        <f>IFERROR((E4000/L4000),"0")</f>
        <v>59.583333333333336</v>
      </c>
      <c r="Q4000" t="str">
        <f>LEFT(N4000,FIND("/",N4000)-1)</f>
        <v>theater</v>
      </c>
      <c r="R4000" t="str">
        <f>RIGHT(N4000,LEN(N4000)-SEARCH("/",N4000))</f>
        <v>plays</v>
      </c>
      <c r="S4000" s="14">
        <f>(((J4000/60)/60)/24) + DATE(1970,1,1)</f>
        <v>42061.963263888887</v>
      </c>
      <c r="T4000" s="14">
        <f>(((I4000/60)/60)/24) + 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8324</v>
      </c>
      <c r="O4001" s="10">
        <f>(E4001/D4001)*100</f>
        <v>16.514285714285716</v>
      </c>
      <c r="P4001" s="5">
        <f>IFERROR((E4001/L4001),"0")</f>
        <v>82.571428571428569</v>
      </c>
      <c r="Q4001" t="str">
        <f>LEFT(N4001,FIND("/",N4001)-1)</f>
        <v>theater</v>
      </c>
      <c r="R4001" t="str">
        <f>RIGHT(N4001,LEN(N4001)-SEARCH("/",N4001))</f>
        <v>plays</v>
      </c>
      <c r="S4001" s="14">
        <f>(((J4001/60)/60)/24) + DATE(1970,1,1)</f>
        <v>41842.828680555554</v>
      </c>
      <c r="T4001" s="14">
        <f>(((I4001/60)/60)/24) + DATE(1970,1,1)</f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8324</v>
      </c>
      <c r="O4002" s="10">
        <f>(E4002/D4002)*100</f>
        <v>0.125</v>
      </c>
      <c r="P4002" s="5">
        <f>IFERROR((E4002/L4002),"0")</f>
        <v>10</v>
      </c>
      <c r="Q4002" t="str">
        <f>LEFT(N4002,FIND("/",N4002)-1)</f>
        <v>theater</v>
      </c>
      <c r="R4002" t="str">
        <f>RIGHT(N4002,LEN(N4002)-SEARCH("/",N4002))</f>
        <v>plays</v>
      </c>
      <c r="S4002" s="14">
        <f>(((J4002/60)/60)/24) + DATE(1970,1,1)</f>
        <v>42437.64534722222</v>
      </c>
      <c r="T4002" s="14">
        <f>(((I4002/60)/60)/24) + DATE(1970,1,1)</f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8324</v>
      </c>
      <c r="O4003" s="10">
        <f>(E4003/D4003)*100</f>
        <v>37.75</v>
      </c>
      <c r="P4003" s="5">
        <f>IFERROR((E4003/L4003),"0")</f>
        <v>32.357142857142854</v>
      </c>
      <c r="Q4003" t="str">
        <f>LEFT(N4003,FIND("/",N4003)-1)</f>
        <v>theater</v>
      </c>
      <c r="R4003" t="str">
        <f>RIGHT(N4003,LEN(N4003)-SEARCH("/",N4003))</f>
        <v>plays</v>
      </c>
      <c r="S4003" s="14">
        <f>(((J4003/60)/60)/24) + DATE(1970,1,1)</f>
        <v>42775.964212962965</v>
      </c>
      <c r="T4003" s="14">
        <f>(((I4003/60)/60)/24) + DATE(1970,1,1)</f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8324</v>
      </c>
      <c r="O4004" s="10">
        <f>(E4004/D4004)*100</f>
        <v>1.8399999999999999</v>
      </c>
      <c r="P4004" s="5">
        <f>IFERROR((E4004/L4004),"0")</f>
        <v>5.75</v>
      </c>
      <c r="Q4004" t="str">
        <f>LEFT(N4004,FIND("/",N4004)-1)</f>
        <v>theater</v>
      </c>
      <c r="R4004" t="str">
        <f>RIGHT(N4004,LEN(N4004)-SEARCH("/",N4004))</f>
        <v>plays</v>
      </c>
      <c r="S4004" s="14">
        <f>(((J4004/60)/60)/24) + DATE(1970,1,1)</f>
        <v>41879.043530092589</v>
      </c>
      <c r="T4004" s="14">
        <f>(((I4004/60)/60)/24) + 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8324</v>
      </c>
      <c r="O4005" s="10">
        <f>(E4005/D4005)*100</f>
        <v>10.050000000000001</v>
      </c>
      <c r="P4005" s="5">
        <f>IFERROR((E4005/L4005),"0")</f>
        <v>100.5</v>
      </c>
      <c r="Q4005" t="str">
        <f>LEFT(N4005,FIND("/",N4005)-1)</f>
        <v>theater</v>
      </c>
      <c r="R4005" t="str">
        <f>RIGHT(N4005,LEN(N4005)-SEARCH("/",N4005))</f>
        <v>plays</v>
      </c>
      <c r="S4005" s="14">
        <f>(((J4005/60)/60)/24) + DATE(1970,1,1)</f>
        <v>42020.587349537032</v>
      </c>
      <c r="T4005" s="14">
        <f>(((I4005/60)/60)/24) + 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8324</v>
      </c>
      <c r="O4006" s="10">
        <f>(E4006/D4006)*100</f>
        <v>0.2</v>
      </c>
      <c r="P4006" s="5">
        <f>IFERROR((E4006/L4006),"0")</f>
        <v>1</v>
      </c>
      <c r="Q4006" t="str">
        <f>LEFT(N4006,FIND("/",N4006)-1)</f>
        <v>theater</v>
      </c>
      <c r="R4006" t="str">
        <f>RIGHT(N4006,LEN(N4006)-SEARCH("/",N4006))</f>
        <v>plays</v>
      </c>
      <c r="S4006" s="14">
        <f>(((J4006/60)/60)/24) + DATE(1970,1,1)</f>
        <v>41890.16269675926</v>
      </c>
      <c r="T4006" s="14">
        <f>(((I4006/60)/60)/24) + 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8324</v>
      </c>
      <c r="O4007" s="10">
        <f>(E4007/D4007)*100</f>
        <v>1.3333333333333335</v>
      </c>
      <c r="P4007" s="5">
        <f>IFERROR((E4007/L4007),"0")</f>
        <v>20</v>
      </c>
      <c r="Q4007" t="str">
        <f>LEFT(N4007,FIND("/",N4007)-1)</f>
        <v>theater</v>
      </c>
      <c r="R4007" t="str">
        <f>RIGHT(N4007,LEN(N4007)-SEARCH("/",N4007))</f>
        <v>plays</v>
      </c>
      <c r="S4007" s="14">
        <f>(((J4007/60)/60)/24) + DATE(1970,1,1)</f>
        <v>41872.807696759257</v>
      </c>
      <c r="T4007" s="14">
        <f>(((I4007/60)/60)/24) + DATE(1970,1,1)</f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8324</v>
      </c>
      <c r="O4008" s="10">
        <f>(E4008/D4008)*100</f>
        <v>6.6666666666666671E-3</v>
      </c>
      <c r="P4008" s="5">
        <f>IFERROR((E4008/L4008),"0")</f>
        <v>2</v>
      </c>
      <c r="Q4008" t="str">
        <f>LEFT(N4008,FIND("/",N4008)-1)</f>
        <v>theater</v>
      </c>
      <c r="R4008" t="str">
        <f>RIGHT(N4008,LEN(N4008)-SEARCH("/",N4008))</f>
        <v>plays</v>
      </c>
      <c r="S4008" s="14">
        <f>(((J4008/60)/60)/24) + DATE(1970,1,1)</f>
        <v>42391.772997685184</v>
      </c>
      <c r="T4008" s="14">
        <f>(((I4008/60)/60)/24) + 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8324</v>
      </c>
      <c r="O4009" s="10">
        <f>(E4009/D4009)*100</f>
        <v>0.25</v>
      </c>
      <c r="P4009" s="5">
        <f>IFERROR((E4009/L4009),"0")</f>
        <v>5</v>
      </c>
      <c r="Q4009" t="str">
        <f>LEFT(N4009,FIND("/",N4009)-1)</f>
        <v>theater</v>
      </c>
      <c r="R4009" t="str">
        <f>RIGHT(N4009,LEN(N4009)-SEARCH("/",N4009))</f>
        <v>plays</v>
      </c>
      <c r="S4009" s="14">
        <f>(((J4009/60)/60)/24) + DATE(1970,1,1)</f>
        <v>41848.772928240738</v>
      </c>
      <c r="T4009" s="14">
        <f>(((I4009/60)/60)/24) + DATE(1970,1,1)</f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8324</v>
      </c>
      <c r="O4010" s="10">
        <f>(E4010/D4010)*100</f>
        <v>6</v>
      </c>
      <c r="P4010" s="5">
        <f>IFERROR((E4010/L4010),"0")</f>
        <v>15</v>
      </c>
      <c r="Q4010" t="str">
        <f>LEFT(N4010,FIND("/",N4010)-1)</f>
        <v>theater</v>
      </c>
      <c r="R4010" t="str">
        <f>RIGHT(N4010,LEN(N4010)-SEARCH("/",N4010))</f>
        <v>plays</v>
      </c>
      <c r="S4010" s="14">
        <f>(((J4010/60)/60)/24) + DATE(1970,1,1)</f>
        <v>42177.964201388888</v>
      </c>
      <c r="T4010" s="14">
        <f>(((I4010/60)/60)/24) + 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8324</v>
      </c>
      <c r="O4011" s="10">
        <f>(E4011/D4011)*100</f>
        <v>3.8860103626943006</v>
      </c>
      <c r="P4011" s="5">
        <f>IFERROR((E4011/L4011),"0")</f>
        <v>25</v>
      </c>
      <c r="Q4011" t="str">
        <f>LEFT(N4011,FIND("/",N4011)-1)</f>
        <v>theater</v>
      </c>
      <c r="R4011" t="str">
        <f>RIGHT(N4011,LEN(N4011)-SEARCH("/",N4011))</f>
        <v>plays</v>
      </c>
      <c r="S4011" s="14">
        <f>(((J4011/60)/60)/24) + DATE(1970,1,1)</f>
        <v>41851.700925925928</v>
      </c>
      <c r="T4011" s="14">
        <f>(((I4011/60)/60)/24) + 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8324</v>
      </c>
      <c r="O4012" s="10">
        <f>(E4012/D4012)*100</f>
        <v>24.194444444444443</v>
      </c>
      <c r="P4012" s="5">
        <f>IFERROR((E4012/L4012),"0")</f>
        <v>45.842105263157897</v>
      </c>
      <c r="Q4012" t="str">
        <f>LEFT(N4012,FIND("/",N4012)-1)</f>
        <v>theater</v>
      </c>
      <c r="R4012" t="str">
        <f>RIGHT(N4012,LEN(N4012)-SEARCH("/",N4012))</f>
        <v>plays</v>
      </c>
      <c r="S4012" s="14">
        <f>(((J4012/60)/60)/24) + DATE(1970,1,1)</f>
        <v>41921.770439814813</v>
      </c>
      <c r="T4012" s="14">
        <f>(((I4012/60)/60)/24) + DATE(1970,1,1)</f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8324</v>
      </c>
      <c r="O4013" s="10">
        <f>(E4013/D4013)*100</f>
        <v>7.6</v>
      </c>
      <c r="P4013" s="5">
        <f>IFERROR((E4013/L4013),"0")</f>
        <v>4.75</v>
      </c>
      <c r="Q4013" t="str">
        <f>LEFT(N4013,FIND("/",N4013)-1)</f>
        <v>theater</v>
      </c>
      <c r="R4013" t="str">
        <f>RIGHT(N4013,LEN(N4013)-SEARCH("/",N4013))</f>
        <v>plays</v>
      </c>
      <c r="S4013" s="14">
        <f>(((J4013/60)/60)/24) + DATE(1970,1,1)</f>
        <v>42002.54488425926</v>
      </c>
      <c r="T4013" s="14">
        <f>(((I4013/60)/60)/24) + DATE(1970,1,1)</f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8324</v>
      </c>
      <c r="O4014" s="10">
        <f>(E4014/D4014)*100</f>
        <v>0</v>
      </c>
      <c r="P4014" s="5" t="str">
        <f>IFERROR((E4014/L4014),"0")</f>
        <v>0</v>
      </c>
      <c r="Q4014" t="str">
        <f>LEFT(N4014,FIND("/",N4014)-1)</f>
        <v>theater</v>
      </c>
      <c r="R4014" t="str">
        <f>RIGHT(N4014,LEN(N4014)-SEARCH("/",N4014))</f>
        <v>plays</v>
      </c>
      <c r="S4014" s="14">
        <f>(((J4014/60)/60)/24) + DATE(1970,1,1)</f>
        <v>42096.544548611113</v>
      </c>
      <c r="T4014" s="14">
        <f>(((I4014/60)/60)/24) + DATE(1970,1,1)</f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8324</v>
      </c>
      <c r="O4015" s="10">
        <f>(E4015/D4015)*100</f>
        <v>1.3</v>
      </c>
      <c r="P4015" s="5">
        <f>IFERROR((E4015/L4015),"0")</f>
        <v>13</v>
      </c>
      <c r="Q4015" t="str">
        <f>LEFT(N4015,FIND("/",N4015)-1)</f>
        <v>theater</v>
      </c>
      <c r="R4015" t="str">
        <f>RIGHT(N4015,LEN(N4015)-SEARCH("/",N4015))</f>
        <v>plays</v>
      </c>
      <c r="S4015" s="14">
        <f>(((J4015/60)/60)/24) + DATE(1970,1,1)</f>
        <v>42021.301192129627</v>
      </c>
      <c r="T4015" s="14">
        <f>(((I4015/60)/60)/24) + DATE(1970,1,1)</f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8324</v>
      </c>
      <c r="O4016" s="10">
        <f>(E4016/D4016)*100</f>
        <v>0</v>
      </c>
      <c r="P4016" s="5" t="str">
        <f>IFERROR((E4016/L4016),"0")</f>
        <v>0</v>
      </c>
      <c r="Q4016" t="str">
        <f>LEFT(N4016,FIND("/",N4016)-1)</f>
        <v>theater</v>
      </c>
      <c r="R4016" t="str">
        <f>RIGHT(N4016,LEN(N4016)-SEARCH("/",N4016))</f>
        <v>plays</v>
      </c>
      <c r="S4016" s="14">
        <f>(((J4016/60)/60)/24) + DATE(1970,1,1)</f>
        <v>42419.246168981481</v>
      </c>
      <c r="T4016" s="14">
        <f>(((I4016/60)/60)/24) + DATE(1970,1,1)</f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8324</v>
      </c>
      <c r="O4017" s="10">
        <f>(E4017/D4017)*100</f>
        <v>1.4285714285714287E-2</v>
      </c>
      <c r="P4017" s="5">
        <f>IFERROR((E4017/L4017),"0")</f>
        <v>1</v>
      </c>
      <c r="Q4017" t="str">
        <f>LEFT(N4017,FIND("/",N4017)-1)</f>
        <v>theater</v>
      </c>
      <c r="R4017" t="str">
        <f>RIGHT(N4017,LEN(N4017)-SEARCH("/",N4017))</f>
        <v>plays</v>
      </c>
      <c r="S4017" s="14">
        <f>(((J4017/60)/60)/24) + DATE(1970,1,1)</f>
        <v>42174.780821759254</v>
      </c>
      <c r="T4017" s="14">
        <f>(((I4017/60)/60)/24) + DATE(1970,1,1)</f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8324</v>
      </c>
      <c r="O4018" s="10">
        <f>(E4018/D4018)*100</f>
        <v>14.000000000000002</v>
      </c>
      <c r="P4018" s="5">
        <f>IFERROR((E4018/L4018),"0")</f>
        <v>10</v>
      </c>
      <c r="Q4018" t="str">
        <f>LEFT(N4018,FIND("/",N4018)-1)</f>
        <v>theater</v>
      </c>
      <c r="R4018" t="str">
        <f>RIGHT(N4018,LEN(N4018)-SEARCH("/",N4018))</f>
        <v>plays</v>
      </c>
      <c r="S4018" s="14">
        <f>(((J4018/60)/60)/24) + DATE(1970,1,1)</f>
        <v>41869.872685185182</v>
      </c>
      <c r="T4018" s="14">
        <f>(((I4018/60)/60)/24) + DATE(1970,1,1)</f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8324</v>
      </c>
      <c r="O4019" s="10">
        <f>(E4019/D4019)*100</f>
        <v>1.05</v>
      </c>
      <c r="P4019" s="5">
        <f>IFERROR((E4019/L4019),"0")</f>
        <v>52.5</v>
      </c>
      <c r="Q4019" t="str">
        <f>LEFT(N4019,FIND("/",N4019)-1)</f>
        <v>theater</v>
      </c>
      <c r="R4019" t="str">
        <f>RIGHT(N4019,LEN(N4019)-SEARCH("/",N4019))</f>
        <v>plays</v>
      </c>
      <c r="S4019" s="14">
        <f>(((J4019/60)/60)/24) + DATE(1970,1,1)</f>
        <v>41856.672152777777</v>
      </c>
      <c r="T4019" s="14">
        <f>(((I4019/60)/60)/24) + 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8324</v>
      </c>
      <c r="O4020" s="10">
        <f>(E4020/D4020)*100</f>
        <v>8.6666666666666679</v>
      </c>
      <c r="P4020" s="5">
        <f>IFERROR((E4020/L4020),"0")</f>
        <v>32.5</v>
      </c>
      <c r="Q4020" t="str">
        <f>LEFT(N4020,FIND("/",N4020)-1)</f>
        <v>theater</v>
      </c>
      <c r="R4020" t="str">
        <f>RIGHT(N4020,LEN(N4020)-SEARCH("/",N4020))</f>
        <v>plays</v>
      </c>
      <c r="S4020" s="14">
        <f>(((J4020/60)/60)/24) + DATE(1970,1,1)</f>
        <v>42620.91097222222</v>
      </c>
      <c r="T4020" s="14">
        <f>(((I4020/60)/60)/24) + DATE(1970,1,1)</f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8324</v>
      </c>
      <c r="O4021" s="10">
        <f>(E4021/D4021)*100</f>
        <v>0.82857142857142851</v>
      </c>
      <c r="P4021" s="5">
        <f>IFERROR((E4021/L4021),"0")</f>
        <v>7.25</v>
      </c>
      <c r="Q4021" t="str">
        <f>LEFT(N4021,FIND("/",N4021)-1)</f>
        <v>theater</v>
      </c>
      <c r="R4021" t="str">
        <f>RIGHT(N4021,LEN(N4021)-SEARCH("/",N4021))</f>
        <v>plays</v>
      </c>
      <c r="S4021" s="14">
        <f>(((J4021/60)/60)/24) + DATE(1970,1,1)</f>
        <v>42417.675879629634</v>
      </c>
      <c r="T4021" s="14">
        <f>(((I4021/60)/60)/24) + DATE(1970,1,1)</f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8324</v>
      </c>
      <c r="O4022" s="10">
        <f>(E4022/D4022)*100</f>
        <v>16.666666666666664</v>
      </c>
      <c r="P4022" s="5">
        <f>IFERROR((E4022/L4022),"0")</f>
        <v>33.333333333333336</v>
      </c>
      <c r="Q4022" t="str">
        <f>LEFT(N4022,FIND("/",N4022)-1)</f>
        <v>theater</v>
      </c>
      <c r="R4022" t="str">
        <f>RIGHT(N4022,LEN(N4022)-SEARCH("/",N4022))</f>
        <v>plays</v>
      </c>
      <c r="S4022" s="14">
        <f>(((J4022/60)/60)/24) + DATE(1970,1,1)</f>
        <v>42057.190960648149</v>
      </c>
      <c r="T4022" s="14">
        <f>(((I4022/60)/60)/24) + 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8324</v>
      </c>
      <c r="O4023" s="10">
        <f>(E4023/D4023)*100</f>
        <v>0.83333333333333337</v>
      </c>
      <c r="P4023" s="5">
        <f>IFERROR((E4023/L4023),"0")</f>
        <v>62.5</v>
      </c>
      <c r="Q4023" t="str">
        <f>LEFT(N4023,FIND("/",N4023)-1)</f>
        <v>theater</v>
      </c>
      <c r="R4023" t="str">
        <f>RIGHT(N4023,LEN(N4023)-SEARCH("/",N4023))</f>
        <v>plays</v>
      </c>
      <c r="S4023" s="14">
        <f>(((J4023/60)/60)/24) + DATE(1970,1,1)</f>
        <v>41878.911550925928</v>
      </c>
      <c r="T4023" s="14">
        <f>(((I4023/60)/60)/24) + 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8324</v>
      </c>
      <c r="O4024" s="10">
        <f>(E4024/D4024)*100</f>
        <v>69.561111111111103</v>
      </c>
      <c r="P4024" s="5">
        <f>IFERROR((E4024/L4024),"0")</f>
        <v>63.558375634517766</v>
      </c>
      <c r="Q4024" t="str">
        <f>LEFT(N4024,FIND("/",N4024)-1)</f>
        <v>theater</v>
      </c>
      <c r="R4024" t="str">
        <f>RIGHT(N4024,LEN(N4024)-SEARCH("/",N4024))</f>
        <v>plays</v>
      </c>
      <c r="S4024" s="14">
        <f>(((J4024/60)/60)/24) + DATE(1970,1,1)</f>
        <v>41990.584108796291</v>
      </c>
      <c r="T4024" s="14">
        <f>(((I4024/60)/60)/24) + 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8324</v>
      </c>
      <c r="O4025" s="10">
        <f>(E4025/D4025)*100</f>
        <v>0</v>
      </c>
      <c r="P4025" s="5" t="str">
        <f>IFERROR((E4025/L4025),"0")</f>
        <v>0</v>
      </c>
      <c r="Q4025" t="str">
        <f>LEFT(N4025,FIND("/",N4025)-1)</f>
        <v>theater</v>
      </c>
      <c r="R4025" t="str">
        <f>RIGHT(N4025,LEN(N4025)-SEARCH("/",N4025))</f>
        <v>plays</v>
      </c>
      <c r="S4025" s="14">
        <f>(((J4025/60)/60)/24) + DATE(1970,1,1)</f>
        <v>42408.999571759254</v>
      </c>
      <c r="T4025" s="14">
        <f>(((I4025/60)/60)/24) + DATE(1970,1,1)</f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8324</v>
      </c>
      <c r="O4026" s="10">
        <f>(E4026/D4026)*100</f>
        <v>1.25</v>
      </c>
      <c r="P4026" s="5">
        <f>IFERROR((E4026/L4026),"0")</f>
        <v>10</v>
      </c>
      <c r="Q4026" t="str">
        <f>LEFT(N4026,FIND("/",N4026)-1)</f>
        <v>theater</v>
      </c>
      <c r="R4026" t="str">
        <f>RIGHT(N4026,LEN(N4026)-SEARCH("/",N4026))</f>
        <v>plays</v>
      </c>
      <c r="S4026" s="14">
        <f>(((J4026/60)/60)/24) + DATE(1970,1,1)</f>
        <v>42217.670104166667</v>
      </c>
      <c r="T4026" s="14">
        <f>(((I4026/60)/60)/24) + DATE(1970,1,1)</f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8324</v>
      </c>
      <c r="O4027" s="10">
        <f>(E4027/D4027)*100</f>
        <v>5</v>
      </c>
      <c r="P4027" s="5">
        <f>IFERROR((E4027/L4027),"0")</f>
        <v>62.5</v>
      </c>
      <c r="Q4027" t="str">
        <f>LEFT(N4027,FIND("/",N4027)-1)</f>
        <v>theater</v>
      </c>
      <c r="R4027" t="str">
        <f>RIGHT(N4027,LEN(N4027)-SEARCH("/",N4027))</f>
        <v>plays</v>
      </c>
      <c r="S4027" s="14">
        <f>(((J4027/60)/60)/24) + DATE(1970,1,1)</f>
        <v>42151.237685185188</v>
      </c>
      <c r="T4027" s="14">
        <f>(((I4027/60)/60)/24) + 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8324</v>
      </c>
      <c r="O4028" s="10">
        <f>(E4028/D4028)*100</f>
        <v>0</v>
      </c>
      <c r="P4028" s="5" t="str">
        <f>IFERROR((E4028/L4028),"0")</f>
        <v>0</v>
      </c>
      <c r="Q4028" t="str">
        <f>LEFT(N4028,FIND("/",N4028)-1)</f>
        <v>theater</v>
      </c>
      <c r="R4028" t="str">
        <f>RIGHT(N4028,LEN(N4028)-SEARCH("/",N4028))</f>
        <v>plays</v>
      </c>
      <c r="S4028" s="14">
        <f>(((J4028/60)/60)/24) + DATE(1970,1,1)</f>
        <v>42282.655543981484</v>
      </c>
      <c r="T4028" s="14">
        <f>(((I4028/60)/60)/24) + DATE(1970,1,1)</f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8324</v>
      </c>
      <c r="O4029" s="10">
        <f>(E4029/D4029)*100</f>
        <v>7.166666666666667</v>
      </c>
      <c r="P4029" s="5">
        <f>IFERROR((E4029/L4029),"0")</f>
        <v>30.714285714285715</v>
      </c>
      <c r="Q4029" t="str">
        <f>LEFT(N4029,FIND("/",N4029)-1)</f>
        <v>theater</v>
      </c>
      <c r="R4029" t="str">
        <f>RIGHT(N4029,LEN(N4029)-SEARCH("/",N4029))</f>
        <v>plays</v>
      </c>
      <c r="S4029" s="14">
        <f>(((J4029/60)/60)/24) + DATE(1970,1,1)</f>
        <v>42768.97084490741</v>
      </c>
      <c r="T4029" s="14">
        <f>(((I4029/60)/60)/24) + 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8324</v>
      </c>
      <c r="O4030" s="10">
        <f>(E4030/D4030)*100</f>
        <v>28.050000000000004</v>
      </c>
      <c r="P4030" s="5">
        <f>IFERROR((E4030/L4030),"0")</f>
        <v>51</v>
      </c>
      <c r="Q4030" t="str">
        <f>LEFT(N4030,FIND("/",N4030)-1)</f>
        <v>theater</v>
      </c>
      <c r="R4030" t="str">
        <f>RIGHT(N4030,LEN(N4030)-SEARCH("/",N4030))</f>
        <v>plays</v>
      </c>
      <c r="S4030" s="14">
        <f>(((J4030/60)/60)/24) + DATE(1970,1,1)</f>
        <v>41765.938657407409</v>
      </c>
      <c r="T4030" s="14">
        <f>(((I4030/60)/60)/24) + 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8324</v>
      </c>
      <c r="O4031" s="10">
        <f>(E4031/D4031)*100</f>
        <v>0</v>
      </c>
      <c r="P4031" s="5" t="str">
        <f>IFERROR((E4031/L4031),"0")</f>
        <v>0</v>
      </c>
      <c r="Q4031" t="str">
        <f>LEFT(N4031,FIND("/",N4031)-1)</f>
        <v>theater</v>
      </c>
      <c r="R4031" t="str">
        <f>RIGHT(N4031,LEN(N4031)-SEARCH("/",N4031))</f>
        <v>plays</v>
      </c>
      <c r="S4031" s="14">
        <f>(((J4031/60)/60)/24) + DATE(1970,1,1)</f>
        <v>42322.025115740747</v>
      </c>
      <c r="T4031" s="14">
        <f>(((I4031/60)/60)/24) + DATE(1970,1,1)</f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8324</v>
      </c>
      <c r="O4032" s="10">
        <f>(E4032/D4032)*100</f>
        <v>16</v>
      </c>
      <c r="P4032" s="5">
        <f>IFERROR((E4032/L4032),"0")</f>
        <v>66.666666666666671</v>
      </c>
      <c r="Q4032" t="str">
        <f>LEFT(N4032,FIND("/",N4032)-1)</f>
        <v>theater</v>
      </c>
      <c r="R4032" t="str">
        <f>RIGHT(N4032,LEN(N4032)-SEARCH("/",N4032))</f>
        <v>plays</v>
      </c>
      <c r="S4032" s="14">
        <f>(((J4032/60)/60)/24) + DATE(1970,1,1)</f>
        <v>42374.655081018514</v>
      </c>
      <c r="T4032" s="14">
        <f>(((I4032/60)/60)/24) + DATE(1970,1,1)</f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8324</v>
      </c>
      <c r="O4033" s="10">
        <f>(E4033/D4033)*100</f>
        <v>0</v>
      </c>
      <c r="P4033" s="5" t="str">
        <f>IFERROR((E4033/L4033),"0")</f>
        <v>0</v>
      </c>
      <c r="Q4033" t="str">
        <f>LEFT(N4033,FIND("/",N4033)-1)</f>
        <v>theater</v>
      </c>
      <c r="R4033" t="str">
        <f>RIGHT(N4033,LEN(N4033)-SEARCH("/",N4033))</f>
        <v>plays</v>
      </c>
      <c r="S4033" s="14">
        <f>(((J4033/60)/60)/24) + DATE(1970,1,1)</f>
        <v>41941.585231481484</v>
      </c>
      <c r="T4033" s="14">
        <f>(((I4033/60)/60)/24) + DATE(1970,1,1)</f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8324</v>
      </c>
      <c r="O4034" s="10">
        <f>(E4034/D4034)*100</f>
        <v>6.8287037037037033</v>
      </c>
      <c r="P4034" s="5">
        <f>IFERROR((E4034/L4034),"0")</f>
        <v>59</v>
      </c>
      <c r="Q4034" t="str">
        <f>LEFT(N4034,FIND("/",N4034)-1)</f>
        <v>theater</v>
      </c>
      <c r="R4034" t="str">
        <f>RIGHT(N4034,LEN(N4034)-SEARCH("/",N4034))</f>
        <v>plays</v>
      </c>
      <c r="S4034" s="14">
        <f>(((J4034/60)/60)/24) + DATE(1970,1,1)</f>
        <v>42293.809212962966</v>
      </c>
      <c r="T4034" s="14">
        <f>(((I4034/60)/60)/24) + 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8324</v>
      </c>
      <c r="O4035" s="10">
        <f>(E4035/D4035)*100</f>
        <v>25.698702928870294</v>
      </c>
      <c r="P4035" s="5">
        <f>IFERROR((E4035/L4035),"0")</f>
        <v>65.340319148936175</v>
      </c>
      <c r="Q4035" t="str">
        <f>LEFT(N4035,FIND("/",N4035)-1)</f>
        <v>theater</v>
      </c>
      <c r="R4035" t="str">
        <f>RIGHT(N4035,LEN(N4035)-SEARCH("/",N4035))</f>
        <v>plays</v>
      </c>
      <c r="S4035" s="14">
        <f>(((J4035/60)/60)/24) + DATE(1970,1,1)</f>
        <v>42614.268796296295</v>
      </c>
      <c r="T4035" s="14">
        <f>(((I4035/60)/60)/24) + 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8324</v>
      </c>
      <c r="O4036" s="10">
        <f>(E4036/D4036)*100</f>
        <v>1.4814814814814816</v>
      </c>
      <c r="P4036" s="5">
        <f>IFERROR((E4036/L4036),"0")</f>
        <v>100</v>
      </c>
      <c r="Q4036" t="str">
        <f>LEFT(N4036,FIND("/",N4036)-1)</f>
        <v>theater</v>
      </c>
      <c r="R4036" t="str">
        <f>RIGHT(N4036,LEN(N4036)-SEARCH("/",N4036))</f>
        <v>plays</v>
      </c>
      <c r="S4036" s="14">
        <f>(((J4036/60)/60)/24) + DATE(1970,1,1)</f>
        <v>42067.947337962964</v>
      </c>
      <c r="T4036" s="14">
        <f>(((I4036/60)/60)/24) + 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8324</v>
      </c>
      <c r="O4037" s="10">
        <f>(E4037/D4037)*100</f>
        <v>36.85</v>
      </c>
      <c r="P4037" s="5">
        <f>IFERROR((E4037/L4037),"0")</f>
        <v>147.4</v>
      </c>
      <c r="Q4037" t="str">
        <f>LEFT(N4037,FIND("/",N4037)-1)</f>
        <v>theater</v>
      </c>
      <c r="R4037" t="str">
        <f>RIGHT(N4037,LEN(N4037)-SEARCH("/",N4037))</f>
        <v>plays</v>
      </c>
      <c r="S4037" s="14">
        <f>(((J4037/60)/60)/24) + DATE(1970,1,1)</f>
        <v>41903.882951388885</v>
      </c>
      <c r="T4037" s="14">
        <f>(((I4037/60)/60)/24) + 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8324</v>
      </c>
      <c r="O4038" s="10">
        <f>(E4038/D4038)*100</f>
        <v>47.05</v>
      </c>
      <c r="P4038" s="5">
        <f>IFERROR((E4038/L4038),"0")</f>
        <v>166.05882352941177</v>
      </c>
      <c r="Q4038" t="str">
        <f>LEFT(N4038,FIND("/",N4038)-1)</f>
        <v>theater</v>
      </c>
      <c r="R4038" t="str">
        <f>RIGHT(N4038,LEN(N4038)-SEARCH("/",N4038))</f>
        <v>plays</v>
      </c>
      <c r="S4038" s="14">
        <f>(((J4038/60)/60)/24) + DATE(1970,1,1)</f>
        <v>41804.937083333331</v>
      </c>
      <c r="T4038" s="14">
        <f>(((I4038/60)/60)/24) + DATE(1970,1,1)</f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8324</v>
      </c>
      <c r="O4039" s="10">
        <f>(E4039/D4039)*100</f>
        <v>11.428571428571429</v>
      </c>
      <c r="P4039" s="5">
        <f>IFERROR((E4039/L4039),"0")</f>
        <v>40</v>
      </c>
      <c r="Q4039" t="str">
        <f>LEFT(N4039,FIND("/",N4039)-1)</f>
        <v>theater</v>
      </c>
      <c r="R4039" t="str">
        <f>RIGHT(N4039,LEN(N4039)-SEARCH("/",N4039))</f>
        <v>plays</v>
      </c>
      <c r="S4039" s="14">
        <f>(((J4039/60)/60)/24) + DATE(1970,1,1)</f>
        <v>42497.070775462969</v>
      </c>
      <c r="T4039" s="14">
        <f>(((I4039/60)/60)/24) + 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8324</v>
      </c>
      <c r="O4040" s="10">
        <f>(E4040/D4040)*100</f>
        <v>12.04</v>
      </c>
      <c r="P4040" s="5">
        <f>IFERROR((E4040/L4040),"0")</f>
        <v>75.25</v>
      </c>
      <c r="Q4040" t="str">
        <f>LEFT(N4040,FIND("/",N4040)-1)</f>
        <v>theater</v>
      </c>
      <c r="R4040" t="str">
        <f>RIGHT(N4040,LEN(N4040)-SEARCH("/",N4040))</f>
        <v>plays</v>
      </c>
      <c r="S4040" s="14">
        <f>(((J4040/60)/60)/24) + DATE(1970,1,1)</f>
        <v>41869.798726851855</v>
      </c>
      <c r="T4040" s="14">
        <f>(((I4040/60)/60)/24) + 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8324</v>
      </c>
      <c r="O4041" s="10">
        <f>(E4041/D4041)*100</f>
        <v>60</v>
      </c>
      <c r="P4041" s="5">
        <f>IFERROR((E4041/L4041),"0")</f>
        <v>60</v>
      </c>
      <c r="Q4041" t="str">
        <f>LEFT(N4041,FIND("/",N4041)-1)</f>
        <v>theater</v>
      </c>
      <c r="R4041" t="str">
        <f>RIGHT(N4041,LEN(N4041)-SEARCH("/",N4041))</f>
        <v>plays</v>
      </c>
      <c r="S4041" s="14">
        <f>(((J4041/60)/60)/24) + DATE(1970,1,1)</f>
        <v>42305.670914351853</v>
      </c>
      <c r="T4041" s="14">
        <f>(((I4041/60)/60)/24) + 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8324</v>
      </c>
      <c r="O4042" s="10">
        <f>(E4042/D4042)*100</f>
        <v>31.25</v>
      </c>
      <c r="P4042" s="5">
        <f>IFERROR((E4042/L4042),"0")</f>
        <v>1250</v>
      </c>
      <c r="Q4042" t="str">
        <f>LEFT(N4042,FIND("/",N4042)-1)</f>
        <v>theater</v>
      </c>
      <c r="R4042" t="str">
        <f>RIGHT(N4042,LEN(N4042)-SEARCH("/",N4042))</f>
        <v>plays</v>
      </c>
      <c r="S4042" s="14">
        <f>(((J4042/60)/60)/24) + DATE(1970,1,1)</f>
        <v>42144.231527777782</v>
      </c>
      <c r="T4042" s="14">
        <f>(((I4042/60)/60)/24) + DATE(1970,1,1)</f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8324</v>
      </c>
      <c r="O4043" s="10">
        <f>(E4043/D4043)*100</f>
        <v>0.42</v>
      </c>
      <c r="P4043" s="5">
        <f>IFERROR((E4043/L4043),"0")</f>
        <v>10.5</v>
      </c>
      <c r="Q4043" t="str">
        <f>LEFT(N4043,FIND("/",N4043)-1)</f>
        <v>theater</v>
      </c>
      <c r="R4043" t="str">
        <f>RIGHT(N4043,LEN(N4043)-SEARCH("/",N4043))</f>
        <v>plays</v>
      </c>
      <c r="S4043" s="14">
        <f>(((J4043/60)/60)/24) + DATE(1970,1,1)</f>
        <v>42559.474004629628</v>
      </c>
      <c r="T4043" s="14">
        <f>(((I4043/60)/60)/24) + DATE(1970,1,1)</f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8324</v>
      </c>
      <c r="O4044" s="10">
        <f>(E4044/D4044)*100</f>
        <v>0.21</v>
      </c>
      <c r="P4044" s="5">
        <f>IFERROR((E4044/L4044),"0")</f>
        <v>7</v>
      </c>
      <c r="Q4044" t="str">
        <f>LEFT(N4044,FIND("/",N4044)-1)</f>
        <v>theater</v>
      </c>
      <c r="R4044" t="str">
        <f>RIGHT(N4044,LEN(N4044)-SEARCH("/",N4044))</f>
        <v>plays</v>
      </c>
      <c r="S4044" s="14">
        <f>(((J4044/60)/60)/24) + DATE(1970,1,1)</f>
        <v>41995.084074074075</v>
      </c>
      <c r="T4044" s="14">
        <f>(((I4044/60)/60)/24) + 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8324</v>
      </c>
      <c r="O4045" s="10">
        <f>(E4045/D4045)*100</f>
        <v>0</v>
      </c>
      <c r="P4045" s="5" t="str">
        <f>IFERROR((E4045/L4045),"0")</f>
        <v>0</v>
      </c>
      <c r="Q4045" t="str">
        <f>LEFT(N4045,FIND("/",N4045)-1)</f>
        <v>theater</v>
      </c>
      <c r="R4045" t="str">
        <f>RIGHT(N4045,LEN(N4045)-SEARCH("/",N4045))</f>
        <v>plays</v>
      </c>
      <c r="S4045" s="14">
        <f>(((J4045/60)/60)/24) + DATE(1970,1,1)</f>
        <v>41948.957465277781</v>
      </c>
      <c r="T4045" s="14">
        <f>(((I4045/60)/60)/24) + DATE(1970,1,1)</f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8324</v>
      </c>
      <c r="O4046" s="10">
        <f>(E4046/D4046)*100</f>
        <v>37.5</v>
      </c>
      <c r="P4046" s="5">
        <f>IFERROR((E4046/L4046),"0")</f>
        <v>56.25</v>
      </c>
      <c r="Q4046" t="str">
        <f>LEFT(N4046,FIND("/",N4046)-1)</f>
        <v>theater</v>
      </c>
      <c r="R4046" t="str">
        <f>RIGHT(N4046,LEN(N4046)-SEARCH("/",N4046))</f>
        <v>plays</v>
      </c>
      <c r="S4046" s="14">
        <f>(((J4046/60)/60)/24) + DATE(1970,1,1)</f>
        <v>42074.219699074078</v>
      </c>
      <c r="T4046" s="14">
        <f>(((I4046/60)/60)/24) + DATE(1970,1,1)</f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8324</v>
      </c>
      <c r="O4047" s="10">
        <f>(E4047/D4047)*100</f>
        <v>0.02</v>
      </c>
      <c r="P4047" s="5">
        <f>IFERROR((E4047/L4047),"0")</f>
        <v>1</v>
      </c>
      <c r="Q4047" t="str">
        <f>LEFT(N4047,FIND("/",N4047)-1)</f>
        <v>theater</v>
      </c>
      <c r="R4047" t="str">
        <f>RIGHT(N4047,LEN(N4047)-SEARCH("/",N4047))</f>
        <v>plays</v>
      </c>
      <c r="S4047" s="14">
        <f>(((J4047/60)/60)/24) + DATE(1970,1,1)</f>
        <v>41842.201261574075</v>
      </c>
      <c r="T4047" s="14">
        <f>(((I4047/60)/60)/24) + DATE(1970,1,1)</f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8324</v>
      </c>
      <c r="O4048" s="10">
        <f>(E4048/D4048)*100</f>
        <v>8.2142857142857135</v>
      </c>
      <c r="P4048" s="5">
        <f>IFERROR((E4048/L4048),"0")</f>
        <v>38.333333333333336</v>
      </c>
      <c r="Q4048" t="str">
        <f>LEFT(N4048,FIND("/",N4048)-1)</f>
        <v>theater</v>
      </c>
      <c r="R4048" t="str">
        <f>RIGHT(N4048,LEN(N4048)-SEARCH("/",N4048))</f>
        <v>plays</v>
      </c>
      <c r="S4048" s="14">
        <f>(((J4048/60)/60)/24) + DATE(1970,1,1)</f>
        <v>41904.650578703702</v>
      </c>
      <c r="T4048" s="14">
        <f>(((I4048/60)/60)/24) + 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8324</v>
      </c>
      <c r="O4049" s="10">
        <f>(E4049/D4049)*100</f>
        <v>2.1999999999999997</v>
      </c>
      <c r="P4049" s="5">
        <f>IFERROR((E4049/L4049),"0")</f>
        <v>27.5</v>
      </c>
      <c r="Q4049" t="str">
        <f>LEFT(N4049,FIND("/",N4049)-1)</f>
        <v>theater</v>
      </c>
      <c r="R4049" t="str">
        <f>RIGHT(N4049,LEN(N4049)-SEARCH("/",N4049))</f>
        <v>plays</v>
      </c>
      <c r="S4049" s="14">
        <f>(((J4049/60)/60)/24) + DATE(1970,1,1)</f>
        <v>41991.022488425922</v>
      </c>
      <c r="T4049" s="14">
        <f>(((I4049/60)/60)/24) + DATE(1970,1,1)</f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8324</v>
      </c>
      <c r="O4050" s="10">
        <f>(E4050/D4050)*100</f>
        <v>17.652941176470588</v>
      </c>
      <c r="P4050" s="5">
        <f>IFERROR((E4050/L4050),"0")</f>
        <v>32.978021978021978</v>
      </c>
      <c r="Q4050" t="str">
        <f>LEFT(N4050,FIND("/",N4050)-1)</f>
        <v>theater</v>
      </c>
      <c r="R4050" t="str">
        <f>RIGHT(N4050,LEN(N4050)-SEARCH("/",N4050))</f>
        <v>plays</v>
      </c>
      <c r="S4050" s="14">
        <f>(((J4050/60)/60)/24) + DATE(1970,1,1)</f>
        <v>42436.509108796294</v>
      </c>
      <c r="T4050" s="14">
        <f>(((I4050/60)/60)/24) + DATE(1970,1,1)</f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8324</v>
      </c>
      <c r="O4051" s="10">
        <f>(E4051/D4051)*100</f>
        <v>0.08</v>
      </c>
      <c r="P4051" s="5">
        <f>IFERROR((E4051/L4051),"0")</f>
        <v>16</v>
      </c>
      <c r="Q4051" t="str">
        <f>LEFT(N4051,FIND("/",N4051)-1)</f>
        <v>theater</v>
      </c>
      <c r="R4051" t="str">
        <f>RIGHT(N4051,LEN(N4051)-SEARCH("/",N4051))</f>
        <v>plays</v>
      </c>
      <c r="S4051" s="14">
        <f>(((J4051/60)/60)/24) + DATE(1970,1,1)</f>
        <v>42169.958506944444</v>
      </c>
      <c r="T4051" s="14">
        <f>(((I4051/60)/60)/24) + DATE(1970,1,1)</f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8324</v>
      </c>
      <c r="O4052" s="10">
        <f>(E4052/D4052)*100</f>
        <v>6.6666666666666666E-2</v>
      </c>
      <c r="P4052" s="5">
        <f>IFERROR((E4052/L4052),"0")</f>
        <v>1</v>
      </c>
      <c r="Q4052" t="str">
        <f>LEFT(N4052,FIND("/",N4052)-1)</f>
        <v>theater</v>
      </c>
      <c r="R4052" t="str">
        <f>RIGHT(N4052,LEN(N4052)-SEARCH("/",N4052))</f>
        <v>plays</v>
      </c>
      <c r="S4052" s="14">
        <f>(((J4052/60)/60)/24) + DATE(1970,1,1)</f>
        <v>41905.636469907404</v>
      </c>
      <c r="T4052" s="14">
        <f>(((I4052/60)/60)/24) + 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8324</v>
      </c>
      <c r="O4053" s="10">
        <f>(E4053/D4053)*100</f>
        <v>0</v>
      </c>
      <c r="P4053" s="5" t="str">
        <f>IFERROR((E4053/L4053),"0")</f>
        <v>0</v>
      </c>
      <c r="Q4053" t="str">
        <f>LEFT(N4053,FIND("/",N4053)-1)</f>
        <v>theater</v>
      </c>
      <c r="R4053" t="str">
        <f>RIGHT(N4053,LEN(N4053)-SEARCH("/",N4053))</f>
        <v>plays</v>
      </c>
      <c r="S4053" s="14">
        <f>(((J4053/60)/60)/24) + DATE(1970,1,1)</f>
        <v>41761.810150462967</v>
      </c>
      <c r="T4053" s="14">
        <f>(((I4053/60)/60)/24) + 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8324</v>
      </c>
      <c r="O4054" s="10">
        <f>(E4054/D4054)*100</f>
        <v>37.533333333333339</v>
      </c>
      <c r="P4054" s="5">
        <f>IFERROR((E4054/L4054),"0")</f>
        <v>86.615384615384613</v>
      </c>
      <c r="Q4054" t="str">
        <f>LEFT(N4054,FIND("/",N4054)-1)</f>
        <v>theater</v>
      </c>
      <c r="R4054" t="str">
        <f>RIGHT(N4054,LEN(N4054)-SEARCH("/",N4054))</f>
        <v>plays</v>
      </c>
      <c r="S4054" s="14">
        <f>(((J4054/60)/60)/24) + DATE(1970,1,1)</f>
        <v>41865.878657407404</v>
      </c>
      <c r="T4054" s="14">
        <f>(((I4054/60)/60)/24) + DATE(1970,1,1)</f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8324</v>
      </c>
      <c r="O4055" s="10">
        <f>(E4055/D4055)*100</f>
        <v>22</v>
      </c>
      <c r="P4055" s="5">
        <f>IFERROR((E4055/L4055),"0")</f>
        <v>55</v>
      </c>
      <c r="Q4055" t="str">
        <f>LEFT(N4055,FIND("/",N4055)-1)</f>
        <v>theater</v>
      </c>
      <c r="R4055" t="str">
        <f>RIGHT(N4055,LEN(N4055)-SEARCH("/",N4055))</f>
        <v>plays</v>
      </c>
      <c r="S4055" s="14">
        <f>(((J4055/60)/60)/24) + DATE(1970,1,1)</f>
        <v>41928.690138888887</v>
      </c>
      <c r="T4055" s="14">
        <f>(((I4055/60)/60)/24) + 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8324</v>
      </c>
      <c r="O4056" s="10">
        <f>(E4056/D4056)*100</f>
        <v>0</v>
      </c>
      <c r="P4056" s="5" t="str">
        <f>IFERROR((E4056/L4056),"0")</f>
        <v>0</v>
      </c>
      <c r="Q4056" t="str">
        <f>LEFT(N4056,FIND("/",N4056)-1)</f>
        <v>theater</v>
      </c>
      <c r="R4056" t="str">
        <f>RIGHT(N4056,LEN(N4056)-SEARCH("/",N4056))</f>
        <v>plays</v>
      </c>
      <c r="S4056" s="14">
        <f>(((J4056/60)/60)/24) + DATE(1970,1,1)</f>
        <v>42613.841261574074</v>
      </c>
      <c r="T4056" s="14">
        <f>(((I4056/60)/60)/24) + DATE(1970,1,1)</f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8324</v>
      </c>
      <c r="O4057" s="10">
        <f>(E4057/D4057)*100</f>
        <v>17.62</v>
      </c>
      <c r="P4057" s="5">
        <f>IFERROR((E4057/L4057),"0")</f>
        <v>41.952380952380949</v>
      </c>
      <c r="Q4057" t="str">
        <f>LEFT(N4057,FIND("/",N4057)-1)</f>
        <v>theater</v>
      </c>
      <c r="R4057" t="str">
        <f>RIGHT(N4057,LEN(N4057)-SEARCH("/",N4057))</f>
        <v>plays</v>
      </c>
      <c r="S4057" s="14">
        <f>(((J4057/60)/60)/24) + DATE(1970,1,1)</f>
        <v>41779.648506944446</v>
      </c>
      <c r="T4057" s="14">
        <f>(((I4057/60)/60)/24) + DATE(1970,1,1)</f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8324</v>
      </c>
      <c r="O4058" s="10">
        <f>(E4058/D4058)*100</f>
        <v>53</v>
      </c>
      <c r="P4058" s="5">
        <f>IFERROR((E4058/L4058),"0")</f>
        <v>88.333333333333329</v>
      </c>
      <c r="Q4058" t="str">
        <f>LEFT(N4058,FIND("/",N4058)-1)</f>
        <v>theater</v>
      </c>
      <c r="R4058" t="str">
        <f>RIGHT(N4058,LEN(N4058)-SEARCH("/",N4058))</f>
        <v>plays</v>
      </c>
      <c r="S4058" s="14">
        <f>(((J4058/60)/60)/24) + DATE(1970,1,1)</f>
        <v>42534.933321759265</v>
      </c>
      <c r="T4058" s="14">
        <f>(((I4058/60)/60)/24) + DATE(1970,1,1)</f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8324</v>
      </c>
      <c r="O4059" s="10">
        <f>(E4059/D4059)*100</f>
        <v>22.142857142857142</v>
      </c>
      <c r="P4059" s="5">
        <f>IFERROR((E4059/L4059),"0")</f>
        <v>129.16666666666666</v>
      </c>
      <c r="Q4059" t="str">
        <f>LEFT(N4059,FIND("/",N4059)-1)</f>
        <v>theater</v>
      </c>
      <c r="R4059" t="str">
        <f>RIGHT(N4059,LEN(N4059)-SEARCH("/",N4059))</f>
        <v>plays</v>
      </c>
      <c r="S4059" s="14">
        <f>(((J4059/60)/60)/24) + DATE(1970,1,1)</f>
        <v>42310.968518518523</v>
      </c>
      <c r="T4059" s="14">
        <f>(((I4059/60)/60)/24) + 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8324</v>
      </c>
      <c r="O4060" s="10">
        <f>(E4060/D4060)*100</f>
        <v>2.5333333333333332</v>
      </c>
      <c r="P4060" s="5">
        <f>IFERROR((E4060/L4060),"0")</f>
        <v>23.75</v>
      </c>
      <c r="Q4060" t="str">
        <f>LEFT(N4060,FIND("/",N4060)-1)</f>
        <v>theater</v>
      </c>
      <c r="R4060" t="str">
        <f>RIGHT(N4060,LEN(N4060)-SEARCH("/",N4060))</f>
        <v>plays</v>
      </c>
      <c r="S4060" s="14">
        <f>(((J4060/60)/60)/24) + DATE(1970,1,1)</f>
        <v>42446.060694444444</v>
      </c>
      <c r="T4060" s="14">
        <f>(((I4060/60)/60)/24) + 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8324</v>
      </c>
      <c r="O4061" s="10">
        <f>(E4061/D4061)*100</f>
        <v>2.5</v>
      </c>
      <c r="P4061" s="5">
        <f>IFERROR((E4061/L4061),"0")</f>
        <v>35.714285714285715</v>
      </c>
      <c r="Q4061" t="str">
        <f>LEFT(N4061,FIND("/",N4061)-1)</f>
        <v>theater</v>
      </c>
      <c r="R4061" t="str">
        <f>RIGHT(N4061,LEN(N4061)-SEARCH("/",N4061))</f>
        <v>plays</v>
      </c>
      <c r="S4061" s="14">
        <f>(((J4061/60)/60)/24) + DATE(1970,1,1)</f>
        <v>41866.640648148146</v>
      </c>
      <c r="T4061" s="14">
        <f>(((I4061/60)/60)/24) + DATE(1970,1,1)</f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8324</v>
      </c>
      <c r="O4062" s="10">
        <f>(E4062/D4062)*100</f>
        <v>2.85</v>
      </c>
      <c r="P4062" s="5">
        <f>IFERROR((E4062/L4062),"0")</f>
        <v>57</v>
      </c>
      <c r="Q4062" t="str">
        <f>LEFT(N4062,FIND("/",N4062)-1)</f>
        <v>theater</v>
      </c>
      <c r="R4062" t="str">
        <f>RIGHT(N4062,LEN(N4062)-SEARCH("/",N4062))</f>
        <v>plays</v>
      </c>
      <c r="S4062" s="14">
        <f>(((J4062/60)/60)/24) + DATE(1970,1,1)</f>
        <v>41779.695092592592</v>
      </c>
      <c r="T4062" s="14">
        <f>(((I4062/60)/60)/24) + DATE(1970,1,1)</f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8324</v>
      </c>
      <c r="O4063" s="10">
        <f>(E4063/D4063)*100</f>
        <v>0</v>
      </c>
      <c r="P4063" s="5" t="str">
        <f>IFERROR((E4063/L4063),"0")</f>
        <v>0</v>
      </c>
      <c r="Q4063" t="str">
        <f>LEFT(N4063,FIND("/",N4063)-1)</f>
        <v>theater</v>
      </c>
      <c r="R4063" t="str">
        <f>RIGHT(N4063,LEN(N4063)-SEARCH("/",N4063))</f>
        <v>plays</v>
      </c>
      <c r="S4063" s="14">
        <f>(((J4063/60)/60)/24) + DATE(1970,1,1)</f>
        <v>42421.141469907408</v>
      </c>
      <c r="T4063" s="14">
        <f>(((I4063/60)/60)/24) + DATE(1970,1,1)</f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8324</v>
      </c>
      <c r="O4064" s="10">
        <f>(E4064/D4064)*100</f>
        <v>2.4500000000000002</v>
      </c>
      <c r="P4064" s="5">
        <f>IFERROR((E4064/L4064),"0")</f>
        <v>163.33333333333334</v>
      </c>
      <c r="Q4064" t="str">
        <f>LEFT(N4064,FIND("/",N4064)-1)</f>
        <v>theater</v>
      </c>
      <c r="R4064" t="str">
        <f>RIGHT(N4064,LEN(N4064)-SEARCH("/",N4064))</f>
        <v>plays</v>
      </c>
      <c r="S4064" s="14">
        <f>(((J4064/60)/60)/24) + DATE(1970,1,1)</f>
        <v>42523.739212962959</v>
      </c>
      <c r="T4064" s="14">
        <f>(((I4064/60)/60)/24) + DATE(1970,1,1)</f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8324</v>
      </c>
      <c r="O4065" s="10">
        <f>(E4065/D4065)*100</f>
        <v>1.4210526315789473</v>
      </c>
      <c r="P4065" s="5">
        <f>IFERROR((E4065/L4065),"0")</f>
        <v>15</v>
      </c>
      <c r="Q4065" t="str">
        <f>LEFT(N4065,FIND("/",N4065)-1)</f>
        <v>theater</v>
      </c>
      <c r="R4065" t="str">
        <f>RIGHT(N4065,LEN(N4065)-SEARCH("/",N4065))</f>
        <v>plays</v>
      </c>
      <c r="S4065" s="14">
        <f>(((J4065/60)/60)/24) + DATE(1970,1,1)</f>
        <v>41787.681527777779</v>
      </c>
      <c r="T4065" s="14">
        <f>(((I4065/60)/60)/24) + DATE(1970,1,1)</f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8324</v>
      </c>
      <c r="O4066" s="10">
        <f>(E4066/D4066)*100</f>
        <v>19.25</v>
      </c>
      <c r="P4066" s="5">
        <f>IFERROR((E4066/L4066),"0")</f>
        <v>64.166666666666671</v>
      </c>
      <c r="Q4066" t="str">
        <f>LEFT(N4066,FIND("/",N4066)-1)</f>
        <v>theater</v>
      </c>
      <c r="R4066" t="str">
        <f>RIGHT(N4066,LEN(N4066)-SEARCH("/",N4066))</f>
        <v>plays</v>
      </c>
      <c r="S4066" s="14">
        <f>(((J4066/60)/60)/24) + DATE(1970,1,1)</f>
        <v>42093.588263888887</v>
      </c>
      <c r="T4066" s="14">
        <f>(((I4066/60)/60)/24) + DATE(1970,1,1)</f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8324</v>
      </c>
      <c r="O4067" s="10">
        <f>(E4067/D4067)*100</f>
        <v>0.67500000000000004</v>
      </c>
      <c r="P4067" s="5">
        <f>IFERROR((E4067/L4067),"0")</f>
        <v>6.75</v>
      </c>
      <c r="Q4067" t="str">
        <f>LEFT(N4067,FIND("/",N4067)-1)</f>
        <v>theater</v>
      </c>
      <c r="R4067" t="str">
        <f>RIGHT(N4067,LEN(N4067)-SEARCH("/",N4067))</f>
        <v>plays</v>
      </c>
      <c r="S4067" s="14">
        <f>(((J4067/60)/60)/24) + DATE(1970,1,1)</f>
        <v>41833.951516203706</v>
      </c>
      <c r="T4067" s="14">
        <f>(((I4067/60)/60)/24) + DATE(1970,1,1)</f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8324</v>
      </c>
      <c r="O4068" s="10">
        <f>(E4068/D4068)*100</f>
        <v>0.16666666666666669</v>
      </c>
      <c r="P4068" s="5">
        <f>IFERROR((E4068/L4068),"0")</f>
        <v>25</v>
      </c>
      <c r="Q4068" t="str">
        <f>LEFT(N4068,FIND("/",N4068)-1)</f>
        <v>theater</v>
      </c>
      <c r="R4068" t="str">
        <f>RIGHT(N4068,LEN(N4068)-SEARCH("/",N4068))</f>
        <v>plays</v>
      </c>
      <c r="S4068" s="14">
        <f>(((J4068/60)/60)/24) + DATE(1970,1,1)</f>
        <v>42479.039212962962</v>
      </c>
      <c r="T4068" s="14">
        <f>(((I4068/60)/60)/24) + DATE(1970,1,1)</f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8324</v>
      </c>
      <c r="O4069" s="10">
        <f>(E4069/D4069)*100</f>
        <v>60.9</v>
      </c>
      <c r="P4069" s="5">
        <f>IFERROR((E4069/L4069),"0")</f>
        <v>179.11764705882354</v>
      </c>
      <c r="Q4069" t="str">
        <f>LEFT(N4069,FIND("/",N4069)-1)</f>
        <v>theater</v>
      </c>
      <c r="R4069" t="str">
        <f>RIGHT(N4069,LEN(N4069)-SEARCH("/",N4069))</f>
        <v>plays</v>
      </c>
      <c r="S4069" s="14">
        <f>(((J4069/60)/60)/24) + DATE(1970,1,1)</f>
        <v>42235.117476851854</v>
      </c>
      <c r="T4069" s="14">
        <f>(((I4069/60)/60)/24) + DATE(1970,1,1)</f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8324</v>
      </c>
      <c r="O4070" s="10">
        <f>(E4070/D4070)*100</f>
        <v>1</v>
      </c>
      <c r="P4070" s="5">
        <f>IFERROR((E4070/L4070),"0")</f>
        <v>34.950000000000003</v>
      </c>
      <c r="Q4070" t="str">
        <f>LEFT(N4070,FIND("/",N4070)-1)</f>
        <v>theater</v>
      </c>
      <c r="R4070" t="str">
        <f>RIGHT(N4070,LEN(N4070)-SEARCH("/",N4070))</f>
        <v>plays</v>
      </c>
      <c r="S4070" s="14">
        <f>(((J4070/60)/60)/24) + DATE(1970,1,1)</f>
        <v>42718.963599537034</v>
      </c>
      <c r="T4070" s="14">
        <f>(((I4070/60)/60)/24) + 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8324</v>
      </c>
      <c r="O4071" s="10">
        <f>(E4071/D4071)*100</f>
        <v>34.4</v>
      </c>
      <c r="P4071" s="5">
        <f>IFERROR((E4071/L4071),"0")</f>
        <v>33.07692307692308</v>
      </c>
      <c r="Q4071" t="str">
        <f>LEFT(N4071,FIND("/",N4071)-1)</f>
        <v>theater</v>
      </c>
      <c r="R4071" t="str">
        <f>RIGHT(N4071,LEN(N4071)-SEARCH("/",N4071))</f>
        <v>plays</v>
      </c>
      <c r="S4071" s="14">
        <f>(((J4071/60)/60)/24) + DATE(1970,1,1)</f>
        <v>42022.661527777775</v>
      </c>
      <c r="T4071" s="14">
        <f>(((I4071/60)/60)/24) + DATE(1970,1,1)</f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8324</v>
      </c>
      <c r="O4072" s="10">
        <f>(E4072/D4072)*100</f>
        <v>16.5</v>
      </c>
      <c r="P4072" s="5">
        <f>IFERROR((E4072/L4072),"0")</f>
        <v>27.5</v>
      </c>
      <c r="Q4072" t="str">
        <f>LEFT(N4072,FIND("/",N4072)-1)</f>
        <v>theater</v>
      </c>
      <c r="R4072" t="str">
        <f>RIGHT(N4072,LEN(N4072)-SEARCH("/",N4072))</f>
        <v>plays</v>
      </c>
      <c r="S4072" s="14">
        <f>(((J4072/60)/60)/24) + DATE(1970,1,1)</f>
        <v>42031.666898148149</v>
      </c>
      <c r="T4072" s="14">
        <f>(((I4072/60)/60)/24) + DATE(1970,1,1)</f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8324</v>
      </c>
      <c r="O4073" s="10">
        <f>(E4073/D4073)*100</f>
        <v>0</v>
      </c>
      <c r="P4073" s="5" t="str">
        <f>IFERROR((E4073/L4073),"0")</f>
        <v>0</v>
      </c>
      <c r="Q4073" t="str">
        <f>LEFT(N4073,FIND("/",N4073)-1)</f>
        <v>theater</v>
      </c>
      <c r="R4073" t="str">
        <f>RIGHT(N4073,LEN(N4073)-SEARCH("/",N4073))</f>
        <v>plays</v>
      </c>
      <c r="S4073" s="14">
        <f>(((J4073/60)/60)/24) + DATE(1970,1,1)</f>
        <v>42700.804756944446</v>
      </c>
      <c r="T4073" s="14">
        <f>(((I4073/60)/60)/24) + DATE(1970,1,1)</f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8324</v>
      </c>
      <c r="O4074" s="10">
        <f>(E4074/D4074)*100</f>
        <v>0.4</v>
      </c>
      <c r="P4074" s="5">
        <f>IFERROR((E4074/L4074),"0")</f>
        <v>2</v>
      </c>
      <c r="Q4074" t="str">
        <f>LEFT(N4074,FIND("/",N4074)-1)</f>
        <v>theater</v>
      </c>
      <c r="R4074" t="str">
        <f>RIGHT(N4074,LEN(N4074)-SEARCH("/",N4074))</f>
        <v>plays</v>
      </c>
      <c r="S4074" s="14">
        <f>(((J4074/60)/60)/24) + DATE(1970,1,1)</f>
        <v>41812.77443287037</v>
      </c>
      <c r="T4074" s="14">
        <f>(((I4074/60)/60)/24) + 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8324</v>
      </c>
      <c r="O4075" s="10">
        <f>(E4075/D4075)*100</f>
        <v>1.0571428571428572</v>
      </c>
      <c r="P4075" s="5">
        <f>IFERROR((E4075/L4075),"0")</f>
        <v>18.5</v>
      </c>
      <c r="Q4075" t="str">
        <f>LEFT(N4075,FIND("/",N4075)-1)</f>
        <v>theater</v>
      </c>
      <c r="R4075" t="str">
        <f>RIGHT(N4075,LEN(N4075)-SEARCH("/",N4075))</f>
        <v>plays</v>
      </c>
      <c r="S4075" s="14">
        <f>(((J4075/60)/60)/24) + DATE(1970,1,1)</f>
        <v>42078.34520833334</v>
      </c>
      <c r="T4075" s="14">
        <f>(((I4075/60)/60)/24) + DATE(1970,1,1)</f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8324</v>
      </c>
      <c r="O4076" s="10">
        <f>(E4076/D4076)*100</f>
        <v>26.727272727272727</v>
      </c>
      <c r="P4076" s="5">
        <f>IFERROR((E4076/L4076),"0")</f>
        <v>35</v>
      </c>
      <c r="Q4076" t="str">
        <f>LEFT(N4076,FIND("/",N4076)-1)</f>
        <v>theater</v>
      </c>
      <c r="R4076" t="str">
        <f>RIGHT(N4076,LEN(N4076)-SEARCH("/",N4076))</f>
        <v>plays</v>
      </c>
      <c r="S4076" s="14">
        <f>(((J4076/60)/60)/24) + DATE(1970,1,1)</f>
        <v>42283.552951388891</v>
      </c>
      <c r="T4076" s="14">
        <f>(((I4076/60)/60)/24) + DATE(1970,1,1)</f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8324</v>
      </c>
      <c r="O4077" s="10">
        <f>(E4077/D4077)*100</f>
        <v>28.799999999999997</v>
      </c>
      <c r="P4077" s="5">
        <f>IFERROR((E4077/L4077),"0")</f>
        <v>44.307692307692307</v>
      </c>
      <c r="Q4077" t="str">
        <f>LEFT(N4077,FIND("/",N4077)-1)</f>
        <v>theater</v>
      </c>
      <c r="R4077" t="str">
        <f>RIGHT(N4077,LEN(N4077)-SEARCH("/",N4077))</f>
        <v>plays</v>
      </c>
      <c r="S4077" s="14">
        <f>(((J4077/60)/60)/24) + DATE(1970,1,1)</f>
        <v>41779.045937499999</v>
      </c>
      <c r="T4077" s="14">
        <f>(((I4077/60)/60)/24) + 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8324</v>
      </c>
      <c r="O4078" s="10">
        <f>(E4078/D4078)*100</f>
        <v>0</v>
      </c>
      <c r="P4078" s="5" t="str">
        <f>IFERROR((E4078/L4078),"0")</f>
        <v>0</v>
      </c>
      <c r="Q4078" t="str">
        <f>LEFT(N4078,FIND("/",N4078)-1)</f>
        <v>theater</v>
      </c>
      <c r="R4078" t="str">
        <f>RIGHT(N4078,LEN(N4078)-SEARCH("/",N4078))</f>
        <v>plays</v>
      </c>
      <c r="S4078" s="14">
        <f>(((J4078/60)/60)/24) + DATE(1970,1,1)</f>
        <v>41905.795706018522</v>
      </c>
      <c r="T4078" s="14">
        <f>(((I4078/60)/60)/24) + DATE(1970,1,1)</f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8324</v>
      </c>
      <c r="O4079" s="10">
        <f>(E4079/D4079)*100</f>
        <v>8.9</v>
      </c>
      <c r="P4079" s="5">
        <f>IFERROR((E4079/L4079),"0")</f>
        <v>222.5</v>
      </c>
      <c r="Q4079" t="str">
        <f>LEFT(N4079,FIND("/",N4079)-1)</f>
        <v>theater</v>
      </c>
      <c r="R4079" t="str">
        <f>RIGHT(N4079,LEN(N4079)-SEARCH("/",N4079))</f>
        <v>plays</v>
      </c>
      <c r="S4079" s="14">
        <f>(((J4079/60)/60)/24) + DATE(1970,1,1)</f>
        <v>42695.7105787037</v>
      </c>
      <c r="T4079" s="14">
        <f>(((I4079/60)/60)/24) + DATE(1970,1,1)</f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8324</v>
      </c>
      <c r="O4080" s="10">
        <f>(E4080/D4080)*100</f>
        <v>0</v>
      </c>
      <c r="P4080" s="5" t="str">
        <f>IFERROR((E4080/L4080),"0")</f>
        <v>0</v>
      </c>
      <c r="Q4080" t="str">
        <f>LEFT(N4080,FIND("/",N4080)-1)</f>
        <v>theater</v>
      </c>
      <c r="R4080" t="str">
        <f>RIGHT(N4080,LEN(N4080)-SEARCH("/",N4080))</f>
        <v>plays</v>
      </c>
      <c r="S4080" s="14">
        <f>(((J4080/60)/60)/24) + DATE(1970,1,1)</f>
        <v>42732.787523148145</v>
      </c>
      <c r="T4080" s="14">
        <f>(((I4080/60)/60)/24) + DATE(1970,1,1)</f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8324</v>
      </c>
      <c r="O4081" s="10">
        <f>(E4081/D4081)*100</f>
        <v>0.16666666666666669</v>
      </c>
      <c r="P4081" s="5">
        <f>IFERROR((E4081/L4081),"0")</f>
        <v>5</v>
      </c>
      <c r="Q4081" t="str">
        <f>LEFT(N4081,FIND("/",N4081)-1)</f>
        <v>theater</v>
      </c>
      <c r="R4081" t="str">
        <f>RIGHT(N4081,LEN(N4081)-SEARCH("/",N4081))</f>
        <v>plays</v>
      </c>
      <c r="S4081" s="14">
        <f>(((J4081/60)/60)/24) + DATE(1970,1,1)</f>
        <v>42510.938900462963</v>
      </c>
      <c r="T4081" s="14">
        <f>(((I4081/60)/60)/24) + DATE(1970,1,1)</f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8324</v>
      </c>
      <c r="O4082" s="10">
        <f>(E4082/D4082)*100</f>
        <v>0</v>
      </c>
      <c r="P4082" s="5" t="str">
        <f>IFERROR((E4082/L4082),"0")</f>
        <v>0</v>
      </c>
      <c r="Q4082" t="str">
        <f>LEFT(N4082,FIND("/",N4082)-1)</f>
        <v>theater</v>
      </c>
      <c r="R4082" t="str">
        <f>RIGHT(N4082,LEN(N4082)-SEARCH("/",N4082))</f>
        <v>plays</v>
      </c>
      <c r="S4082" s="14">
        <f>(((J4082/60)/60)/24) + DATE(1970,1,1)</f>
        <v>42511.698101851856</v>
      </c>
      <c r="T4082" s="14">
        <f>(((I4082/60)/60)/24) + 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8324</v>
      </c>
      <c r="O4083" s="10">
        <f>(E4083/D4083)*100</f>
        <v>15.737410071942445</v>
      </c>
      <c r="P4083" s="5">
        <f>IFERROR((E4083/L4083),"0")</f>
        <v>29.166666666666668</v>
      </c>
      <c r="Q4083" t="str">
        <f>LEFT(N4083,FIND("/",N4083)-1)</f>
        <v>theater</v>
      </c>
      <c r="R4083" t="str">
        <f>RIGHT(N4083,LEN(N4083)-SEARCH("/",N4083))</f>
        <v>plays</v>
      </c>
      <c r="S4083" s="14">
        <f>(((J4083/60)/60)/24) + DATE(1970,1,1)</f>
        <v>42041.581307870365</v>
      </c>
      <c r="T4083" s="14">
        <f>(((I4083/60)/60)/24) + DATE(1970,1,1)</f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8324</v>
      </c>
      <c r="O4084" s="10">
        <f>(E4084/D4084)*100</f>
        <v>2</v>
      </c>
      <c r="P4084" s="5">
        <f>IFERROR((E4084/L4084),"0")</f>
        <v>1.5</v>
      </c>
      <c r="Q4084" t="str">
        <f>LEFT(N4084,FIND("/",N4084)-1)</f>
        <v>theater</v>
      </c>
      <c r="R4084" t="str">
        <f>RIGHT(N4084,LEN(N4084)-SEARCH("/",N4084))</f>
        <v>plays</v>
      </c>
      <c r="S4084" s="14">
        <f>(((J4084/60)/60)/24) + DATE(1970,1,1)</f>
        <v>42307.189270833333</v>
      </c>
      <c r="T4084" s="14">
        <f>(((I4084/60)/60)/24) + DATE(1970,1,1)</f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8324</v>
      </c>
      <c r="O4085" s="10">
        <f>(E4085/D4085)*100</f>
        <v>21.685714285714287</v>
      </c>
      <c r="P4085" s="5">
        <f>IFERROR((E4085/L4085),"0")</f>
        <v>126.5</v>
      </c>
      <c r="Q4085" t="str">
        <f>LEFT(N4085,FIND("/",N4085)-1)</f>
        <v>theater</v>
      </c>
      <c r="R4085" t="str">
        <f>RIGHT(N4085,LEN(N4085)-SEARCH("/",N4085))</f>
        <v>plays</v>
      </c>
      <c r="S4085" s="14">
        <f>(((J4085/60)/60)/24) + DATE(1970,1,1)</f>
        <v>42353.761759259258</v>
      </c>
      <c r="T4085" s="14">
        <f>(((I4085/60)/60)/24) + DATE(1970,1,1)</f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8324</v>
      </c>
      <c r="O4086" s="10">
        <f>(E4086/D4086)*100</f>
        <v>0.33333333333333337</v>
      </c>
      <c r="P4086" s="5">
        <f>IFERROR((E4086/L4086),"0")</f>
        <v>10</v>
      </c>
      <c r="Q4086" t="str">
        <f>LEFT(N4086,FIND("/",N4086)-1)</f>
        <v>theater</v>
      </c>
      <c r="R4086" t="str">
        <f>RIGHT(N4086,LEN(N4086)-SEARCH("/",N4086))</f>
        <v>plays</v>
      </c>
      <c r="S4086" s="14">
        <f>(((J4086/60)/60)/24) + DATE(1970,1,1)</f>
        <v>42622.436412037037</v>
      </c>
      <c r="T4086" s="14">
        <f>(((I4086/60)/60)/24) + DATE(1970,1,1)</f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8324</v>
      </c>
      <c r="O4087" s="10">
        <f>(E4087/D4087)*100</f>
        <v>0.2857142857142857</v>
      </c>
      <c r="P4087" s="5">
        <f>IFERROR((E4087/L4087),"0")</f>
        <v>10</v>
      </c>
      <c r="Q4087" t="str">
        <f>LEFT(N4087,FIND("/",N4087)-1)</f>
        <v>theater</v>
      </c>
      <c r="R4087" t="str">
        <f>RIGHT(N4087,LEN(N4087)-SEARCH("/",N4087))</f>
        <v>plays</v>
      </c>
      <c r="S4087" s="14">
        <f>(((J4087/60)/60)/24) + DATE(1970,1,1)</f>
        <v>42058.603877314818</v>
      </c>
      <c r="T4087" s="14">
        <f>(((I4087/60)/60)/24) + DATE(1970,1,1)</f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8324</v>
      </c>
      <c r="O4088" s="10">
        <f>(E4088/D4088)*100</f>
        <v>4.7</v>
      </c>
      <c r="P4088" s="5">
        <f>IFERROR((E4088/L4088),"0")</f>
        <v>9.4</v>
      </c>
      <c r="Q4088" t="str">
        <f>LEFT(N4088,FIND("/",N4088)-1)</f>
        <v>theater</v>
      </c>
      <c r="R4088" t="str">
        <f>RIGHT(N4088,LEN(N4088)-SEARCH("/",N4088))</f>
        <v>plays</v>
      </c>
      <c r="S4088" s="14">
        <f>(((J4088/60)/60)/24) + DATE(1970,1,1)</f>
        <v>42304.940960648149</v>
      </c>
      <c r="T4088" s="14">
        <f>(((I4088/60)/60)/24) + 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8324</v>
      </c>
      <c r="O4089" s="10">
        <f>(E4089/D4089)*100</f>
        <v>0</v>
      </c>
      <c r="P4089" s="5" t="str">
        <f>IFERROR((E4089/L4089),"0")</f>
        <v>0</v>
      </c>
      <c r="Q4089" t="str">
        <f>LEFT(N4089,FIND("/",N4089)-1)</f>
        <v>theater</v>
      </c>
      <c r="R4089" t="str">
        <f>RIGHT(N4089,LEN(N4089)-SEARCH("/",N4089))</f>
        <v>plays</v>
      </c>
      <c r="S4089" s="14">
        <f>(((J4089/60)/60)/24) + DATE(1970,1,1)</f>
        <v>42538.742893518516</v>
      </c>
      <c r="T4089" s="14">
        <f>(((I4089/60)/60)/24) + 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8324</v>
      </c>
      <c r="O4090" s="10">
        <f>(E4090/D4090)*100</f>
        <v>10.8</v>
      </c>
      <c r="P4090" s="5">
        <f>IFERROR((E4090/L4090),"0")</f>
        <v>72</v>
      </c>
      <c r="Q4090" t="str">
        <f>LEFT(N4090,FIND("/",N4090)-1)</f>
        <v>theater</v>
      </c>
      <c r="R4090" t="str">
        <f>RIGHT(N4090,LEN(N4090)-SEARCH("/",N4090))</f>
        <v>plays</v>
      </c>
      <c r="S4090" s="14">
        <f>(((J4090/60)/60)/24) + DATE(1970,1,1)</f>
        <v>41990.612546296295</v>
      </c>
      <c r="T4090" s="14">
        <f>(((I4090/60)/60)/24) + DATE(1970,1,1)</f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8324</v>
      </c>
      <c r="O4091" s="10">
        <f>(E4091/D4091)*100</f>
        <v>4.8</v>
      </c>
      <c r="P4091" s="5">
        <f>IFERROR((E4091/L4091),"0")</f>
        <v>30</v>
      </c>
      <c r="Q4091" t="str">
        <f>LEFT(N4091,FIND("/",N4091)-1)</f>
        <v>theater</v>
      </c>
      <c r="R4091" t="str">
        <f>RIGHT(N4091,LEN(N4091)-SEARCH("/",N4091))</f>
        <v>plays</v>
      </c>
      <c r="S4091" s="14">
        <f>(((J4091/60)/60)/24) + DATE(1970,1,1)</f>
        <v>42122.732499999998</v>
      </c>
      <c r="T4091" s="14">
        <f>(((I4091/60)/60)/24) + 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8324</v>
      </c>
      <c r="O4092" s="10">
        <f>(E4092/D4092)*100</f>
        <v>3.2</v>
      </c>
      <c r="P4092" s="5">
        <f>IFERROR((E4092/L4092),"0")</f>
        <v>10.666666666666666</v>
      </c>
      <c r="Q4092" t="str">
        <f>LEFT(N4092,FIND("/",N4092)-1)</f>
        <v>theater</v>
      </c>
      <c r="R4092" t="str">
        <f>RIGHT(N4092,LEN(N4092)-SEARCH("/",N4092))</f>
        <v>plays</v>
      </c>
      <c r="S4092" s="14">
        <f>(((J4092/60)/60)/24) + DATE(1970,1,1)</f>
        <v>42209.67288194444</v>
      </c>
      <c r="T4092" s="14">
        <f>(((I4092/60)/60)/24) + DATE(1970,1,1)</f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8324</v>
      </c>
      <c r="O4093" s="10">
        <f>(E4093/D4093)*100</f>
        <v>12.75</v>
      </c>
      <c r="P4093" s="5">
        <f>IFERROR((E4093/L4093),"0")</f>
        <v>25.5</v>
      </c>
      <c r="Q4093" t="str">
        <f>LEFT(N4093,FIND("/",N4093)-1)</f>
        <v>theater</v>
      </c>
      <c r="R4093" t="str">
        <f>RIGHT(N4093,LEN(N4093)-SEARCH("/",N4093))</f>
        <v>plays</v>
      </c>
      <c r="S4093" s="14">
        <f>(((J4093/60)/60)/24) + DATE(1970,1,1)</f>
        <v>41990.506377314814</v>
      </c>
      <c r="T4093" s="14">
        <f>(((I4093/60)/60)/24) + 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8324</v>
      </c>
      <c r="O4094" s="10">
        <f>(E4094/D4094)*100</f>
        <v>1.8181818181818181E-2</v>
      </c>
      <c r="P4094" s="5">
        <f>IFERROR((E4094/L4094),"0")</f>
        <v>20</v>
      </c>
      <c r="Q4094" t="str">
        <f>LEFT(N4094,FIND("/",N4094)-1)</f>
        <v>theater</v>
      </c>
      <c r="R4094" t="str">
        <f>RIGHT(N4094,LEN(N4094)-SEARCH("/",N4094))</f>
        <v>plays</v>
      </c>
      <c r="S4094" s="14">
        <f>(((J4094/60)/60)/24) + DATE(1970,1,1)</f>
        <v>42039.194988425923</v>
      </c>
      <c r="T4094" s="14">
        <f>(((I4094/60)/60)/24) + DATE(1970,1,1)</f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8324</v>
      </c>
      <c r="O4095" s="10">
        <f>(E4095/D4095)*100</f>
        <v>2.4</v>
      </c>
      <c r="P4095" s="5">
        <f>IFERROR((E4095/L4095),"0")</f>
        <v>15</v>
      </c>
      <c r="Q4095" t="str">
        <f>LEFT(N4095,FIND("/",N4095)-1)</f>
        <v>theater</v>
      </c>
      <c r="R4095" t="str">
        <f>RIGHT(N4095,LEN(N4095)-SEARCH("/",N4095))</f>
        <v>plays</v>
      </c>
      <c r="S4095" s="14">
        <f>(((J4095/60)/60)/24) + DATE(1970,1,1)</f>
        <v>42178.815891203703</v>
      </c>
      <c r="T4095" s="14">
        <f>(((I4095/60)/60)/24) + 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8324</v>
      </c>
      <c r="O4096" s="10">
        <f>(E4096/D4096)*100</f>
        <v>36.5</v>
      </c>
      <c r="P4096" s="5">
        <f>IFERROR((E4096/L4096),"0")</f>
        <v>91.25</v>
      </c>
      <c r="Q4096" t="str">
        <f>LEFT(N4096,FIND("/",N4096)-1)</f>
        <v>theater</v>
      </c>
      <c r="R4096" t="str">
        <f>RIGHT(N4096,LEN(N4096)-SEARCH("/",N4096))</f>
        <v>plays</v>
      </c>
      <c r="S4096" s="14">
        <f>(((J4096/60)/60)/24) + DATE(1970,1,1)</f>
        <v>41890.086805555555</v>
      </c>
      <c r="T4096" s="14">
        <f>(((I4096/60)/60)/24) + DATE(1970,1,1)</f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8324</v>
      </c>
      <c r="O4097" s="10">
        <f>(E4097/D4097)*100</f>
        <v>2.666666666666667</v>
      </c>
      <c r="P4097" s="5">
        <f>IFERROR((E4097/L4097),"0")</f>
        <v>800</v>
      </c>
      <c r="Q4097" t="str">
        <f>LEFT(N4097,FIND("/",N4097)-1)</f>
        <v>theater</v>
      </c>
      <c r="R4097" t="str">
        <f>RIGHT(N4097,LEN(N4097)-SEARCH("/",N4097))</f>
        <v>plays</v>
      </c>
      <c r="S4097" s="14">
        <f>(((J4097/60)/60)/24) + DATE(1970,1,1)</f>
        <v>42693.031828703708</v>
      </c>
      <c r="T4097" s="14">
        <f>(((I4097/60)/60)/24) + 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8324</v>
      </c>
      <c r="O4098" s="10">
        <f>(E4098/D4098)*100</f>
        <v>11.428571428571429</v>
      </c>
      <c r="P4098" s="5">
        <f>IFERROR((E4098/L4098),"0")</f>
        <v>80</v>
      </c>
      <c r="Q4098" t="str">
        <f>LEFT(N4098,FIND("/",N4098)-1)</f>
        <v>theater</v>
      </c>
      <c r="R4098" t="str">
        <f>RIGHT(N4098,LEN(N4098)-SEARCH("/",N4098))</f>
        <v>plays</v>
      </c>
      <c r="S4098" s="14">
        <f>(((J4098/60)/60)/24) + DATE(1970,1,1)</f>
        <v>42750.530312499999</v>
      </c>
      <c r="T4098" s="14">
        <f>(((I4098/60)/60)/24) + DATE(1970,1,1)</f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8324</v>
      </c>
      <c r="O4099" s="10">
        <f>(E4099/D4099)*100</f>
        <v>0</v>
      </c>
      <c r="P4099" s="5" t="str">
        <f>IFERROR((E4099/L4099),"0")</f>
        <v>0</v>
      </c>
      <c r="Q4099" t="str">
        <f>LEFT(N4099,FIND("/",N4099)-1)</f>
        <v>theater</v>
      </c>
      <c r="R4099" t="str">
        <f>RIGHT(N4099,LEN(N4099)-SEARCH("/",N4099))</f>
        <v>plays</v>
      </c>
      <c r="S4099" s="14">
        <f>(((J4099/60)/60)/24) + DATE(1970,1,1)</f>
        <v>42344.824502314819</v>
      </c>
      <c r="T4099" s="14">
        <f>(((I4099/60)/60)/24) + 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8324</v>
      </c>
      <c r="O4100" s="10">
        <f>(E4100/D4100)*100</f>
        <v>0</v>
      </c>
      <c r="P4100" s="5" t="str">
        <f>IFERROR((E4100/L4100),"0")</f>
        <v>0</v>
      </c>
      <c r="Q4100" t="str">
        <f>LEFT(N4100,FIND("/",N4100)-1)</f>
        <v>theater</v>
      </c>
      <c r="R4100" t="str">
        <f>RIGHT(N4100,LEN(N4100)-SEARCH("/",N4100))</f>
        <v>plays</v>
      </c>
      <c r="S4100" s="14">
        <f>(((J4100/60)/60)/24) + DATE(1970,1,1)</f>
        <v>42495.722187499996</v>
      </c>
      <c r="T4100" s="14">
        <f>(((I4100/60)/60)/24) + DATE(1970,1,1)</f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8324</v>
      </c>
      <c r="O4101" s="10">
        <f>(E4101/D4101)*100</f>
        <v>1.1111111111111112</v>
      </c>
      <c r="P4101" s="5">
        <f>IFERROR((E4101/L4101),"0")</f>
        <v>50</v>
      </c>
      <c r="Q4101" t="str">
        <f>LEFT(N4101,FIND("/",N4101)-1)</f>
        <v>theater</v>
      </c>
      <c r="R4101" t="str">
        <f>RIGHT(N4101,LEN(N4101)-SEARCH("/",N4101))</f>
        <v>plays</v>
      </c>
      <c r="S4101" s="14">
        <f>(((J4101/60)/60)/24) + DATE(1970,1,1)</f>
        <v>42570.850381944445</v>
      </c>
      <c r="T4101" s="14">
        <f>(((I4101/60)/60)/24) + DATE(1970,1,1)</f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8324</v>
      </c>
      <c r="O4102" s="10">
        <f>(E4102/D4102)*100</f>
        <v>0</v>
      </c>
      <c r="P4102" s="5" t="str">
        <f>IFERROR((E4102/L4102),"0")</f>
        <v>0</v>
      </c>
      <c r="Q4102" t="str">
        <f>LEFT(N4102,FIND("/",N4102)-1)</f>
        <v>theater</v>
      </c>
      <c r="R4102" t="str">
        <f>RIGHT(N4102,LEN(N4102)-SEARCH("/",N4102))</f>
        <v>plays</v>
      </c>
      <c r="S4102" s="14">
        <f>(((J4102/60)/60)/24) + DATE(1970,1,1)</f>
        <v>41927.124884259261</v>
      </c>
      <c r="T4102" s="14">
        <f>(((I4102/60)/60)/24) + DATE(1970,1,1)</f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8324</v>
      </c>
      <c r="O4103" s="10">
        <f>(E4103/D4103)*100</f>
        <v>0</v>
      </c>
      <c r="P4103" s="5" t="str">
        <f>IFERROR((E4103/L4103),"0")</f>
        <v>0</v>
      </c>
      <c r="Q4103" t="str">
        <f>LEFT(N4103,FIND("/",N4103)-1)</f>
        <v>theater</v>
      </c>
      <c r="R4103" t="str">
        <f>RIGHT(N4103,LEN(N4103)-SEARCH("/",N4103))</f>
        <v>plays</v>
      </c>
      <c r="S4103" s="14">
        <f>(((J4103/60)/60)/24) + DATE(1970,1,1)</f>
        <v>42730.903726851851</v>
      </c>
      <c r="T4103" s="14">
        <f>(((I4103/60)/60)/24) + 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8324</v>
      </c>
      <c r="O4104" s="10">
        <f>(E4104/D4104)*100</f>
        <v>27.400000000000002</v>
      </c>
      <c r="P4104" s="5">
        <f>IFERROR((E4104/L4104),"0")</f>
        <v>22.833333333333332</v>
      </c>
      <c r="Q4104" t="str">
        <f>LEFT(N4104,FIND("/",N4104)-1)</f>
        <v>theater</v>
      </c>
      <c r="R4104" t="str">
        <f>RIGHT(N4104,LEN(N4104)-SEARCH("/",N4104))</f>
        <v>plays</v>
      </c>
      <c r="S4104" s="14">
        <f>(((J4104/60)/60)/24) + DATE(1970,1,1)</f>
        <v>42475.848067129627</v>
      </c>
      <c r="T4104" s="14">
        <f>(((I4104/60)/60)/24) + 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8324</v>
      </c>
      <c r="O4105" s="10">
        <f>(E4105/D4105)*100</f>
        <v>10</v>
      </c>
      <c r="P4105" s="5">
        <f>IFERROR((E4105/L4105),"0")</f>
        <v>16.666666666666668</v>
      </c>
      <c r="Q4105" t="str">
        <f>LEFT(N4105,FIND("/",N4105)-1)</f>
        <v>theater</v>
      </c>
      <c r="R4105" t="str">
        <f>RIGHT(N4105,LEN(N4105)-SEARCH("/",N4105))</f>
        <v>plays</v>
      </c>
      <c r="S4105" s="14">
        <f>(((J4105/60)/60)/24) + DATE(1970,1,1)</f>
        <v>42188.83293981482</v>
      </c>
      <c r="T4105" s="14">
        <f>(((I4105/60)/60)/24) + 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8324</v>
      </c>
      <c r="O4106" s="10">
        <f>(E4106/D4106)*100</f>
        <v>21.366666666666667</v>
      </c>
      <c r="P4106" s="5">
        <f>IFERROR((E4106/L4106),"0")</f>
        <v>45.785714285714285</v>
      </c>
      <c r="Q4106" t="str">
        <f>LEFT(N4106,FIND("/",N4106)-1)</f>
        <v>theater</v>
      </c>
      <c r="R4106" t="str">
        <f>RIGHT(N4106,LEN(N4106)-SEARCH("/",N4106))</f>
        <v>plays</v>
      </c>
      <c r="S4106" s="14">
        <f>(((J4106/60)/60)/24) + DATE(1970,1,1)</f>
        <v>42640.278171296297</v>
      </c>
      <c r="T4106" s="14">
        <f>(((I4106/60)/60)/24) + DATE(1970,1,1)</f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8324</v>
      </c>
      <c r="O4107" s="10">
        <f>(E4107/D4107)*100</f>
        <v>6.9696969696969706</v>
      </c>
      <c r="P4107" s="5">
        <f>IFERROR((E4107/L4107),"0")</f>
        <v>383.33333333333331</v>
      </c>
      <c r="Q4107" t="str">
        <f>LEFT(N4107,FIND("/",N4107)-1)</f>
        <v>theater</v>
      </c>
      <c r="R4107" t="str">
        <f>RIGHT(N4107,LEN(N4107)-SEARCH("/",N4107))</f>
        <v>plays</v>
      </c>
      <c r="S4107" s="14">
        <f>(((J4107/60)/60)/24) + DATE(1970,1,1)</f>
        <v>42697.010520833333</v>
      </c>
      <c r="T4107" s="14">
        <f>(((I4107/60)/60)/24) + DATE(1970,1,1)</f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8324</v>
      </c>
      <c r="O4108" s="10">
        <f>(E4108/D4108)*100</f>
        <v>70.599999999999994</v>
      </c>
      <c r="P4108" s="5">
        <f>IFERROR((E4108/L4108),"0")</f>
        <v>106.96969696969697</v>
      </c>
      <c r="Q4108" t="str">
        <f>LEFT(N4108,FIND("/",N4108)-1)</f>
        <v>theater</v>
      </c>
      <c r="R4108" t="str">
        <f>RIGHT(N4108,LEN(N4108)-SEARCH("/",N4108))</f>
        <v>plays</v>
      </c>
      <c r="S4108" s="14">
        <f>(((J4108/60)/60)/24) + DATE(1970,1,1)</f>
        <v>42053.049375000002</v>
      </c>
      <c r="T4108" s="14">
        <f>(((I4108/60)/60)/24) + DATE(1970,1,1)</f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8324</v>
      </c>
      <c r="O4109" s="10">
        <f>(E4109/D4109)*100</f>
        <v>2.0500000000000003</v>
      </c>
      <c r="P4109" s="5">
        <f>IFERROR((E4109/L4109),"0")</f>
        <v>10.25</v>
      </c>
      <c r="Q4109" t="str">
        <f>LEFT(N4109,FIND("/",N4109)-1)</f>
        <v>theater</v>
      </c>
      <c r="R4109" t="str">
        <f>RIGHT(N4109,LEN(N4109)-SEARCH("/",N4109))</f>
        <v>plays</v>
      </c>
      <c r="S4109" s="14">
        <f>(((J4109/60)/60)/24) + DATE(1970,1,1)</f>
        <v>41883.916678240741</v>
      </c>
      <c r="T4109" s="14">
        <f>(((I4109/60)/60)/24) + 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8324</v>
      </c>
      <c r="O4110" s="10">
        <f>(E4110/D4110)*100</f>
        <v>1.9666666666666666</v>
      </c>
      <c r="P4110" s="5">
        <f>IFERROR((E4110/L4110),"0")</f>
        <v>59</v>
      </c>
      <c r="Q4110" t="str">
        <f>LEFT(N4110,FIND("/",N4110)-1)</f>
        <v>theater</v>
      </c>
      <c r="R4110" t="str">
        <f>RIGHT(N4110,LEN(N4110)-SEARCH("/",N4110))</f>
        <v>plays</v>
      </c>
      <c r="S4110" s="14">
        <f>(((J4110/60)/60)/24) + DATE(1970,1,1)</f>
        <v>42767.031678240746</v>
      </c>
      <c r="T4110" s="14">
        <f>(((I4110/60)/60)/24) + 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8324</v>
      </c>
      <c r="O4111" s="10">
        <f>(E4111/D4111)*100</f>
        <v>0</v>
      </c>
      <c r="P4111" s="5" t="str">
        <f>IFERROR((E4111/L4111),"0")</f>
        <v>0</v>
      </c>
      <c r="Q4111" t="str">
        <f>LEFT(N4111,FIND("/",N4111)-1)</f>
        <v>theater</v>
      </c>
      <c r="R4111" t="str">
        <f>RIGHT(N4111,LEN(N4111)-SEARCH("/",N4111))</f>
        <v>plays</v>
      </c>
      <c r="S4111" s="14">
        <f>(((J4111/60)/60)/24) + DATE(1970,1,1)</f>
        <v>42307.539398148147</v>
      </c>
      <c r="T4111" s="14">
        <f>(((I4111/60)/60)/24) + DATE(1970,1,1)</f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8324</v>
      </c>
      <c r="O4112" s="10">
        <f>(E4112/D4112)*100</f>
        <v>28.666666666666668</v>
      </c>
      <c r="P4112" s="5">
        <f>IFERROR((E4112/L4112),"0")</f>
        <v>14.333333333333334</v>
      </c>
      <c r="Q4112" t="str">
        <f>LEFT(N4112,FIND("/",N4112)-1)</f>
        <v>theater</v>
      </c>
      <c r="R4112" t="str">
        <f>RIGHT(N4112,LEN(N4112)-SEARCH("/",N4112))</f>
        <v>plays</v>
      </c>
      <c r="S4112" s="14">
        <f>(((J4112/60)/60)/24) + DATE(1970,1,1)</f>
        <v>42512.626747685179</v>
      </c>
      <c r="T4112" s="14">
        <f>(((I4112/60)/60)/24) + 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8324</v>
      </c>
      <c r="O4113" s="10">
        <f>(E4113/D4113)*100</f>
        <v>3.1333333333333333</v>
      </c>
      <c r="P4113" s="5">
        <f>IFERROR((E4113/L4113),"0")</f>
        <v>15.666666666666666</v>
      </c>
      <c r="Q4113" t="str">
        <f>LEFT(N4113,FIND("/",N4113)-1)</f>
        <v>theater</v>
      </c>
      <c r="R4113" t="str">
        <f>RIGHT(N4113,LEN(N4113)-SEARCH("/",N4113))</f>
        <v>plays</v>
      </c>
      <c r="S4113" s="14">
        <f>(((J4113/60)/60)/24) + DATE(1970,1,1)</f>
        <v>42029.135879629626</v>
      </c>
      <c r="T4113" s="14">
        <f>(((I4113/60)/60)/24) + DATE(1970,1,1)</f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8324</v>
      </c>
      <c r="O4114" s="10">
        <f>(E4114/D4114)*100</f>
        <v>0.04</v>
      </c>
      <c r="P4114" s="5">
        <f>IFERROR((E4114/L4114),"0")</f>
        <v>1</v>
      </c>
      <c r="Q4114" t="str">
        <f>LEFT(N4114,FIND("/",N4114)-1)</f>
        <v>theater</v>
      </c>
      <c r="R4114" t="str">
        <f>RIGHT(N4114,LEN(N4114)-SEARCH("/",N4114))</f>
        <v>plays</v>
      </c>
      <c r="S4114" s="14">
        <f>(((J4114/60)/60)/24) + DATE(1970,1,1)</f>
        <v>42400.946597222224</v>
      </c>
      <c r="T4114" s="14">
        <f>(((I4114/60)/60)/24) + DATE(1970,1,1)</f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8324</v>
      </c>
      <c r="O4115" s="10">
        <f>(E4115/D4115)*100</f>
        <v>0.2</v>
      </c>
      <c r="P4115" s="5">
        <f>IFERROR((E4115/L4115),"0")</f>
        <v>1</v>
      </c>
      <c r="Q4115" t="str">
        <f>LEFT(N4115,FIND("/",N4115)-1)</f>
        <v>theater</v>
      </c>
      <c r="R4115" t="str">
        <f>RIGHT(N4115,LEN(N4115)-SEARCH("/",N4115))</f>
        <v>plays</v>
      </c>
      <c r="S4115" s="14">
        <f>(((J4115/60)/60)/24) + DATE(1970,1,1)</f>
        <v>42358.573182870372</v>
      </c>
      <c r="T4115" s="14">
        <f>(((I4115/60)/60)/24) + DATE(1970,1,1)</f>
        <v>42377.273611111115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ontainsText" dxfId="6" priority="2" operator="containsText" text="live">
      <formula>NOT(ISERROR(SEARCH("live",F1)))</formula>
    </cfRule>
    <cfRule type="containsText" dxfId="5" priority="4" operator="containsText" text="Cancel">
      <formula>NOT(ISERROR(SEARCH("Cancel",F1)))</formula>
    </cfRule>
    <cfRule type="containsText" dxfId="4" priority="5" operator="containsText" text="Successful">
      <formula>NOT(ISERROR(SEARCH("Successful",F1)))</formula>
    </cfRule>
    <cfRule type="containsText" dxfId="3" priority="6" operator="containsText" text="Fail">
      <formula>NOT(ISERROR(SEARCH("Fail",F1)))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theme="5" tint="-0.499984740745262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B20A-F303-44AB-B6CA-107118ACE311}">
  <dimension ref="A1:F14"/>
  <sheetViews>
    <sheetView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8264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8290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8287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8285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8279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8292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8276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8273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8271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3459-9897-4C0D-B736-513473D9B565}">
  <dimension ref="A1:F47"/>
  <sheetViews>
    <sheetView workbookViewId="0">
      <selection activeCell="B9" sqref="B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8315</v>
      </c>
      <c r="B1" t="s">
        <v>8364</v>
      </c>
    </row>
    <row r="2" spans="1:6" x14ac:dyDescent="0.25">
      <c r="A2" s="11" t="s">
        <v>8223</v>
      </c>
      <c r="B2" t="s">
        <v>8364</v>
      </c>
    </row>
    <row r="4" spans="1:6" x14ac:dyDescent="0.25">
      <c r="A4" s="11" t="s">
        <v>8365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8270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8298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8286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8312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8308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8269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8268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8284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8301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8278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8291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8302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8303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8283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8282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8310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8281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8289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8313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8297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8277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8304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8293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8299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8272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8300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8296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8307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8280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8267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8266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8306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8309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8311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8305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8265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8295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8288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8275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8274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8294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EA5D-DF08-4721-8C1B-97CDEAA370D2}">
  <dimension ref="A2:F19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8315</v>
      </c>
      <c r="B2" t="s">
        <v>8364</v>
      </c>
    </row>
    <row r="3" spans="1:6" x14ac:dyDescent="0.25">
      <c r="A3" s="11" t="s">
        <v>8380</v>
      </c>
      <c r="B3" t="s">
        <v>8364</v>
      </c>
    </row>
    <row r="5" spans="1:6" x14ac:dyDescent="0.25">
      <c r="A5" s="11" t="s">
        <v>8362</v>
      </c>
      <c r="B5" s="11" t="s">
        <v>8363</v>
      </c>
    </row>
    <row r="6" spans="1:6" x14ac:dyDescent="0.25">
      <c r="A6" s="11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5" t="s">
        <v>8374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5">
      <c r="A8" s="15" t="s">
        <v>8375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5">
      <c r="A9" s="15" t="s">
        <v>8376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5">
      <c r="A10" s="15" t="s">
        <v>8377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25">
      <c r="A11" s="15" t="s">
        <v>8368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25">
      <c r="A12" s="15" t="s">
        <v>8378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25">
      <c r="A13" s="15" t="s">
        <v>8369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25">
      <c r="A14" s="15" t="s">
        <v>8370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25">
      <c r="A15" s="15" t="s">
        <v>8371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25">
      <c r="A16" s="15" t="s">
        <v>8372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25">
      <c r="A17" s="15" t="s">
        <v>8373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25">
      <c r="A18" s="15" t="s">
        <v>8379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25">
      <c r="A19" s="15" t="s">
        <v>8361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8A96-447A-49AE-B1F8-0B3CBDF2EC9E}">
  <dimension ref="A1:J13"/>
  <sheetViews>
    <sheetView workbookViewId="0">
      <selection activeCell="J1" sqref="J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9.28515625" bestFit="1" customWidth="1"/>
    <col min="7" max="7" width="15.5703125" bestFit="1" customWidth="1"/>
    <col min="8" max="8" width="21.42578125" bestFit="1" customWidth="1"/>
  </cols>
  <sheetData>
    <row r="1" spans="1:10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8398</v>
      </c>
      <c r="G1" s="16" t="s">
        <v>8399</v>
      </c>
      <c r="H1" s="16" t="s">
        <v>8400</v>
      </c>
    </row>
    <row r="2" spans="1:10" x14ac:dyDescent="0.25">
      <c r="A2" t="s">
        <v>8386</v>
      </c>
      <c r="B2" s="8">
        <f>COUNTIFS(Data!$D$2:$D$4115,"&gt;=0",Data!$D$2:$D$4115,"&lt;=999",Data!$F$2:$F$4115,"=successful")</f>
        <v>322</v>
      </c>
      <c r="C2" s="8">
        <f>COUNTIFS(Data!$D$2:$D$4115,"&gt;=0",Data!$D$2:$D$4115,"&lt;=999",Data!$F$2:$F$4115,"=failed")</f>
        <v>113</v>
      </c>
      <c r="D2" s="8">
        <f>COUNTIFS(Data!$D$2:$D$4115,"&gt;=0",Data!$D$2:$D$4115,"&lt;=999",Data!$F$2:$F$4115,"=canceled")</f>
        <v>18</v>
      </c>
      <c r="E2" s="8">
        <f>B2+C2+D2</f>
        <v>453</v>
      </c>
      <c r="F2" s="9">
        <f t="shared" ref="F2:F13" si="0">B2/E2</f>
        <v>0.71081677704194257</v>
      </c>
      <c r="G2" s="9">
        <f t="shared" ref="G2:G13" si="1">C2/E2</f>
        <v>0.24944812362030905</v>
      </c>
      <c r="H2" s="9">
        <f t="shared" ref="H2:H13" si="2">D2/E2</f>
        <v>3.9735099337748346E-2</v>
      </c>
      <c r="I2" s="9"/>
      <c r="J2" s="18"/>
    </row>
    <row r="3" spans="1:10" x14ac:dyDescent="0.25">
      <c r="A3" t="s">
        <v>8387</v>
      </c>
      <c r="B3" s="8">
        <f>COUNTIFS(Data!$D$2:$D$4115,"&gt;=1000",Data!$D$2:$D$4115,"&lt;=4999",Data!$F$2:$F$4115,"=successful")</f>
        <v>932</v>
      </c>
      <c r="C3" s="8">
        <f>COUNTIFS(Data!$D$2:$D$4115,"&gt;=1000",Data!$D$2:$D$4115,"&lt;=4999",Data!$F$2:$F$4115,"=failed")</f>
        <v>420</v>
      </c>
      <c r="D3" s="8">
        <f>COUNTIFS(Data!$D$2:$D$4115,"&gt;=1000",Data!$D$2:$D$4115,"&lt;=4999",Data!$F$2:$F$4115,"=canceled")</f>
        <v>60</v>
      </c>
      <c r="E3" s="8">
        <f t="shared" ref="E3:E13" si="3">B3+C3+D3</f>
        <v>1412</v>
      </c>
      <c r="F3" s="9">
        <f t="shared" si="0"/>
        <v>0.66005665722379603</v>
      </c>
      <c r="G3" s="9">
        <f t="shared" si="1"/>
        <v>0.29745042492917845</v>
      </c>
      <c r="H3" s="9">
        <f t="shared" si="2"/>
        <v>4.2492917847025496E-2</v>
      </c>
      <c r="I3" s="9"/>
      <c r="J3" s="17"/>
    </row>
    <row r="4" spans="1:10" x14ac:dyDescent="0.25">
      <c r="A4" t="s">
        <v>8388</v>
      </c>
      <c r="B4" s="8">
        <f>COUNTIFS(Data!$D$2:$D$4115,"&gt;=5000",Data!$D$2:$D$4115,"&lt;=9999",Data!$F$2:$F$4115,"=successful")</f>
        <v>381</v>
      </c>
      <c r="C4" s="8">
        <f>COUNTIFS(Data!$D$2:$D$4115,"&gt;=5000",Data!$D$2:$D$4115,"&lt;=9999",Data!$F$2:$F$4115,"=failed")</f>
        <v>283</v>
      </c>
      <c r="D4" s="8">
        <f>COUNTIFS(Data!$D$2:$D$4115,"&gt;=5000",Data!$D$2:$D$4115,"&lt;=9999",Data!$F$2:$F$4115,"=canceled")</f>
        <v>52</v>
      </c>
      <c r="E4" s="8">
        <f t="shared" si="3"/>
        <v>716</v>
      </c>
      <c r="F4" s="9">
        <f t="shared" si="0"/>
        <v>0.53212290502793291</v>
      </c>
      <c r="G4" s="9">
        <f t="shared" si="1"/>
        <v>0.39525139664804471</v>
      </c>
      <c r="H4" s="9">
        <f t="shared" si="2"/>
        <v>7.2625698324022353E-2</v>
      </c>
      <c r="I4" s="9"/>
      <c r="J4" s="17"/>
    </row>
    <row r="5" spans="1:10" x14ac:dyDescent="0.25">
      <c r="A5" t="s">
        <v>8389</v>
      </c>
      <c r="B5" s="8">
        <f>COUNTIFS(Data!$D$2:$D$4115,"&gt;=10000",Data!$D$2:$D$4115,"&lt;=14999",Data!$F$2:$F$4115,"=successful")</f>
        <v>168</v>
      </c>
      <c r="C5" s="8">
        <f>COUNTIFS(Data!$D$2:$D$4115,"&gt;=10000",Data!$D$2:$D$4115,"&lt;=14999",Data!$F$2:$F$4115,"=failed")</f>
        <v>144</v>
      </c>
      <c r="D5" s="8">
        <f>COUNTIFS(Data!$D$2:$D$4115,"&gt;=10000",Data!$D$2:$D$4115,"&lt;=14999",Data!$F$2:$F$4115,"=canceled")</f>
        <v>40</v>
      </c>
      <c r="E5" s="8">
        <f t="shared" si="3"/>
        <v>352</v>
      </c>
      <c r="F5" s="9">
        <f t="shared" si="0"/>
        <v>0.47727272727272729</v>
      </c>
      <c r="G5" s="9">
        <f t="shared" si="1"/>
        <v>0.40909090909090912</v>
      </c>
      <c r="H5" s="9">
        <f t="shared" si="2"/>
        <v>0.11363636363636363</v>
      </c>
      <c r="I5" s="9"/>
      <c r="J5" s="17"/>
    </row>
    <row r="6" spans="1:10" x14ac:dyDescent="0.25">
      <c r="A6" t="s">
        <v>8390</v>
      </c>
      <c r="B6" s="8">
        <f>COUNTIFS(Data!$D$2:$D$4115,"&gt;=15000",Data!$D$2:$D$4115,"&lt;=19999",Data!$F$2:$F$4115,"=successful")</f>
        <v>94</v>
      </c>
      <c r="C6" s="8">
        <f>COUNTIFS(Data!$D$2:$D$4115,"&gt;=15000",Data!$D$2:$D$4115,"&lt;=19999",Data!$F$2:$F$4115,"=failed")</f>
        <v>90</v>
      </c>
      <c r="D6" s="8">
        <f>COUNTIFS(Data!$D$2:$D$4115,"&gt;=15000",Data!$D$2:$D$4115,"&lt;=19999",Data!$F$2:$F$4115,"=canceled")</f>
        <v>17</v>
      </c>
      <c r="E6" s="8">
        <f t="shared" si="3"/>
        <v>201</v>
      </c>
      <c r="F6" s="9">
        <f t="shared" si="0"/>
        <v>0.46766169154228854</v>
      </c>
      <c r="G6" s="9">
        <f t="shared" si="1"/>
        <v>0.44776119402985076</v>
      </c>
      <c r="H6" s="9">
        <f t="shared" si="2"/>
        <v>8.45771144278607E-2</v>
      </c>
      <c r="I6" s="9"/>
      <c r="J6" s="17"/>
    </row>
    <row r="7" spans="1:10" x14ac:dyDescent="0.25">
      <c r="A7" t="s">
        <v>8391</v>
      </c>
      <c r="B7" s="8">
        <f>COUNTIFS(Data!$D$2:$D$4115,"&gt;=20000",Data!$D$2:$D$4115,"&lt;=24999",Data!$F$2:$F$4115,"=successful")</f>
        <v>62</v>
      </c>
      <c r="C7" s="8">
        <f>COUNTIFS(Data!$D$2:$D$4115,"&gt;=20000",Data!$D$2:$D$4115,"&lt;=24999",Data!$F$2:$F$4115,"=failed")</f>
        <v>72</v>
      </c>
      <c r="D7" s="8">
        <f>COUNTIFS(Data!$D$2:$D$4115,"&gt;=20000",Data!$D$2:$D$4115,"&lt;=24999",Data!$F$2:$F$4115,"=canceled")</f>
        <v>14</v>
      </c>
      <c r="E7" s="8">
        <f t="shared" si="3"/>
        <v>148</v>
      </c>
      <c r="F7" s="9">
        <f t="shared" si="0"/>
        <v>0.41891891891891891</v>
      </c>
      <c r="G7" s="9">
        <f t="shared" si="1"/>
        <v>0.48648648648648651</v>
      </c>
      <c r="H7" s="9">
        <f t="shared" si="2"/>
        <v>9.45945945945946E-2</v>
      </c>
      <c r="I7" s="9"/>
      <c r="J7" s="17"/>
    </row>
    <row r="8" spans="1:10" x14ac:dyDescent="0.25">
      <c r="A8" t="s">
        <v>8392</v>
      </c>
      <c r="B8" s="8">
        <f>COUNTIFS(Data!$D$2:$D$4115,"&gt;=25000",Data!$D$2:$D$4115,"&lt;=29999",Data!$F$2:$F$4115,"=successful")</f>
        <v>55</v>
      </c>
      <c r="C8" s="8">
        <f>COUNTIFS(Data!$D$2:$D$4115,"&gt;=25000",Data!$D$2:$D$4115,"&lt;=29999",Data!$F$2:$F$4115,"=failed")</f>
        <v>64</v>
      </c>
      <c r="D8" s="8">
        <f>COUNTIFS(Data!$D$2:$D$4115,"&gt;=25000",Data!$D$2:$D$4115,"&lt;=29999",Data!$F$2:$F$4115,"=canceled")</f>
        <v>18</v>
      </c>
      <c r="E8" s="8">
        <f t="shared" si="3"/>
        <v>137</v>
      </c>
      <c r="F8" s="9">
        <f t="shared" si="0"/>
        <v>0.40145985401459855</v>
      </c>
      <c r="G8" s="9">
        <f t="shared" si="1"/>
        <v>0.46715328467153283</v>
      </c>
      <c r="H8" s="9">
        <f t="shared" si="2"/>
        <v>0.13138686131386862</v>
      </c>
      <c r="I8" s="9"/>
      <c r="J8" s="17"/>
    </row>
    <row r="9" spans="1:10" x14ac:dyDescent="0.25">
      <c r="A9" t="s">
        <v>8393</v>
      </c>
      <c r="B9" s="8">
        <f>COUNTIFS(Data!$D$2:$D$4115,"&gt;=30000",Data!$D$2:$D$4115,"&lt;=34999",Data!$F$2:$F$4115,"=successful")</f>
        <v>32</v>
      </c>
      <c r="C9" s="8">
        <f>COUNTIFS(Data!$D$2:$D$4115,"&gt;=30000",Data!$D$2:$D$4115,"&lt;=34999",Data!$F$2:$F$4115,"=failed")</f>
        <v>37</v>
      </c>
      <c r="D9" s="8">
        <f>COUNTIFS(Data!$D$2:$D$4115,"&gt;=30000",Data!$D$2:$D$4115,"&lt;=34999",Data!$F$2:$F$4115,"=canceled")</f>
        <v>13</v>
      </c>
      <c r="E9" s="8">
        <f t="shared" si="3"/>
        <v>82</v>
      </c>
      <c r="F9" s="9">
        <f t="shared" si="0"/>
        <v>0.3902439024390244</v>
      </c>
      <c r="G9" s="9">
        <f t="shared" si="1"/>
        <v>0.45121951219512196</v>
      </c>
      <c r="H9" s="9">
        <f t="shared" si="2"/>
        <v>0.15853658536585366</v>
      </c>
      <c r="I9" s="9"/>
      <c r="J9" s="17"/>
    </row>
    <row r="10" spans="1:10" x14ac:dyDescent="0.25">
      <c r="A10" t="s">
        <v>8394</v>
      </c>
      <c r="B10" s="8">
        <f>COUNTIFS(Data!$D$2:$D$4115,"&gt;=35000",Data!$D$2:$D$4115,"&lt;=39999",Data!$F$2:$F$4115,"=successful")</f>
        <v>26</v>
      </c>
      <c r="C10" s="8">
        <f>COUNTIFS(Data!$D$2:$D$4115,"&gt;=35000",Data!$D$2:$D$4115,"&lt;=39999",Data!$F$2:$F$4115,"=failed")</f>
        <v>22</v>
      </c>
      <c r="D10" s="8">
        <f>COUNTIFS(Data!$D$2:$D$4115,"&gt;=35000",Data!$D$2:$D$4115,"&lt;=39999",Data!$F$2:$F$4115,"=canceled")</f>
        <v>7</v>
      </c>
      <c r="E10" s="8">
        <f t="shared" si="3"/>
        <v>55</v>
      </c>
      <c r="F10" s="9">
        <f t="shared" si="0"/>
        <v>0.47272727272727272</v>
      </c>
      <c r="G10" s="9">
        <f t="shared" si="1"/>
        <v>0.4</v>
      </c>
      <c r="H10" s="9">
        <f t="shared" si="2"/>
        <v>0.12727272727272726</v>
      </c>
      <c r="I10" s="9"/>
      <c r="J10" s="17"/>
    </row>
    <row r="11" spans="1:10" x14ac:dyDescent="0.25">
      <c r="A11" t="s">
        <v>8395</v>
      </c>
      <c r="B11" s="8">
        <f>COUNTIFS(Data!$D$2:$D$4115,"&gt;=40000",Data!$D$2:$D$4115,"&lt;=44999",Data!$F$2:$F$4115,"=successful")</f>
        <v>21</v>
      </c>
      <c r="C11" s="8">
        <f>COUNTIFS(Data!$D$2:$D$4115,"&gt;=40000",Data!$D$2:$D$4115,"&lt;=44999",Data!$F$2:$F$4115,"=failed")</f>
        <v>16</v>
      </c>
      <c r="D11" s="8">
        <f>COUNTIFS(Data!$D$2:$D$4115,"&gt;=40000",Data!$D$2:$D$4115,"&lt;=44999",Data!$F$2:$F$4115,"=canceled")</f>
        <v>6</v>
      </c>
      <c r="E11" s="8">
        <f t="shared" si="3"/>
        <v>43</v>
      </c>
      <c r="F11" s="9">
        <f t="shared" si="0"/>
        <v>0.48837209302325579</v>
      </c>
      <c r="G11" s="9">
        <f t="shared" si="1"/>
        <v>0.37209302325581395</v>
      </c>
      <c r="H11" s="9">
        <f t="shared" si="2"/>
        <v>0.13953488372093023</v>
      </c>
      <c r="I11" s="9"/>
      <c r="J11" s="17"/>
    </row>
    <row r="12" spans="1:10" x14ac:dyDescent="0.25">
      <c r="A12" t="s">
        <v>8396</v>
      </c>
      <c r="B12" s="8">
        <f>COUNTIFS(Data!$D$2:$D$4115,"&gt;=45000",Data!$D$2:$D$4115,"&lt;=49999",Data!$F$2:$F$4115,"=successful")</f>
        <v>6</v>
      </c>
      <c r="C12" s="8">
        <f>COUNTIFS(Data!$D$2:$D$4115,"&gt;=45000",Data!$D$2:$D$4115,"&lt;=49999",Data!$F$2:$F$4115,"=failed")</f>
        <v>11</v>
      </c>
      <c r="D12" s="8">
        <f>COUNTIFS(Data!$D$2:$D$4115,"&gt;=45000",Data!$D$2:$D$4115,"&lt;=49999",Data!$F$2:$F$4115,"=canceled")</f>
        <v>4</v>
      </c>
      <c r="E12" s="8">
        <f t="shared" si="3"/>
        <v>21</v>
      </c>
      <c r="F12" s="9">
        <f t="shared" si="0"/>
        <v>0.2857142857142857</v>
      </c>
      <c r="G12" s="9">
        <f t="shared" si="1"/>
        <v>0.52380952380952384</v>
      </c>
      <c r="H12" s="9">
        <f t="shared" si="2"/>
        <v>0.19047619047619047</v>
      </c>
      <c r="I12" s="9"/>
      <c r="J12" s="17"/>
    </row>
    <row r="13" spans="1:10" x14ac:dyDescent="0.25">
      <c r="A13" t="s">
        <v>8397</v>
      </c>
      <c r="B13" s="8">
        <f>COUNTIFS(Data!$D$2:$D$4115,"&gt;=50000",Data!$F$2:$F$4115,"=successful")</f>
        <v>86</v>
      </c>
      <c r="C13" s="8">
        <f>COUNTIFS(Data!$D$2:$D$4115,"&gt;=50000",Data!$F$2:$F$4115,"=failed")</f>
        <v>258</v>
      </c>
      <c r="D13" s="8">
        <f>COUNTIFS(Data!$D$2:$D$4115,"&gt;=50000",Data!$F$2:$F$4115,"=canceled")</f>
        <v>100</v>
      </c>
      <c r="E13" s="8">
        <f t="shared" si="3"/>
        <v>444</v>
      </c>
      <c r="F13" s="9">
        <f t="shared" si="0"/>
        <v>0.19369369369369369</v>
      </c>
      <c r="G13" s="9">
        <f t="shared" si="1"/>
        <v>0.58108108108108103</v>
      </c>
      <c r="H13" s="9">
        <f t="shared" si="2"/>
        <v>0.22522522522522523</v>
      </c>
      <c r="I13" s="9"/>
      <c r="J13" s="17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294BC-8112-408A-8AF4-B9CB587C4F8A}">
  <dimension ref="A1:S2186"/>
  <sheetViews>
    <sheetView workbookViewId="0">
      <selection activeCell="M9" sqref="M9"/>
    </sheetView>
  </sheetViews>
  <sheetFormatPr defaultRowHeight="15" x14ac:dyDescent="0.25"/>
  <cols>
    <col min="1" max="1" width="5" style="20" bestFit="1" customWidth="1"/>
    <col min="2" max="2" width="13.5703125" style="20" customWidth="1"/>
    <col min="3" max="3" width="13.85546875" style="20" bestFit="1" customWidth="1"/>
    <col min="4" max="4" width="4.140625" style="20" customWidth="1"/>
    <col min="5" max="5" width="5" style="20" bestFit="1" customWidth="1"/>
    <col min="6" max="6" width="9.5703125" style="20" customWidth="1"/>
    <col min="7" max="7" width="13.85546875" style="20" bestFit="1" customWidth="1"/>
    <col min="8" max="8" width="4.140625" style="20" customWidth="1"/>
    <col min="9" max="9" width="5" style="20" bestFit="1" customWidth="1"/>
    <col min="10" max="10" width="14" style="20" customWidth="1"/>
    <col min="11" max="11" width="13.85546875" style="20" bestFit="1" customWidth="1"/>
    <col min="12" max="12" width="4.140625" customWidth="1"/>
    <col min="13" max="13" width="15.7109375" bestFit="1" customWidth="1"/>
  </cols>
  <sheetData>
    <row r="1" spans="1:19" x14ac:dyDescent="0.25">
      <c r="A1" s="6" t="s">
        <v>0</v>
      </c>
      <c r="B1" s="6" t="s">
        <v>8218</v>
      </c>
      <c r="C1" s="6" t="s">
        <v>8262</v>
      </c>
      <c r="D1" s="19"/>
      <c r="E1" s="6" t="s">
        <v>0</v>
      </c>
      <c r="F1" s="6" t="s">
        <v>8218</v>
      </c>
      <c r="G1" s="6" t="s">
        <v>8262</v>
      </c>
      <c r="H1" s="19"/>
      <c r="I1" s="6" t="s">
        <v>0</v>
      </c>
      <c r="J1" s="6" t="s">
        <v>8218</v>
      </c>
      <c r="K1" s="6" t="s">
        <v>8262</v>
      </c>
      <c r="M1" s="16" t="s">
        <v>8401</v>
      </c>
      <c r="N1" s="16" t="s">
        <v>8405</v>
      </c>
      <c r="O1" s="16" t="s">
        <v>8408</v>
      </c>
      <c r="P1" s="16" t="s">
        <v>8409</v>
      </c>
      <c r="Q1" s="16" t="s">
        <v>8410</v>
      </c>
      <c r="R1" s="16" t="s">
        <v>8406</v>
      </c>
      <c r="S1" s="16" t="s">
        <v>8407</v>
      </c>
    </row>
    <row r="2" spans="1:19" x14ac:dyDescent="0.25">
      <c r="A2" s="7">
        <v>0</v>
      </c>
      <c r="B2" s="7" t="str">
        <f>VLOOKUP(A2,Data!$A$2:$L$4115,6,FALSE)</f>
        <v>successful</v>
      </c>
      <c r="C2" s="7">
        <f>VLOOKUP(A2,Data!$A$2:$L$4115,12,FALSE)</f>
        <v>182</v>
      </c>
      <c r="E2" s="7">
        <v>160</v>
      </c>
      <c r="F2" s="7" t="str">
        <f>VLOOKUP(E2,Data!$A$2:$L$4115,6,FALSE)</f>
        <v>failed</v>
      </c>
      <c r="G2" s="7">
        <f>VLOOKUP(E2,Data!$A$2:$L$4115,12,FALSE)</f>
        <v>0</v>
      </c>
      <c r="I2" s="7">
        <v>120</v>
      </c>
      <c r="J2" s="7" t="str">
        <f>VLOOKUP(I2,Data!$A$2:$L$4115,6,FALSE)</f>
        <v>canceled</v>
      </c>
      <c r="K2" s="7">
        <f>VLOOKUP(I2,Data!$A$2:$L$4115,12,FALSE)</f>
        <v>1</v>
      </c>
      <c r="M2" s="16" t="s">
        <v>8402</v>
      </c>
      <c r="N2">
        <f>AVERAGE(C2:C2186)</f>
        <v>194.42517162471395</v>
      </c>
      <c r="O2">
        <f>MEDIAN(C2:C2186)</f>
        <v>62</v>
      </c>
      <c r="P2">
        <f>MIN(C2:C2186)</f>
        <v>1</v>
      </c>
      <c r="Q2">
        <f>MAX(C2:C2186)</f>
        <v>26457</v>
      </c>
      <c r="R2">
        <f>_xlfn.VAR.P(C2:C2186)</f>
        <v>712840.9867348104</v>
      </c>
      <c r="S2">
        <f>_xlfn.STDEV.P(C2:C2186)</f>
        <v>844.29910975602149</v>
      </c>
    </row>
    <row r="3" spans="1:19" x14ac:dyDescent="0.25">
      <c r="A3" s="7">
        <v>1</v>
      </c>
      <c r="B3" s="7" t="str">
        <f>VLOOKUP(A3,Data!$A$2:$L$4115,6,FALSE)</f>
        <v>successful</v>
      </c>
      <c r="C3" s="7">
        <f>VLOOKUP(A3,Data!$A$2:$L$4115,12,FALSE)</f>
        <v>79</v>
      </c>
      <c r="E3" s="7">
        <v>161</v>
      </c>
      <c r="F3" s="7" t="str">
        <f>VLOOKUP(E3,Data!$A$2:$L$4115,6,FALSE)</f>
        <v>failed</v>
      </c>
      <c r="G3" s="7">
        <f>VLOOKUP(E3,Data!$A$2:$L$4115,12,FALSE)</f>
        <v>1</v>
      </c>
      <c r="I3" s="7">
        <v>121</v>
      </c>
      <c r="J3" s="7" t="str">
        <f>VLOOKUP(I3,Data!$A$2:$L$4115,6,FALSE)</f>
        <v>canceled</v>
      </c>
      <c r="K3" s="7">
        <f>VLOOKUP(I3,Data!$A$2:$L$4115,12,FALSE)</f>
        <v>1</v>
      </c>
      <c r="M3" s="16" t="s">
        <v>8403</v>
      </c>
      <c r="N3">
        <f>AVERAGE(G2:G1531)</f>
        <v>17.709803921568628</v>
      </c>
      <c r="O3">
        <f>MEDIAN(G2:G1531)</f>
        <v>4</v>
      </c>
      <c r="P3">
        <f>MIN(G2:G1531)</f>
        <v>0</v>
      </c>
      <c r="Q3">
        <f>MAX(G2:G1531)</f>
        <v>1293</v>
      </c>
      <c r="R3">
        <f>_xlfn.VAR.P(G2:G1531)</f>
        <v>3773.2216685890044</v>
      </c>
      <c r="S3">
        <f>_xlfn.STDEV.P(G2:G1531)</f>
        <v>61.426555076684906</v>
      </c>
    </row>
    <row r="4" spans="1:19" x14ac:dyDescent="0.25">
      <c r="A4" s="7">
        <v>2</v>
      </c>
      <c r="B4" s="7" t="str">
        <f>VLOOKUP(A4,Data!$A$2:$L$4115,6,FALSE)</f>
        <v>successful</v>
      </c>
      <c r="C4" s="7">
        <f>VLOOKUP(A4,Data!$A$2:$L$4115,12,FALSE)</f>
        <v>35</v>
      </c>
      <c r="E4" s="7">
        <v>162</v>
      </c>
      <c r="F4" s="7" t="str">
        <f>VLOOKUP(E4,Data!$A$2:$L$4115,6,FALSE)</f>
        <v>failed</v>
      </c>
      <c r="G4" s="7">
        <f>VLOOKUP(E4,Data!$A$2:$L$4115,12,FALSE)</f>
        <v>10</v>
      </c>
      <c r="I4" s="7">
        <v>122</v>
      </c>
      <c r="J4" s="7" t="str">
        <f>VLOOKUP(I4,Data!$A$2:$L$4115,6,FALSE)</f>
        <v>canceled</v>
      </c>
      <c r="K4" s="7">
        <f>VLOOKUP(I4,Data!$A$2:$L$4115,12,FALSE)</f>
        <v>0</v>
      </c>
      <c r="M4" s="16" t="s">
        <v>8404</v>
      </c>
      <c r="N4">
        <f>AVERAGE(K2:K350)</f>
        <v>27.306590257879655</v>
      </c>
      <c r="O4">
        <f>MEDIAN(K2:K350)</f>
        <v>2</v>
      </c>
      <c r="P4">
        <f>MIN(K2:K350)</f>
        <v>0</v>
      </c>
      <c r="Q4">
        <f>MAX(K2:K350)</f>
        <v>1501</v>
      </c>
      <c r="R4">
        <f>_xlfn.VAR.P(K2:K350)</f>
        <v>11615.077922184548</v>
      </c>
      <c r="S4">
        <f>_xlfn.STDEV.P(K2:K350)</f>
        <v>107.77327090788582</v>
      </c>
    </row>
    <row r="5" spans="1:19" x14ac:dyDescent="0.25">
      <c r="A5" s="7">
        <v>3</v>
      </c>
      <c r="B5" s="7" t="str">
        <f>VLOOKUP(A5,Data!$A$2:$L$4115,6,FALSE)</f>
        <v>successful</v>
      </c>
      <c r="C5" s="7">
        <f>VLOOKUP(A5,Data!$A$2:$L$4115,12,FALSE)</f>
        <v>150</v>
      </c>
      <c r="E5" s="7">
        <v>163</v>
      </c>
      <c r="F5" s="7" t="str">
        <f>VLOOKUP(E5,Data!$A$2:$L$4115,6,FALSE)</f>
        <v>failed</v>
      </c>
      <c r="G5" s="7">
        <f>VLOOKUP(E5,Data!$A$2:$L$4115,12,FALSE)</f>
        <v>0</v>
      </c>
      <c r="I5" s="7">
        <v>123</v>
      </c>
      <c r="J5" s="7" t="str">
        <f>VLOOKUP(I5,Data!$A$2:$L$4115,6,FALSE)</f>
        <v>canceled</v>
      </c>
      <c r="K5" s="7">
        <f>VLOOKUP(I5,Data!$A$2:$L$4115,12,FALSE)</f>
        <v>6</v>
      </c>
    </row>
    <row r="6" spans="1:19" x14ac:dyDescent="0.25">
      <c r="A6" s="7">
        <v>4</v>
      </c>
      <c r="B6" s="7" t="str">
        <f>VLOOKUP(A6,Data!$A$2:$L$4115,6,FALSE)</f>
        <v>successful</v>
      </c>
      <c r="C6" s="7">
        <f>VLOOKUP(A6,Data!$A$2:$L$4115,12,FALSE)</f>
        <v>284</v>
      </c>
      <c r="E6" s="7">
        <v>164</v>
      </c>
      <c r="F6" s="7" t="str">
        <f>VLOOKUP(E6,Data!$A$2:$L$4115,6,FALSE)</f>
        <v>failed</v>
      </c>
      <c r="G6" s="7">
        <f>VLOOKUP(E6,Data!$A$2:$L$4115,12,FALSE)</f>
        <v>7</v>
      </c>
      <c r="I6" s="7">
        <v>124</v>
      </c>
      <c r="J6" s="7" t="str">
        <f>VLOOKUP(I6,Data!$A$2:$L$4115,6,FALSE)</f>
        <v>canceled</v>
      </c>
      <c r="K6" s="7">
        <f>VLOOKUP(I6,Data!$A$2:$L$4115,12,FALSE)</f>
        <v>0</v>
      </c>
      <c r="M6" s="16" t="s">
        <v>8411</v>
      </c>
    </row>
    <row r="7" spans="1:19" x14ac:dyDescent="0.25">
      <c r="A7" s="7">
        <v>5</v>
      </c>
      <c r="B7" s="7" t="str">
        <f>VLOOKUP(A7,Data!$A$2:$L$4115,6,FALSE)</f>
        <v>successful</v>
      </c>
      <c r="C7" s="7">
        <f>VLOOKUP(A7,Data!$A$2:$L$4115,12,FALSE)</f>
        <v>47</v>
      </c>
      <c r="E7" s="7">
        <v>165</v>
      </c>
      <c r="F7" s="7" t="str">
        <f>VLOOKUP(E7,Data!$A$2:$L$4115,6,FALSE)</f>
        <v>failed</v>
      </c>
      <c r="G7" s="7">
        <f>VLOOKUP(E7,Data!$A$2:$L$4115,12,FALSE)</f>
        <v>0</v>
      </c>
      <c r="I7" s="7">
        <v>125</v>
      </c>
      <c r="J7" s="7" t="str">
        <f>VLOOKUP(I7,Data!$A$2:$L$4115,6,FALSE)</f>
        <v>canceled</v>
      </c>
      <c r="K7" s="7">
        <f>VLOOKUP(I7,Data!$A$2:$L$4115,12,FALSE)</f>
        <v>6</v>
      </c>
    </row>
    <row r="8" spans="1:19" x14ac:dyDescent="0.25">
      <c r="A8" s="7">
        <v>6</v>
      </c>
      <c r="B8" s="7" t="str">
        <f>VLOOKUP(A8,Data!$A$2:$L$4115,6,FALSE)</f>
        <v>successful</v>
      </c>
      <c r="C8" s="7">
        <f>VLOOKUP(A8,Data!$A$2:$L$4115,12,FALSE)</f>
        <v>58</v>
      </c>
      <c r="E8" s="7">
        <v>166</v>
      </c>
      <c r="F8" s="7" t="str">
        <f>VLOOKUP(E8,Data!$A$2:$L$4115,6,FALSE)</f>
        <v>failed</v>
      </c>
      <c r="G8" s="7">
        <f>VLOOKUP(E8,Data!$A$2:$L$4115,12,FALSE)</f>
        <v>1</v>
      </c>
      <c r="I8" s="7">
        <v>126</v>
      </c>
      <c r="J8" s="7" t="str">
        <f>VLOOKUP(I8,Data!$A$2:$L$4115,6,FALSE)</f>
        <v>canceled</v>
      </c>
      <c r="K8" s="7">
        <f>VLOOKUP(I8,Data!$A$2:$L$4115,12,FALSE)</f>
        <v>13</v>
      </c>
      <c r="M8" s="16" t="s">
        <v>8412</v>
      </c>
    </row>
    <row r="9" spans="1:19" x14ac:dyDescent="0.25">
      <c r="A9" s="7">
        <v>7</v>
      </c>
      <c r="B9" s="7" t="str">
        <f>VLOOKUP(A9,Data!$A$2:$L$4115,6,FALSE)</f>
        <v>successful</v>
      </c>
      <c r="C9" s="7">
        <f>VLOOKUP(A9,Data!$A$2:$L$4115,12,FALSE)</f>
        <v>57</v>
      </c>
      <c r="E9" s="7">
        <v>167</v>
      </c>
      <c r="F9" s="7" t="str">
        <f>VLOOKUP(E9,Data!$A$2:$L$4115,6,FALSE)</f>
        <v>failed</v>
      </c>
      <c r="G9" s="7">
        <f>VLOOKUP(E9,Data!$A$2:$L$4115,12,FALSE)</f>
        <v>2</v>
      </c>
      <c r="I9" s="7">
        <v>127</v>
      </c>
      <c r="J9" s="7" t="str">
        <f>VLOOKUP(I9,Data!$A$2:$L$4115,6,FALSE)</f>
        <v>canceled</v>
      </c>
      <c r="K9" s="7">
        <f>VLOOKUP(I9,Data!$A$2:$L$4115,12,FALSE)</f>
        <v>4</v>
      </c>
    </row>
    <row r="10" spans="1:19" x14ac:dyDescent="0.25">
      <c r="A10" s="7">
        <v>8</v>
      </c>
      <c r="B10" s="7" t="str">
        <f>VLOOKUP(A10,Data!$A$2:$L$4115,6,FALSE)</f>
        <v>successful</v>
      </c>
      <c r="C10" s="7">
        <f>VLOOKUP(A10,Data!$A$2:$L$4115,12,FALSE)</f>
        <v>12</v>
      </c>
      <c r="E10" s="7">
        <v>168</v>
      </c>
      <c r="F10" s="7" t="str">
        <f>VLOOKUP(E10,Data!$A$2:$L$4115,6,FALSE)</f>
        <v>failed</v>
      </c>
      <c r="G10" s="7">
        <f>VLOOKUP(E10,Data!$A$2:$L$4115,12,FALSE)</f>
        <v>3</v>
      </c>
      <c r="I10" s="7">
        <v>128</v>
      </c>
      <c r="J10" s="7" t="str">
        <f>VLOOKUP(I10,Data!$A$2:$L$4115,6,FALSE)</f>
        <v>canceled</v>
      </c>
      <c r="K10" s="7">
        <f>VLOOKUP(I10,Data!$A$2:$L$4115,12,FALSE)</f>
        <v>6</v>
      </c>
    </row>
    <row r="11" spans="1:19" x14ac:dyDescent="0.25">
      <c r="A11" s="7">
        <v>9</v>
      </c>
      <c r="B11" s="7" t="str">
        <f>VLOOKUP(A11,Data!$A$2:$L$4115,6,FALSE)</f>
        <v>successful</v>
      </c>
      <c r="C11" s="7">
        <f>VLOOKUP(A11,Data!$A$2:$L$4115,12,FALSE)</f>
        <v>20</v>
      </c>
      <c r="E11" s="7">
        <v>169</v>
      </c>
      <c r="F11" s="7" t="str">
        <f>VLOOKUP(E11,Data!$A$2:$L$4115,6,FALSE)</f>
        <v>failed</v>
      </c>
      <c r="G11" s="7">
        <f>VLOOKUP(E11,Data!$A$2:$L$4115,12,FALSE)</f>
        <v>10</v>
      </c>
      <c r="I11" s="7">
        <v>129</v>
      </c>
      <c r="J11" s="7" t="str">
        <f>VLOOKUP(I11,Data!$A$2:$L$4115,6,FALSE)</f>
        <v>canceled</v>
      </c>
      <c r="K11" s="7">
        <f>VLOOKUP(I11,Data!$A$2:$L$4115,12,FALSE)</f>
        <v>0</v>
      </c>
    </row>
    <row r="12" spans="1:19" x14ac:dyDescent="0.25">
      <c r="A12" s="7">
        <v>10</v>
      </c>
      <c r="B12" s="7" t="str">
        <f>VLOOKUP(A12,Data!$A$2:$L$4115,6,FALSE)</f>
        <v>successful</v>
      </c>
      <c r="C12" s="7">
        <f>VLOOKUP(A12,Data!$A$2:$L$4115,12,FALSE)</f>
        <v>19</v>
      </c>
      <c r="E12" s="7">
        <v>170</v>
      </c>
      <c r="F12" s="7" t="str">
        <f>VLOOKUP(E12,Data!$A$2:$L$4115,6,FALSE)</f>
        <v>failed</v>
      </c>
      <c r="G12" s="7">
        <f>VLOOKUP(E12,Data!$A$2:$L$4115,12,FALSE)</f>
        <v>10</v>
      </c>
      <c r="I12" s="7">
        <v>130</v>
      </c>
      <c r="J12" s="7" t="str">
        <f>VLOOKUP(I12,Data!$A$2:$L$4115,6,FALSE)</f>
        <v>canceled</v>
      </c>
      <c r="K12" s="7">
        <f>VLOOKUP(I12,Data!$A$2:$L$4115,12,FALSE)</f>
        <v>0</v>
      </c>
    </row>
    <row r="13" spans="1:19" x14ac:dyDescent="0.25">
      <c r="A13" s="7">
        <v>11</v>
      </c>
      <c r="B13" s="7" t="str">
        <f>VLOOKUP(A13,Data!$A$2:$L$4115,6,FALSE)</f>
        <v>successful</v>
      </c>
      <c r="C13" s="7">
        <f>VLOOKUP(A13,Data!$A$2:$L$4115,12,FALSE)</f>
        <v>75</v>
      </c>
      <c r="E13" s="7">
        <v>171</v>
      </c>
      <c r="F13" s="7" t="str">
        <f>VLOOKUP(E13,Data!$A$2:$L$4115,6,FALSE)</f>
        <v>failed</v>
      </c>
      <c r="G13" s="7">
        <f>VLOOKUP(E13,Data!$A$2:$L$4115,12,FALSE)</f>
        <v>1</v>
      </c>
      <c r="I13" s="7">
        <v>131</v>
      </c>
      <c r="J13" s="7" t="str">
        <f>VLOOKUP(I13,Data!$A$2:$L$4115,6,FALSE)</f>
        <v>canceled</v>
      </c>
      <c r="K13" s="7">
        <f>VLOOKUP(I13,Data!$A$2:$L$4115,12,FALSE)</f>
        <v>0</v>
      </c>
    </row>
    <row r="14" spans="1:19" x14ac:dyDescent="0.25">
      <c r="A14" s="7">
        <v>12</v>
      </c>
      <c r="B14" s="7" t="str">
        <f>VLOOKUP(A14,Data!$A$2:$L$4115,6,FALSE)</f>
        <v>successful</v>
      </c>
      <c r="C14" s="7">
        <f>VLOOKUP(A14,Data!$A$2:$L$4115,12,FALSE)</f>
        <v>827</v>
      </c>
      <c r="E14" s="7">
        <v>172</v>
      </c>
      <c r="F14" s="7" t="str">
        <f>VLOOKUP(E14,Data!$A$2:$L$4115,6,FALSE)</f>
        <v>failed</v>
      </c>
      <c r="G14" s="7">
        <f>VLOOKUP(E14,Data!$A$2:$L$4115,12,FALSE)</f>
        <v>0</v>
      </c>
      <c r="I14" s="7">
        <v>132</v>
      </c>
      <c r="J14" s="7" t="str">
        <f>VLOOKUP(I14,Data!$A$2:$L$4115,6,FALSE)</f>
        <v>canceled</v>
      </c>
      <c r="K14" s="7">
        <f>VLOOKUP(I14,Data!$A$2:$L$4115,12,FALSE)</f>
        <v>81</v>
      </c>
    </row>
    <row r="15" spans="1:19" x14ac:dyDescent="0.25">
      <c r="A15" s="7">
        <v>13</v>
      </c>
      <c r="B15" s="7" t="str">
        <f>VLOOKUP(A15,Data!$A$2:$L$4115,6,FALSE)</f>
        <v>successful</v>
      </c>
      <c r="C15" s="7">
        <f>VLOOKUP(A15,Data!$A$2:$L$4115,12,FALSE)</f>
        <v>51</v>
      </c>
      <c r="E15" s="7">
        <v>173</v>
      </c>
      <c r="F15" s="7" t="str">
        <f>VLOOKUP(E15,Data!$A$2:$L$4115,6,FALSE)</f>
        <v>failed</v>
      </c>
      <c r="G15" s="7">
        <f>VLOOKUP(E15,Data!$A$2:$L$4115,12,FALSE)</f>
        <v>0</v>
      </c>
      <c r="I15" s="7">
        <v>133</v>
      </c>
      <c r="J15" s="7" t="str">
        <f>VLOOKUP(I15,Data!$A$2:$L$4115,6,FALSE)</f>
        <v>canceled</v>
      </c>
      <c r="K15" s="7">
        <f>VLOOKUP(I15,Data!$A$2:$L$4115,12,FALSE)</f>
        <v>0</v>
      </c>
    </row>
    <row r="16" spans="1:19" x14ac:dyDescent="0.25">
      <c r="A16" s="7">
        <v>14</v>
      </c>
      <c r="B16" s="7" t="str">
        <f>VLOOKUP(A16,Data!$A$2:$L$4115,6,FALSE)</f>
        <v>successful</v>
      </c>
      <c r="C16" s="7">
        <f>VLOOKUP(A16,Data!$A$2:$L$4115,12,FALSE)</f>
        <v>41</v>
      </c>
      <c r="E16" s="7">
        <v>174</v>
      </c>
      <c r="F16" s="7" t="str">
        <f>VLOOKUP(E16,Data!$A$2:$L$4115,6,FALSE)</f>
        <v>failed</v>
      </c>
      <c r="G16" s="7">
        <f>VLOOKUP(E16,Data!$A$2:$L$4115,12,FALSE)</f>
        <v>0</v>
      </c>
      <c r="I16" s="7">
        <v>134</v>
      </c>
      <c r="J16" s="7" t="str">
        <f>VLOOKUP(I16,Data!$A$2:$L$4115,6,FALSE)</f>
        <v>canceled</v>
      </c>
      <c r="K16" s="7">
        <f>VLOOKUP(I16,Data!$A$2:$L$4115,12,FALSE)</f>
        <v>0</v>
      </c>
    </row>
    <row r="17" spans="1:11" x14ac:dyDescent="0.25">
      <c r="A17" s="7">
        <v>15</v>
      </c>
      <c r="B17" s="7" t="str">
        <f>VLOOKUP(A17,Data!$A$2:$L$4115,6,FALSE)</f>
        <v>successful</v>
      </c>
      <c r="C17" s="7">
        <f>VLOOKUP(A17,Data!$A$2:$L$4115,12,FALSE)</f>
        <v>98</v>
      </c>
      <c r="E17" s="7">
        <v>175</v>
      </c>
      <c r="F17" s="7" t="str">
        <f>VLOOKUP(E17,Data!$A$2:$L$4115,6,FALSE)</f>
        <v>failed</v>
      </c>
      <c r="G17" s="7">
        <f>VLOOKUP(E17,Data!$A$2:$L$4115,12,FALSE)</f>
        <v>26</v>
      </c>
      <c r="I17" s="7">
        <v>135</v>
      </c>
      <c r="J17" s="7" t="str">
        <f>VLOOKUP(I17,Data!$A$2:$L$4115,6,FALSE)</f>
        <v>canceled</v>
      </c>
      <c r="K17" s="7">
        <f>VLOOKUP(I17,Data!$A$2:$L$4115,12,FALSE)</f>
        <v>5</v>
      </c>
    </row>
    <row r="18" spans="1:11" x14ac:dyDescent="0.25">
      <c r="A18" s="7">
        <v>16</v>
      </c>
      <c r="B18" s="7" t="str">
        <f>VLOOKUP(A18,Data!$A$2:$L$4115,6,FALSE)</f>
        <v>successful</v>
      </c>
      <c r="C18" s="7">
        <f>VLOOKUP(A18,Data!$A$2:$L$4115,12,FALSE)</f>
        <v>70</v>
      </c>
      <c r="E18" s="7">
        <v>176</v>
      </c>
      <c r="F18" s="7" t="str">
        <f>VLOOKUP(E18,Data!$A$2:$L$4115,6,FALSE)</f>
        <v>failed</v>
      </c>
      <c r="G18" s="7">
        <f>VLOOKUP(E18,Data!$A$2:$L$4115,12,FALSE)</f>
        <v>0</v>
      </c>
      <c r="I18" s="7">
        <v>136</v>
      </c>
      <c r="J18" s="7" t="str">
        <f>VLOOKUP(I18,Data!$A$2:$L$4115,6,FALSE)</f>
        <v>canceled</v>
      </c>
      <c r="K18" s="7">
        <f>VLOOKUP(I18,Data!$A$2:$L$4115,12,FALSE)</f>
        <v>0</v>
      </c>
    </row>
    <row r="19" spans="1:11" x14ac:dyDescent="0.25">
      <c r="A19" s="7">
        <v>17</v>
      </c>
      <c r="B19" s="7" t="str">
        <f>VLOOKUP(A19,Data!$A$2:$L$4115,6,FALSE)</f>
        <v>successful</v>
      </c>
      <c r="C19" s="7">
        <f>VLOOKUP(A19,Data!$A$2:$L$4115,12,FALSE)</f>
        <v>36</v>
      </c>
      <c r="E19" s="7">
        <v>177</v>
      </c>
      <c r="F19" s="7" t="str">
        <f>VLOOKUP(E19,Data!$A$2:$L$4115,6,FALSE)</f>
        <v>failed</v>
      </c>
      <c r="G19" s="7">
        <f>VLOOKUP(E19,Data!$A$2:$L$4115,12,FALSE)</f>
        <v>7</v>
      </c>
      <c r="I19" s="7">
        <v>137</v>
      </c>
      <c r="J19" s="7" t="str">
        <f>VLOOKUP(I19,Data!$A$2:$L$4115,6,FALSE)</f>
        <v>canceled</v>
      </c>
      <c r="K19" s="7">
        <f>VLOOKUP(I19,Data!$A$2:$L$4115,12,FALSE)</f>
        <v>0</v>
      </c>
    </row>
    <row r="20" spans="1:11" x14ac:dyDescent="0.25">
      <c r="A20" s="7">
        <v>18</v>
      </c>
      <c r="B20" s="7" t="str">
        <f>VLOOKUP(A20,Data!$A$2:$L$4115,6,FALSE)</f>
        <v>successful</v>
      </c>
      <c r="C20" s="7">
        <f>VLOOKUP(A20,Data!$A$2:$L$4115,12,FALSE)</f>
        <v>342</v>
      </c>
      <c r="E20" s="7">
        <v>178</v>
      </c>
      <c r="F20" s="7" t="str">
        <f>VLOOKUP(E20,Data!$A$2:$L$4115,6,FALSE)</f>
        <v>failed</v>
      </c>
      <c r="G20" s="7">
        <f>VLOOKUP(E20,Data!$A$2:$L$4115,12,FALSE)</f>
        <v>0</v>
      </c>
      <c r="I20" s="7">
        <v>138</v>
      </c>
      <c r="J20" s="7" t="str">
        <f>VLOOKUP(I20,Data!$A$2:$L$4115,6,FALSE)</f>
        <v>canceled</v>
      </c>
      <c r="K20" s="7">
        <f>VLOOKUP(I20,Data!$A$2:$L$4115,12,FALSE)</f>
        <v>58</v>
      </c>
    </row>
    <row r="21" spans="1:11" x14ac:dyDescent="0.25">
      <c r="A21" s="7">
        <v>19</v>
      </c>
      <c r="B21" s="7" t="str">
        <f>VLOOKUP(A21,Data!$A$2:$L$4115,6,FALSE)</f>
        <v>successful</v>
      </c>
      <c r="C21" s="7">
        <f>VLOOKUP(A21,Data!$A$2:$L$4115,12,FALSE)</f>
        <v>22</v>
      </c>
      <c r="E21" s="7">
        <v>179</v>
      </c>
      <c r="F21" s="7" t="str">
        <f>VLOOKUP(E21,Data!$A$2:$L$4115,6,FALSE)</f>
        <v>failed</v>
      </c>
      <c r="G21" s="7">
        <f>VLOOKUP(E21,Data!$A$2:$L$4115,12,FALSE)</f>
        <v>2</v>
      </c>
      <c r="I21" s="7">
        <v>139</v>
      </c>
      <c r="J21" s="7" t="str">
        <f>VLOOKUP(I21,Data!$A$2:$L$4115,6,FALSE)</f>
        <v>canceled</v>
      </c>
      <c r="K21" s="7">
        <f>VLOOKUP(I21,Data!$A$2:$L$4115,12,FALSE)</f>
        <v>1</v>
      </c>
    </row>
    <row r="22" spans="1:11" x14ac:dyDescent="0.25">
      <c r="A22" s="7">
        <v>20</v>
      </c>
      <c r="B22" s="7" t="str">
        <f>VLOOKUP(A22,Data!$A$2:$L$4115,6,FALSE)</f>
        <v>successful</v>
      </c>
      <c r="C22" s="7">
        <f>VLOOKUP(A22,Data!$A$2:$L$4115,12,FALSE)</f>
        <v>25</v>
      </c>
      <c r="E22" s="7">
        <v>180</v>
      </c>
      <c r="F22" s="7" t="str">
        <f>VLOOKUP(E22,Data!$A$2:$L$4115,6,FALSE)</f>
        <v>failed</v>
      </c>
      <c r="G22" s="7">
        <f>VLOOKUP(E22,Data!$A$2:$L$4115,12,FALSE)</f>
        <v>13</v>
      </c>
      <c r="I22" s="7">
        <v>140</v>
      </c>
      <c r="J22" s="7" t="str">
        <f>VLOOKUP(I22,Data!$A$2:$L$4115,6,FALSE)</f>
        <v>canceled</v>
      </c>
      <c r="K22" s="7">
        <f>VLOOKUP(I22,Data!$A$2:$L$4115,12,FALSE)</f>
        <v>0</v>
      </c>
    </row>
    <row r="23" spans="1:11" x14ac:dyDescent="0.25">
      <c r="A23" s="7">
        <v>21</v>
      </c>
      <c r="B23" s="7" t="str">
        <f>VLOOKUP(A23,Data!$A$2:$L$4115,6,FALSE)</f>
        <v>successful</v>
      </c>
      <c r="C23" s="7">
        <f>VLOOKUP(A23,Data!$A$2:$L$4115,12,FALSE)</f>
        <v>101</v>
      </c>
      <c r="E23" s="7">
        <v>181</v>
      </c>
      <c r="F23" s="7" t="str">
        <f>VLOOKUP(E23,Data!$A$2:$L$4115,6,FALSE)</f>
        <v>failed</v>
      </c>
      <c r="G23" s="7">
        <f>VLOOKUP(E23,Data!$A$2:$L$4115,12,FALSE)</f>
        <v>4</v>
      </c>
      <c r="I23" s="7">
        <v>141</v>
      </c>
      <c r="J23" s="7" t="str">
        <f>VLOOKUP(I23,Data!$A$2:$L$4115,6,FALSE)</f>
        <v>canceled</v>
      </c>
      <c r="K23" s="7">
        <f>VLOOKUP(I23,Data!$A$2:$L$4115,12,FALSE)</f>
        <v>28</v>
      </c>
    </row>
    <row r="24" spans="1:11" x14ac:dyDescent="0.25">
      <c r="A24" s="7">
        <v>22</v>
      </c>
      <c r="B24" s="7" t="str">
        <f>VLOOKUP(A24,Data!$A$2:$L$4115,6,FALSE)</f>
        <v>successful</v>
      </c>
      <c r="C24" s="7">
        <f>VLOOKUP(A24,Data!$A$2:$L$4115,12,FALSE)</f>
        <v>8</v>
      </c>
      <c r="E24" s="7">
        <v>182</v>
      </c>
      <c r="F24" s="7" t="str">
        <f>VLOOKUP(E24,Data!$A$2:$L$4115,6,FALSE)</f>
        <v>failed</v>
      </c>
      <c r="G24" s="7">
        <f>VLOOKUP(E24,Data!$A$2:$L$4115,12,FALSE)</f>
        <v>0</v>
      </c>
      <c r="I24" s="7">
        <v>142</v>
      </c>
      <c r="J24" s="7" t="str">
        <f>VLOOKUP(I24,Data!$A$2:$L$4115,6,FALSE)</f>
        <v>canceled</v>
      </c>
      <c r="K24" s="7">
        <f>VLOOKUP(I24,Data!$A$2:$L$4115,12,FALSE)</f>
        <v>1</v>
      </c>
    </row>
    <row r="25" spans="1:11" x14ac:dyDescent="0.25">
      <c r="A25" s="7">
        <v>23</v>
      </c>
      <c r="B25" s="7" t="str">
        <f>VLOOKUP(A25,Data!$A$2:$L$4115,6,FALSE)</f>
        <v>successful</v>
      </c>
      <c r="C25" s="7">
        <f>VLOOKUP(A25,Data!$A$2:$L$4115,12,FALSE)</f>
        <v>23</v>
      </c>
      <c r="E25" s="7">
        <v>183</v>
      </c>
      <c r="F25" s="7" t="str">
        <f>VLOOKUP(E25,Data!$A$2:$L$4115,6,FALSE)</f>
        <v>failed</v>
      </c>
      <c r="G25" s="7">
        <f>VLOOKUP(E25,Data!$A$2:$L$4115,12,FALSE)</f>
        <v>12</v>
      </c>
      <c r="I25" s="7">
        <v>143</v>
      </c>
      <c r="J25" s="7" t="str">
        <f>VLOOKUP(I25,Data!$A$2:$L$4115,6,FALSE)</f>
        <v>canceled</v>
      </c>
      <c r="K25" s="7">
        <f>VLOOKUP(I25,Data!$A$2:$L$4115,12,FALSE)</f>
        <v>0</v>
      </c>
    </row>
    <row r="26" spans="1:11" x14ac:dyDescent="0.25">
      <c r="A26" s="7">
        <v>24</v>
      </c>
      <c r="B26" s="7" t="str">
        <f>VLOOKUP(A26,Data!$A$2:$L$4115,6,FALSE)</f>
        <v>successful</v>
      </c>
      <c r="C26" s="7">
        <f>VLOOKUP(A26,Data!$A$2:$L$4115,12,FALSE)</f>
        <v>574</v>
      </c>
      <c r="E26" s="7">
        <v>184</v>
      </c>
      <c r="F26" s="7" t="str">
        <f>VLOOKUP(E26,Data!$A$2:$L$4115,6,FALSE)</f>
        <v>failed</v>
      </c>
      <c r="G26" s="7">
        <f>VLOOKUP(E26,Data!$A$2:$L$4115,12,FALSE)</f>
        <v>2</v>
      </c>
      <c r="I26" s="7">
        <v>144</v>
      </c>
      <c r="J26" s="7" t="str">
        <f>VLOOKUP(I26,Data!$A$2:$L$4115,6,FALSE)</f>
        <v>canceled</v>
      </c>
      <c r="K26" s="7">
        <f>VLOOKUP(I26,Data!$A$2:$L$4115,12,FALSE)</f>
        <v>37</v>
      </c>
    </row>
    <row r="27" spans="1:11" x14ac:dyDescent="0.25">
      <c r="A27" s="7">
        <v>25</v>
      </c>
      <c r="B27" s="7" t="str">
        <f>VLOOKUP(A27,Data!$A$2:$L$4115,6,FALSE)</f>
        <v>successful</v>
      </c>
      <c r="C27" s="7">
        <f>VLOOKUP(A27,Data!$A$2:$L$4115,12,FALSE)</f>
        <v>14</v>
      </c>
      <c r="E27" s="7">
        <v>185</v>
      </c>
      <c r="F27" s="7" t="str">
        <f>VLOOKUP(E27,Data!$A$2:$L$4115,6,FALSE)</f>
        <v>failed</v>
      </c>
      <c r="G27" s="7">
        <f>VLOOKUP(E27,Data!$A$2:$L$4115,12,FALSE)</f>
        <v>10</v>
      </c>
      <c r="I27" s="7">
        <v>145</v>
      </c>
      <c r="J27" s="7" t="str">
        <f>VLOOKUP(I27,Data!$A$2:$L$4115,6,FALSE)</f>
        <v>canceled</v>
      </c>
      <c r="K27" s="7">
        <f>VLOOKUP(I27,Data!$A$2:$L$4115,12,FALSE)</f>
        <v>9</v>
      </c>
    </row>
    <row r="28" spans="1:11" x14ac:dyDescent="0.25">
      <c r="A28" s="7">
        <v>26</v>
      </c>
      <c r="B28" s="7" t="str">
        <f>VLOOKUP(A28,Data!$A$2:$L$4115,6,FALSE)</f>
        <v>successful</v>
      </c>
      <c r="C28" s="7">
        <f>VLOOKUP(A28,Data!$A$2:$L$4115,12,FALSE)</f>
        <v>19</v>
      </c>
      <c r="E28" s="7">
        <v>186</v>
      </c>
      <c r="F28" s="7" t="str">
        <f>VLOOKUP(E28,Data!$A$2:$L$4115,6,FALSE)</f>
        <v>failed</v>
      </c>
      <c r="G28" s="7">
        <f>VLOOKUP(E28,Data!$A$2:$L$4115,12,FALSE)</f>
        <v>0</v>
      </c>
      <c r="I28" s="7">
        <v>146</v>
      </c>
      <c r="J28" s="7" t="str">
        <f>VLOOKUP(I28,Data!$A$2:$L$4115,6,FALSE)</f>
        <v>canceled</v>
      </c>
      <c r="K28" s="7">
        <f>VLOOKUP(I28,Data!$A$2:$L$4115,12,FALSE)</f>
        <v>3</v>
      </c>
    </row>
    <row r="29" spans="1:11" x14ac:dyDescent="0.25">
      <c r="A29" s="7">
        <v>27</v>
      </c>
      <c r="B29" s="7" t="str">
        <f>VLOOKUP(A29,Data!$A$2:$L$4115,6,FALSE)</f>
        <v>successful</v>
      </c>
      <c r="C29" s="7">
        <f>VLOOKUP(A29,Data!$A$2:$L$4115,12,FALSE)</f>
        <v>150</v>
      </c>
      <c r="E29" s="7">
        <v>187</v>
      </c>
      <c r="F29" s="7" t="str">
        <f>VLOOKUP(E29,Data!$A$2:$L$4115,6,FALSE)</f>
        <v>failed</v>
      </c>
      <c r="G29" s="7">
        <f>VLOOKUP(E29,Data!$A$2:$L$4115,12,FALSE)</f>
        <v>5</v>
      </c>
      <c r="I29" s="7">
        <v>147</v>
      </c>
      <c r="J29" s="7" t="str">
        <f>VLOOKUP(I29,Data!$A$2:$L$4115,6,FALSE)</f>
        <v>canceled</v>
      </c>
      <c r="K29" s="7">
        <f>VLOOKUP(I29,Data!$A$2:$L$4115,12,FALSE)</f>
        <v>0</v>
      </c>
    </row>
    <row r="30" spans="1:11" x14ac:dyDescent="0.25">
      <c r="A30" s="7">
        <v>28</v>
      </c>
      <c r="B30" s="7" t="str">
        <f>VLOOKUP(A30,Data!$A$2:$L$4115,6,FALSE)</f>
        <v>successful</v>
      </c>
      <c r="C30" s="7">
        <f>VLOOKUP(A30,Data!$A$2:$L$4115,12,FALSE)</f>
        <v>71</v>
      </c>
      <c r="E30" s="7">
        <v>188</v>
      </c>
      <c r="F30" s="7" t="str">
        <f>VLOOKUP(E30,Data!$A$2:$L$4115,6,FALSE)</f>
        <v>failed</v>
      </c>
      <c r="G30" s="7">
        <f>VLOOKUP(E30,Data!$A$2:$L$4115,12,FALSE)</f>
        <v>0</v>
      </c>
      <c r="I30" s="7">
        <v>148</v>
      </c>
      <c r="J30" s="7" t="str">
        <f>VLOOKUP(I30,Data!$A$2:$L$4115,6,FALSE)</f>
        <v>canceled</v>
      </c>
      <c r="K30" s="7">
        <f>VLOOKUP(I30,Data!$A$2:$L$4115,12,FALSE)</f>
        <v>2</v>
      </c>
    </row>
    <row r="31" spans="1:11" x14ac:dyDescent="0.25">
      <c r="A31" s="7">
        <v>29</v>
      </c>
      <c r="B31" s="7" t="str">
        <f>VLOOKUP(A31,Data!$A$2:$L$4115,6,FALSE)</f>
        <v>successful</v>
      </c>
      <c r="C31" s="7">
        <f>VLOOKUP(A31,Data!$A$2:$L$4115,12,FALSE)</f>
        <v>117</v>
      </c>
      <c r="E31" s="7">
        <v>189</v>
      </c>
      <c r="F31" s="7" t="str">
        <f>VLOOKUP(E31,Data!$A$2:$L$4115,6,FALSE)</f>
        <v>failed</v>
      </c>
      <c r="G31" s="7">
        <f>VLOOKUP(E31,Data!$A$2:$L$4115,12,FALSE)</f>
        <v>5</v>
      </c>
      <c r="I31" s="7">
        <v>149</v>
      </c>
      <c r="J31" s="7" t="str">
        <f>VLOOKUP(I31,Data!$A$2:$L$4115,6,FALSE)</f>
        <v>canceled</v>
      </c>
      <c r="K31" s="7">
        <f>VLOOKUP(I31,Data!$A$2:$L$4115,12,FALSE)</f>
        <v>6</v>
      </c>
    </row>
    <row r="32" spans="1:11" x14ac:dyDescent="0.25">
      <c r="A32" s="7">
        <v>30</v>
      </c>
      <c r="B32" s="7" t="str">
        <f>VLOOKUP(A32,Data!$A$2:$L$4115,6,FALSE)</f>
        <v>successful</v>
      </c>
      <c r="C32" s="7">
        <f>VLOOKUP(A32,Data!$A$2:$L$4115,12,FALSE)</f>
        <v>53</v>
      </c>
      <c r="E32" s="7">
        <v>190</v>
      </c>
      <c r="F32" s="7" t="str">
        <f>VLOOKUP(E32,Data!$A$2:$L$4115,6,FALSE)</f>
        <v>failed</v>
      </c>
      <c r="G32" s="7">
        <f>VLOOKUP(E32,Data!$A$2:$L$4115,12,FALSE)</f>
        <v>1</v>
      </c>
      <c r="I32" s="7">
        <v>150</v>
      </c>
      <c r="J32" s="7" t="str">
        <f>VLOOKUP(I32,Data!$A$2:$L$4115,6,FALSE)</f>
        <v>canceled</v>
      </c>
      <c r="K32" s="7">
        <f>VLOOKUP(I32,Data!$A$2:$L$4115,12,FALSE)</f>
        <v>67</v>
      </c>
    </row>
    <row r="33" spans="1:11" x14ac:dyDescent="0.25">
      <c r="A33" s="7">
        <v>31</v>
      </c>
      <c r="B33" s="7" t="str">
        <f>VLOOKUP(A33,Data!$A$2:$L$4115,6,FALSE)</f>
        <v>successful</v>
      </c>
      <c r="C33" s="7">
        <f>VLOOKUP(A33,Data!$A$2:$L$4115,12,FALSE)</f>
        <v>1</v>
      </c>
      <c r="E33" s="7">
        <v>191</v>
      </c>
      <c r="F33" s="7" t="str">
        <f>VLOOKUP(E33,Data!$A$2:$L$4115,6,FALSE)</f>
        <v>failed</v>
      </c>
      <c r="G33" s="7">
        <f>VLOOKUP(E33,Data!$A$2:$L$4115,12,FALSE)</f>
        <v>3</v>
      </c>
      <c r="I33" s="7">
        <v>151</v>
      </c>
      <c r="J33" s="7" t="str">
        <f>VLOOKUP(I33,Data!$A$2:$L$4115,6,FALSE)</f>
        <v>canceled</v>
      </c>
      <c r="K33" s="7">
        <f>VLOOKUP(I33,Data!$A$2:$L$4115,12,FALSE)</f>
        <v>5</v>
      </c>
    </row>
    <row r="34" spans="1:11" x14ac:dyDescent="0.25">
      <c r="A34" s="7">
        <v>32</v>
      </c>
      <c r="B34" s="7" t="str">
        <f>VLOOKUP(A34,Data!$A$2:$L$4115,6,FALSE)</f>
        <v>successful</v>
      </c>
      <c r="C34" s="7">
        <f>VLOOKUP(A34,Data!$A$2:$L$4115,12,FALSE)</f>
        <v>89</v>
      </c>
      <c r="E34" s="7">
        <v>192</v>
      </c>
      <c r="F34" s="7" t="str">
        <f>VLOOKUP(E34,Data!$A$2:$L$4115,6,FALSE)</f>
        <v>failed</v>
      </c>
      <c r="G34" s="7">
        <f>VLOOKUP(E34,Data!$A$2:$L$4115,12,FALSE)</f>
        <v>3</v>
      </c>
      <c r="I34" s="7">
        <v>152</v>
      </c>
      <c r="J34" s="7" t="str">
        <f>VLOOKUP(I34,Data!$A$2:$L$4115,6,FALSE)</f>
        <v>canceled</v>
      </c>
      <c r="K34" s="7">
        <f>VLOOKUP(I34,Data!$A$2:$L$4115,12,FALSE)</f>
        <v>2</v>
      </c>
    </row>
    <row r="35" spans="1:11" x14ac:dyDescent="0.25">
      <c r="A35" s="7">
        <v>33</v>
      </c>
      <c r="B35" s="7" t="str">
        <f>VLOOKUP(A35,Data!$A$2:$L$4115,6,FALSE)</f>
        <v>successful</v>
      </c>
      <c r="C35" s="7">
        <f>VLOOKUP(A35,Data!$A$2:$L$4115,12,FALSE)</f>
        <v>64</v>
      </c>
      <c r="E35" s="7">
        <v>193</v>
      </c>
      <c r="F35" s="7" t="str">
        <f>VLOOKUP(E35,Data!$A$2:$L$4115,6,FALSE)</f>
        <v>failed</v>
      </c>
      <c r="G35" s="7">
        <f>VLOOKUP(E35,Data!$A$2:$L$4115,12,FALSE)</f>
        <v>0</v>
      </c>
      <c r="I35" s="7">
        <v>153</v>
      </c>
      <c r="J35" s="7" t="str">
        <f>VLOOKUP(I35,Data!$A$2:$L$4115,6,FALSE)</f>
        <v>canceled</v>
      </c>
      <c r="K35" s="7">
        <f>VLOOKUP(I35,Data!$A$2:$L$4115,12,FALSE)</f>
        <v>10</v>
      </c>
    </row>
    <row r="36" spans="1:11" x14ac:dyDescent="0.25">
      <c r="A36" s="7">
        <v>34</v>
      </c>
      <c r="B36" s="7" t="str">
        <f>VLOOKUP(A36,Data!$A$2:$L$4115,6,FALSE)</f>
        <v>successful</v>
      </c>
      <c r="C36" s="7">
        <f>VLOOKUP(A36,Data!$A$2:$L$4115,12,FALSE)</f>
        <v>68</v>
      </c>
      <c r="E36" s="7">
        <v>194</v>
      </c>
      <c r="F36" s="7" t="str">
        <f>VLOOKUP(E36,Data!$A$2:$L$4115,6,FALSE)</f>
        <v>failed</v>
      </c>
      <c r="G36" s="7">
        <f>VLOOKUP(E36,Data!$A$2:$L$4115,12,FALSE)</f>
        <v>3</v>
      </c>
      <c r="I36" s="7">
        <v>154</v>
      </c>
      <c r="J36" s="7" t="str">
        <f>VLOOKUP(I36,Data!$A$2:$L$4115,6,FALSE)</f>
        <v>canceled</v>
      </c>
      <c r="K36" s="7">
        <f>VLOOKUP(I36,Data!$A$2:$L$4115,12,FALSE)</f>
        <v>3</v>
      </c>
    </row>
    <row r="37" spans="1:11" x14ac:dyDescent="0.25">
      <c r="A37" s="7">
        <v>35</v>
      </c>
      <c r="B37" s="7" t="str">
        <f>VLOOKUP(A37,Data!$A$2:$L$4115,6,FALSE)</f>
        <v>successful</v>
      </c>
      <c r="C37" s="7">
        <f>VLOOKUP(A37,Data!$A$2:$L$4115,12,FALSE)</f>
        <v>28</v>
      </c>
      <c r="E37" s="7">
        <v>195</v>
      </c>
      <c r="F37" s="7" t="str">
        <f>VLOOKUP(E37,Data!$A$2:$L$4115,6,FALSE)</f>
        <v>failed</v>
      </c>
      <c r="G37" s="7">
        <f>VLOOKUP(E37,Data!$A$2:$L$4115,12,FALSE)</f>
        <v>0</v>
      </c>
      <c r="I37" s="7">
        <v>155</v>
      </c>
      <c r="J37" s="7" t="str">
        <f>VLOOKUP(I37,Data!$A$2:$L$4115,6,FALSE)</f>
        <v>canceled</v>
      </c>
      <c r="K37" s="7">
        <f>VLOOKUP(I37,Data!$A$2:$L$4115,12,FALSE)</f>
        <v>4</v>
      </c>
    </row>
    <row r="38" spans="1:11" x14ac:dyDescent="0.25">
      <c r="A38" s="7">
        <v>36</v>
      </c>
      <c r="B38" s="7" t="str">
        <f>VLOOKUP(A38,Data!$A$2:$L$4115,6,FALSE)</f>
        <v>successful</v>
      </c>
      <c r="C38" s="7">
        <f>VLOOKUP(A38,Data!$A$2:$L$4115,12,FALSE)</f>
        <v>44</v>
      </c>
      <c r="E38" s="7">
        <v>196</v>
      </c>
      <c r="F38" s="7" t="str">
        <f>VLOOKUP(E38,Data!$A$2:$L$4115,6,FALSE)</f>
        <v>failed</v>
      </c>
      <c r="G38" s="7">
        <f>VLOOKUP(E38,Data!$A$2:$L$4115,12,FALSE)</f>
        <v>19</v>
      </c>
      <c r="I38" s="7">
        <v>156</v>
      </c>
      <c r="J38" s="7" t="str">
        <f>VLOOKUP(I38,Data!$A$2:$L$4115,6,FALSE)</f>
        <v>canceled</v>
      </c>
      <c r="K38" s="7">
        <f>VLOOKUP(I38,Data!$A$2:$L$4115,12,FALSE)</f>
        <v>15</v>
      </c>
    </row>
    <row r="39" spans="1:11" x14ac:dyDescent="0.25">
      <c r="A39" s="7">
        <v>37</v>
      </c>
      <c r="B39" s="7" t="str">
        <f>VLOOKUP(A39,Data!$A$2:$L$4115,6,FALSE)</f>
        <v>successful</v>
      </c>
      <c r="C39" s="7">
        <f>VLOOKUP(A39,Data!$A$2:$L$4115,12,FALSE)</f>
        <v>253</v>
      </c>
      <c r="E39" s="7">
        <v>197</v>
      </c>
      <c r="F39" s="7" t="str">
        <f>VLOOKUP(E39,Data!$A$2:$L$4115,6,FALSE)</f>
        <v>failed</v>
      </c>
      <c r="G39" s="7">
        <f>VLOOKUP(E39,Data!$A$2:$L$4115,12,FALSE)</f>
        <v>8</v>
      </c>
      <c r="I39" s="7">
        <v>157</v>
      </c>
      <c r="J39" s="7" t="str">
        <f>VLOOKUP(I39,Data!$A$2:$L$4115,6,FALSE)</f>
        <v>canceled</v>
      </c>
      <c r="K39" s="7">
        <f>VLOOKUP(I39,Data!$A$2:$L$4115,12,FALSE)</f>
        <v>2</v>
      </c>
    </row>
    <row r="40" spans="1:11" x14ac:dyDescent="0.25">
      <c r="A40" s="7">
        <v>38</v>
      </c>
      <c r="B40" s="7" t="str">
        <f>VLOOKUP(A40,Data!$A$2:$L$4115,6,FALSE)</f>
        <v>successful</v>
      </c>
      <c r="C40" s="7">
        <f>VLOOKUP(A40,Data!$A$2:$L$4115,12,FALSE)</f>
        <v>66</v>
      </c>
      <c r="E40" s="7">
        <v>198</v>
      </c>
      <c r="F40" s="7" t="str">
        <f>VLOOKUP(E40,Data!$A$2:$L$4115,6,FALSE)</f>
        <v>failed</v>
      </c>
      <c r="G40" s="7">
        <f>VLOOKUP(E40,Data!$A$2:$L$4115,12,FALSE)</f>
        <v>6</v>
      </c>
      <c r="I40" s="7">
        <v>158</v>
      </c>
      <c r="J40" s="7" t="str">
        <f>VLOOKUP(I40,Data!$A$2:$L$4115,6,FALSE)</f>
        <v>canceled</v>
      </c>
      <c r="K40" s="7">
        <f>VLOOKUP(I40,Data!$A$2:$L$4115,12,FALSE)</f>
        <v>0</v>
      </c>
    </row>
    <row r="41" spans="1:11" x14ac:dyDescent="0.25">
      <c r="A41" s="7">
        <v>39</v>
      </c>
      <c r="B41" s="7" t="str">
        <f>VLOOKUP(A41,Data!$A$2:$L$4115,6,FALSE)</f>
        <v>successful</v>
      </c>
      <c r="C41" s="7">
        <f>VLOOKUP(A41,Data!$A$2:$L$4115,12,FALSE)</f>
        <v>217</v>
      </c>
      <c r="E41" s="7">
        <v>199</v>
      </c>
      <c r="F41" s="7" t="str">
        <f>VLOOKUP(E41,Data!$A$2:$L$4115,6,FALSE)</f>
        <v>failed</v>
      </c>
      <c r="G41" s="7">
        <f>VLOOKUP(E41,Data!$A$2:$L$4115,12,FALSE)</f>
        <v>0</v>
      </c>
      <c r="I41" s="7">
        <v>159</v>
      </c>
      <c r="J41" s="7" t="str">
        <f>VLOOKUP(I41,Data!$A$2:$L$4115,6,FALSE)</f>
        <v>canceled</v>
      </c>
      <c r="K41" s="7">
        <f>VLOOKUP(I41,Data!$A$2:$L$4115,12,FALSE)</f>
        <v>1</v>
      </c>
    </row>
    <row r="42" spans="1:11" x14ac:dyDescent="0.25">
      <c r="A42" s="7">
        <v>40</v>
      </c>
      <c r="B42" s="7" t="str">
        <f>VLOOKUP(A42,Data!$A$2:$L$4115,6,FALSE)</f>
        <v>successful</v>
      </c>
      <c r="C42" s="7">
        <f>VLOOKUP(A42,Data!$A$2:$L$4115,12,FALSE)</f>
        <v>16</v>
      </c>
      <c r="E42" s="7">
        <v>200</v>
      </c>
      <c r="F42" s="7" t="str">
        <f>VLOOKUP(E42,Data!$A$2:$L$4115,6,FALSE)</f>
        <v>failed</v>
      </c>
      <c r="G42" s="7">
        <f>VLOOKUP(E42,Data!$A$2:$L$4115,12,FALSE)</f>
        <v>18</v>
      </c>
      <c r="I42" s="7">
        <v>600</v>
      </c>
      <c r="J42" s="7" t="str">
        <f>VLOOKUP(I42,Data!$A$2:$L$4115,6,FALSE)</f>
        <v>canceled</v>
      </c>
      <c r="K42" s="7">
        <f>VLOOKUP(I42,Data!$A$2:$L$4115,12,FALSE)</f>
        <v>1</v>
      </c>
    </row>
    <row r="43" spans="1:11" x14ac:dyDescent="0.25">
      <c r="A43" s="7">
        <v>41</v>
      </c>
      <c r="B43" s="7" t="str">
        <f>VLOOKUP(A43,Data!$A$2:$L$4115,6,FALSE)</f>
        <v>successful</v>
      </c>
      <c r="C43" s="7">
        <f>VLOOKUP(A43,Data!$A$2:$L$4115,12,FALSE)</f>
        <v>19</v>
      </c>
      <c r="E43" s="7">
        <v>201</v>
      </c>
      <c r="F43" s="7" t="str">
        <f>VLOOKUP(E43,Data!$A$2:$L$4115,6,FALSE)</f>
        <v>failed</v>
      </c>
      <c r="G43" s="7">
        <f>VLOOKUP(E43,Data!$A$2:$L$4115,12,FALSE)</f>
        <v>7</v>
      </c>
      <c r="I43" s="7">
        <v>601</v>
      </c>
      <c r="J43" s="7" t="str">
        <f>VLOOKUP(I43,Data!$A$2:$L$4115,6,FALSE)</f>
        <v>canceled</v>
      </c>
      <c r="K43" s="7">
        <f>VLOOKUP(I43,Data!$A$2:$L$4115,12,FALSE)</f>
        <v>6</v>
      </c>
    </row>
    <row r="44" spans="1:11" x14ac:dyDescent="0.25">
      <c r="A44" s="7">
        <v>42</v>
      </c>
      <c r="B44" s="7" t="str">
        <f>VLOOKUP(A44,Data!$A$2:$L$4115,6,FALSE)</f>
        <v>successful</v>
      </c>
      <c r="C44" s="7">
        <f>VLOOKUP(A44,Data!$A$2:$L$4115,12,FALSE)</f>
        <v>169</v>
      </c>
      <c r="E44" s="7">
        <v>202</v>
      </c>
      <c r="F44" s="7" t="str">
        <f>VLOOKUP(E44,Data!$A$2:$L$4115,6,FALSE)</f>
        <v>failed</v>
      </c>
      <c r="G44" s="7">
        <f>VLOOKUP(E44,Data!$A$2:$L$4115,12,FALSE)</f>
        <v>0</v>
      </c>
      <c r="I44" s="7">
        <v>602</v>
      </c>
      <c r="J44" s="7" t="str">
        <f>VLOOKUP(I44,Data!$A$2:$L$4115,6,FALSE)</f>
        <v>canceled</v>
      </c>
      <c r="K44" s="7">
        <f>VLOOKUP(I44,Data!$A$2:$L$4115,12,FALSE)</f>
        <v>0</v>
      </c>
    </row>
    <row r="45" spans="1:11" x14ac:dyDescent="0.25">
      <c r="A45" s="7">
        <v>43</v>
      </c>
      <c r="B45" s="7" t="str">
        <f>VLOOKUP(A45,Data!$A$2:$L$4115,6,FALSE)</f>
        <v>successful</v>
      </c>
      <c r="C45" s="7">
        <f>VLOOKUP(A45,Data!$A$2:$L$4115,12,FALSE)</f>
        <v>263</v>
      </c>
      <c r="E45" s="7">
        <v>203</v>
      </c>
      <c r="F45" s="7" t="str">
        <f>VLOOKUP(E45,Data!$A$2:$L$4115,6,FALSE)</f>
        <v>failed</v>
      </c>
      <c r="G45" s="7">
        <f>VLOOKUP(E45,Data!$A$2:$L$4115,12,FALSE)</f>
        <v>8</v>
      </c>
      <c r="I45" s="7">
        <v>603</v>
      </c>
      <c r="J45" s="7" t="str">
        <f>VLOOKUP(I45,Data!$A$2:$L$4115,6,FALSE)</f>
        <v>canceled</v>
      </c>
      <c r="K45" s="7">
        <f>VLOOKUP(I45,Data!$A$2:$L$4115,12,FALSE)</f>
        <v>13</v>
      </c>
    </row>
    <row r="46" spans="1:11" x14ac:dyDescent="0.25">
      <c r="A46" s="7">
        <v>44</v>
      </c>
      <c r="B46" s="7" t="str">
        <f>VLOOKUP(A46,Data!$A$2:$L$4115,6,FALSE)</f>
        <v>successful</v>
      </c>
      <c r="C46" s="7">
        <f>VLOOKUP(A46,Data!$A$2:$L$4115,12,FALSE)</f>
        <v>15</v>
      </c>
      <c r="E46" s="7">
        <v>204</v>
      </c>
      <c r="F46" s="7" t="str">
        <f>VLOOKUP(E46,Data!$A$2:$L$4115,6,FALSE)</f>
        <v>failed</v>
      </c>
      <c r="G46" s="7">
        <f>VLOOKUP(E46,Data!$A$2:$L$4115,12,FALSE)</f>
        <v>1293</v>
      </c>
      <c r="I46" s="7">
        <v>604</v>
      </c>
      <c r="J46" s="7" t="str">
        <f>VLOOKUP(I46,Data!$A$2:$L$4115,6,FALSE)</f>
        <v>canceled</v>
      </c>
      <c r="K46" s="7">
        <f>VLOOKUP(I46,Data!$A$2:$L$4115,12,FALSE)</f>
        <v>0</v>
      </c>
    </row>
    <row r="47" spans="1:11" x14ac:dyDescent="0.25">
      <c r="A47" s="7">
        <v>45</v>
      </c>
      <c r="B47" s="7" t="str">
        <f>VLOOKUP(A47,Data!$A$2:$L$4115,6,FALSE)</f>
        <v>successful</v>
      </c>
      <c r="C47" s="7">
        <f>VLOOKUP(A47,Data!$A$2:$L$4115,12,FALSE)</f>
        <v>61</v>
      </c>
      <c r="E47" s="7">
        <v>205</v>
      </c>
      <c r="F47" s="7" t="str">
        <f>VLOOKUP(E47,Data!$A$2:$L$4115,6,FALSE)</f>
        <v>failed</v>
      </c>
      <c r="G47" s="7">
        <f>VLOOKUP(E47,Data!$A$2:$L$4115,12,FALSE)</f>
        <v>17</v>
      </c>
      <c r="I47" s="7">
        <v>605</v>
      </c>
      <c r="J47" s="7" t="str">
        <f>VLOOKUP(I47,Data!$A$2:$L$4115,6,FALSE)</f>
        <v>canceled</v>
      </c>
      <c r="K47" s="7">
        <f>VLOOKUP(I47,Data!$A$2:$L$4115,12,FALSE)</f>
        <v>8</v>
      </c>
    </row>
    <row r="48" spans="1:11" x14ac:dyDescent="0.25">
      <c r="A48" s="7">
        <v>46</v>
      </c>
      <c r="B48" s="7" t="str">
        <f>VLOOKUP(A48,Data!$A$2:$L$4115,6,FALSE)</f>
        <v>successful</v>
      </c>
      <c r="C48" s="7">
        <f>VLOOKUP(A48,Data!$A$2:$L$4115,12,FALSE)</f>
        <v>45</v>
      </c>
      <c r="E48" s="7">
        <v>206</v>
      </c>
      <c r="F48" s="7" t="str">
        <f>VLOOKUP(E48,Data!$A$2:$L$4115,6,FALSE)</f>
        <v>failed</v>
      </c>
      <c r="G48" s="7">
        <f>VLOOKUP(E48,Data!$A$2:$L$4115,12,FALSE)</f>
        <v>0</v>
      </c>
      <c r="I48" s="7">
        <v>606</v>
      </c>
      <c r="J48" s="7" t="str">
        <f>VLOOKUP(I48,Data!$A$2:$L$4115,6,FALSE)</f>
        <v>canceled</v>
      </c>
      <c r="K48" s="7">
        <f>VLOOKUP(I48,Data!$A$2:$L$4115,12,FALSE)</f>
        <v>1</v>
      </c>
    </row>
    <row r="49" spans="1:11" x14ac:dyDescent="0.25">
      <c r="A49" s="7">
        <v>47</v>
      </c>
      <c r="B49" s="7" t="str">
        <f>VLOOKUP(A49,Data!$A$2:$L$4115,6,FALSE)</f>
        <v>successful</v>
      </c>
      <c r="C49" s="7">
        <f>VLOOKUP(A49,Data!$A$2:$L$4115,12,FALSE)</f>
        <v>70</v>
      </c>
      <c r="E49" s="7">
        <v>207</v>
      </c>
      <c r="F49" s="7" t="str">
        <f>VLOOKUP(E49,Data!$A$2:$L$4115,6,FALSE)</f>
        <v>failed</v>
      </c>
      <c r="G49" s="7">
        <f>VLOOKUP(E49,Data!$A$2:$L$4115,12,FALSE)</f>
        <v>13</v>
      </c>
      <c r="I49" s="7">
        <v>607</v>
      </c>
      <c r="J49" s="7" t="str">
        <f>VLOOKUP(I49,Data!$A$2:$L$4115,6,FALSE)</f>
        <v>canceled</v>
      </c>
      <c r="K49" s="7">
        <f>VLOOKUP(I49,Data!$A$2:$L$4115,12,FALSE)</f>
        <v>0</v>
      </c>
    </row>
    <row r="50" spans="1:11" x14ac:dyDescent="0.25">
      <c r="A50" s="7">
        <v>48</v>
      </c>
      <c r="B50" s="7" t="str">
        <f>VLOOKUP(A50,Data!$A$2:$L$4115,6,FALSE)</f>
        <v>successful</v>
      </c>
      <c r="C50" s="7">
        <f>VLOOKUP(A50,Data!$A$2:$L$4115,12,FALSE)</f>
        <v>38</v>
      </c>
      <c r="E50" s="7">
        <v>208</v>
      </c>
      <c r="F50" s="7" t="str">
        <f>VLOOKUP(E50,Data!$A$2:$L$4115,6,FALSE)</f>
        <v>failed</v>
      </c>
      <c r="G50" s="7">
        <f>VLOOKUP(E50,Data!$A$2:$L$4115,12,FALSE)</f>
        <v>0</v>
      </c>
      <c r="I50" s="7">
        <v>608</v>
      </c>
      <c r="J50" s="7" t="str">
        <f>VLOOKUP(I50,Data!$A$2:$L$4115,6,FALSE)</f>
        <v>canceled</v>
      </c>
      <c r="K50" s="7">
        <f>VLOOKUP(I50,Data!$A$2:$L$4115,12,FALSE)</f>
        <v>5</v>
      </c>
    </row>
    <row r="51" spans="1:11" x14ac:dyDescent="0.25">
      <c r="A51" s="7">
        <v>49</v>
      </c>
      <c r="B51" s="7" t="str">
        <f>VLOOKUP(A51,Data!$A$2:$L$4115,6,FALSE)</f>
        <v>successful</v>
      </c>
      <c r="C51" s="7">
        <f>VLOOKUP(A51,Data!$A$2:$L$4115,12,FALSE)</f>
        <v>87</v>
      </c>
      <c r="E51" s="7">
        <v>209</v>
      </c>
      <c r="F51" s="7" t="str">
        <f>VLOOKUP(E51,Data!$A$2:$L$4115,6,FALSE)</f>
        <v>failed</v>
      </c>
      <c r="G51" s="7">
        <f>VLOOKUP(E51,Data!$A$2:$L$4115,12,FALSE)</f>
        <v>0</v>
      </c>
      <c r="I51" s="7">
        <v>609</v>
      </c>
      <c r="J51" s="7" t="str">
        <f>VLOOKUP(I51,Data!$A$2:$L$4115,6,FALSE)</f>
        <v>canceled</v>
      </c>
      <c r="K51" s="7">
        <f>VLOOKUP(I51,Data!$A$2:$L$4115,12,FALSE)</f>
        <v>1</v>
      </c>
    </row>
    <row r="52" spans="1:11" x14ac:dyDescent="0.25">
      <c r="A52" s="7">
        <v>50</v>
      </c>
      <c r="B52" s="7" t="str">
        <f>VLOOKUP(A52,Data!$A$2:$L$4115,6,FALSE)</f>
        <v>successful</v>
      </c>
      <c r="C52" s="7">
        <f>VLOOKUP(A52,Data!$A$2:$L$4115,12,FALSE)</f>
        <v>22</v>
      </c>
      <c r="E52" s="7">
        <v>210</v>
      </c>
      <c r="F52" s="7" t="str">
        <f>VLOOKUP(E52,Data!$A$2:$L$4115,6,FALSE)</f>
        <v>failed</v>
      </c>
      <c r="G52" s="7">
        <f>VLOOKUP(E52,Data!$A$2:$L$4115,12,FALSE)</f>
        <v>33</v>
      </c>
      <c r="I52" s="7">
        <v>610</v>
      </c>
      <c r="J52" s="7" t="str">
        <f>VLOOKUP(I52,Data!$A$2:$L$4115,6,FALSE)</f>
        <v>canceled</v>
      </c>
      <c r="K52" s="7">
        <f>VLOOKUP(I52,Data!$A$2:$L$4115,12,FALSE)</f>
        <v>0</v>
      </c>
    </row>
    <row r="53" spans="1:11" x14ac:dyDescent="0.25">
      <c r="A53" s="7">
        <v>51</v>
      </c>
      <c r="B53" s="7" t="str">
        <f>VLOOKUP(A53,Data!$A$2:$L$4115,6,FALSE)</f>
        <v>successful</v>
      </c>
      <c r="C53" s="7">
        <f>VLOOKUP(A53,Data!$A$2:$L$4115,12,FALSE)</f>
        <v>119</v>
      </c>
      <c r="E53" s="7">
        <v>211</v>
      </c>
      <c r="F53" s="7" t="str">
        <f>VLOOKUP(E53,Data!$A$2:$L$4115,6,FALSE)</f>
        <v>failed</v>
      </c>
      <c r="G53" s="7">
        <f>VLOOKUP(E53,Data!$A$2:$L$4115,12,FALSE)</f>
        <v>12</v>
      </c>
      <c r="I53" s="7">
        <v>611</v>
      </c>
      <c r="J53" s="7" t="str">
        <f>VLOOKUP(I53,Data!$A$2:$L$4115,6,FALSE)</f>
        <v>canceled</v>
      </c>
      <c r="K53" s="7">
        <f>VLOOKUP(I53,Data!$A$2:$L$4115,12,FALSE)</f>
        <v>0</v>
      </c>
    </row>
    <row r="54" spans="1:11" x14ac:dyDescent="0.25">
      <c r="A54" s="7">
        <v>52</v>
      </c>
      <c r="B54" s="7" t="str">
        <f>VLOOKUP(A54,Data!$A$2:$L$4115,6,FALSE)</f>
        <v>successful</v>
      </c>
      <c r="C54" s="7">
        <f>VLOOKUP(A54,Data!$A$2:$L$4115,12,FALSE)</f>
        <v>52</v>
      </c>
      <c r="E54" s="7">
        <v>212</v>
      </c>
      <c r="F54" s="7" t="str">
        <f>VLOOKUP(E54,Data!$A$2:$L$4115,6,FALSE)</f>
        <v>failed</v>
      </c>
      <c r="G54" s="7">
        <f>VLOOKUP(E54,Data!$A$2:$L$4115,12,FALSE)</f>
        <v>1</v>
      </c>
      <c r="I54" s="7">
        <v>612</v>
      </c>
      <c r="J54" s="7" t="str">
        <f>VLOOKUP(I54,Data!$A$2:$L$4115,6,FALSE)</f>
        <v>canceled</v>
      </c>
      <c r="K54" s="7">
        <f>VLOOKUP(I54,Data!$A$2:$L$4115,12,FALSE)</f>
        <v>0</v>
      </c>
    </row>
    <row r="55" spans="1:11" x14ac:dyDescent="0.25">
      <c r="A55" s="7">
        <v>53</v>
      </c>
      <c r="B55" s="7" t="str">
        <f>VLOOKUP(A55,Data!$A$2:$L$4115,6,FALSE)</f>
        <v>successful</v>
      </c>
      <c r="C55" s="7">
        <f>VLOOKUP(A55,Data!$A$2:$L$4115,12,FALSE)</f>
        <v>117</v>
      </c>
      <c r="E55" s="7">
        <v>213</v>
      </c>
      <c r="F55" s="7" t="str">
        <f>VLOOKUP(E55,Data!$A$2:$L$4115,6,FALSE)</f>
        <v>failed</v>
      </c>
      <c r="G55" s="7">
        <f>VLOOKUP(E55,Data!$A$2:$L$4115,12,FALSE)</f>
        <v>1</v>
      </c>
      <c r="I55" s="7">
        <v>613</v>
      </c>
      <c r="J55" s="7" t="str">
        <f>VLOOKUP(I55,Data!$A$2:$L$4115,6,FALSE)</f>
        <v>canceled</v>
      </c>
      <c r="K55" s="7">
        <f>VLOOKUP(I55,Data!$A$2:$L$4115,12,FALSE)</f>
        <v>121</v>
      </c>
    </row>
    <row r="56" spans="1:11" x14ac:dyDescent="0.25">
      <c r="A56" s="7">
        <v>54</v>
      </c>
      <c r="B56" s="7" t="str">
        <f>VLOOKUP(A56,Data!$A$2:$L$4115,6,FALSE)</f>
        <v>successful</v>
      </c>
      <c r="C56" s="7">
        <f>VLOOKUP(A56,Data!$A$2:$L$4115,12,FALSE)</f>
        <v>52</v>
      </c>
      <c r="E56" s="7">
        <v>214</v>
      </c>
      <c r="F56" s="7" t="str">
        <f>VLOOKUP(E56,Data!$A$2:$L$4115,6,FALSE)</f>
        <v>failed</v>
      </c>
      <c r="G56" s="7">
        <f>VLOOKUP(E56,Data!$A$2:$L$4115,12,FALSE)</f>
        <v>1</v>
      </c>
      <c r="I56" s="7">
        <v>614</v>
      </c>
      <c r="J56" s="7" t="str">
        <f>VLOOKUP(I56,Data!$A$2:$L$4115,6,FALSE)</f>
        <v>canceled</v>
      </c>
      <c r="K56" s="7">
        <f>VLOOKUP(I56,Data!$A$2:$L$4115,12,FALSE)</f>
        <v>0</v>
      </c>
    </row>
    <row r="57" spans="1:11" x14ac:dyDescent="0.25">
      <c r="A57" s="7">
        <v>55</v>
      </c>
      <c r="B57" s="7" t="str">
        <f>VLOOKUP(A57,Data!$A$2:$L$4115,6,FALSE)</f>
        <v>successful</v>
      </c>
      <c r="C57" s="7">
        <f>VLOOKUP(A57,Data!$A$2:$L$4115,12,FALSE)</f>
        <v>86</v>
      </c>
      <c r="E57" s="7">
        <v>215</v>
      </c>
      <c r="F57" s="7" t="str">
        <f>VLOOKUP(E57,Data!$A$2:$L$4115,6,FALSE)</f>
        <v>failed</v>
      </c>
      <c r="G57" s="7">
        <f>VLOOKUP(E57,Data!$A$2:$L$4115,12,FALSE)</f>
        <v>1</v>
      </c>
      <c r="I57" s="7">
        <v>615</v>
      </c>
      <c r="J57" s="7" t="str">
        <f>VLOOKUP(I57,Data!$A$2:$L$4115,6,FALSE)</f>
        <v>canceled</v>
      </c>
      <c r="K57" s="7">
        <f>VLOOKUP(I57,Data!$A$2:$L$4115,12,FALSE)</f>
        <v>0</v>
      </c>
    </row>
    <row r="58" spans="1:11" x14ac:dyDescent="0.25">
      <c r="A58" s="7">
        <v>56</v>
      </c>
      <c r="B58" s="7" t="str">
        <f>VLOOKUP(A58,Data!$A$2:$L$4115,6,FALSE)</f>
        <v>successful</v>
      </c>
      <c r="C58" s="7">
        <f>VLOOKUP(A58,Data!$A$2:$L$4115,12,FALSE)</f>
        <v>174</v>
      </c>
      <c r="E58" s="7">
        <v>216</v>
      </c>
      <c r="F58" s="7" t="str">
        <f>VLOOKUP(E58,Data!$A$2:$L$4115,6,FALSE)</f>
        <v>failed</v>
      </c>
      <c r="G58" s="7">
        <f>VLOOKUP(E58,Data!$A$2:$L$4115,12,FALSE)</f>
        <v>84</v>
      </c>
      <c r="I58" s="7">
        <v>616</v>
      </c>
      <c r="J58" s="7" t="str">
        <f>VLOOKUP(I58,Data!$A$2:$L$4115,6,FALSE)</f>
        <v>canceled</v>
      </c>
      <c r="K58" s="7">
        <f>VLOOKUP(I58,Data!$A$2:$L$4115,12,FALSE)</f>
        <v>0</v>
      </c>
    </row>
    <row r="59" spans="1:11" x14ac:dyDescent="0.25">
      <c r="A59" s="7">
        <v>57</v>
      </c>
      <c r="B59" s="7" t="str">
        <f>VLOOKUP(A59,Data!$A$2:$L$4115,6,FALSE)</f>
        <v>successful</v>
      </c>
      <c r="C59" s="7">
        <f>VLOOKUP(A59,Data!$A$2:$L$4115,12,FALSE)</f>
        <v>69</v>
      </c>
      <c r="E59" s="7">
        <v>217</v>
      </c>
      <c r="F59" s="7" t="str">
        <f>VLOOKUP(E59,Data!$A$2:$L$4115,6,FALSE)</f>
        <v>failed</v>
      </c>
      <c r="G59" s="7">
        <f>VLOOKUP(E59,Data!$A$2:$L$4115,12,FALSE)</f>
        <v>38</v>
      </c>
      <c r="I59" s="7">
        <v>617</v>
      </c>
      <c r="J59" s="7" t="str">
        <f>VLOOKUP(I59,Data!$A$2:$L$4115,6,FALSE)</f>
        <v>canceled</v>
      </c>
      <c r="K59" s="7">
        <f>VLOOKUP(I59,Data!$A$2:$L$4115,12,FALSE)</f>
        <v>3</v>
      </c>
    </row>
    <row r="60" spans="1:11" x14ac:dyDescent="0.25">
      <c r="A60" s="7">
        <v>58</v>
      </c>
      <c r="B60" s="7" t="str">
        <f>VLOOKUP(A60,Data!$A$2:$L$4115,6,FALSE)</f>
        <v>successful</v>
      </c>
      <c r="C60" s="7">
        <f>VLOOKUP(A60,Data!$A$2:$L$4115,12,FALSE)</f>
        <v>75</v>
      </c>
      <c r="E60" s="7">
        <v>218</v>
      </c>
      <c r="F60" s="7" t="str">
        <f>VLOOKUP(E60,Data!$A$2:$L$4115,6,FALSE)</f>
        <v>failed</v>
      </c>
      <c r="G60" s="7">
        <f>VLOOKUP(E60,Data!$A$2:$L$4115,12,FALSE)</f>
        <v>1</v>
      </c>
      <c r="I60" s="7">
        <v>618</v>
      </c>
      <c r="J60" s="7" t="str">
        <f>VLOOKUP(I60,Data!$A$2:$L$4115,6,FALSE)</f>
        <v>canceled</v>
      </c>
      <c r="K60" s="7">
        <f>VLOOKUP(I60,Data!$A$2:$L$4115,12,FALSE)</f>
        <v>0</v>
      </c>
    </row>
    <row r="61" spans="1:11" x14ac:dyDescent="0.25">
      <c r="A61" s="7">
        <v>59</v>
      </c>
      <c r="B61" s="7" t="str">
        <f>VLOOKUP(A61,Data!$A$2:$L$4115,6,FALSE)</f>
        <v>successful</v>
      </c>
      <c r="C61" s="7">
        <f>VLOOKUP(A61,Data!$A$2:$L$4115,12,FALSE)</f>
        <v>33</v>
      </c>
      <c r="E61" s="7">
        <v>219</v>
      </c>
      <c r="F61" s="7" t="str">
        <f>VLOOKUP(E61,Data!$A$2:$L$4115,6,FALSE)</f>
        <v>failed</v>
      </c>
      <c r="G61" s="7">
        <f>VLOOKUP(E61,Data!$A$2:$L$4115,12,FALSE)</f>
        <v>76</v>
      </c>
      <c r="I61" s="7">
        <v>619</v>
      </c>
      <c r="J61" s="7" t="str">
        <f>VLOOKUP(I61,Data!$A$2:$L$4115,6,FALSE)</f>
        <v>canceled</v>
      </c>
      <c r="K61" s="7">
        <f>VLOOKUP(I61,Data!$A$2:$L$4115,12,FALSE)</f>
        <v>1</v>
      </c>
    </row>
    <row r="62" spans="1:11" x14ac:dyDescent="0.25">
      <c r="A62" s="7">
        <v>60</v>
      </c>
      <c r="B62" s="7" t="str">
        <f>VLOOKUP(A62,Data!$A$2:$L$4115,6,FALSE)</f>
        <v>successful</v>
      </c>
      <c r="C62" s="7">
        <f>VLOOKUP(A62,Data!$A$2:$L$4115,12,FALSE)</f>
        <v>108</v>
      </c>
      <c r="E62" s="7">
        <v>220</v>
      </c>
      <c r="F62" s="7" t="str">
        <f>VLOOKUP(E62,Data!$A$2:$L$4115,6,FALSE)</f>
        <v>failed</v>
      </c>
      <c r="G62" s="7">
        <f>VLOOKUP(E62,Data!$A$2:$L$4115,12,FALSE)</f>
        <v>3</v>
      </c>
      <c r="I62" s="7">
        <v>620</v>
      </c>
      <c r="J62" s="7" t="str">
        <f>VLOOKUP(I62,Data!$A$2:$L$4115,6,FALSE)</f>
        <v>canceled</v>
      </c>
      <c r="K62" s="7">
        <f>VLOOKUP(I62,Data!$A$2:$L$4115,12,FALSE)</f>
        <v>1</v>
      </c>
    </row>
    <row r="63" spans="1:11" x14ac:dyDescent="0.25">
      <c r="A63" s="7">
        <v>61</v>
      </c>
      <c r="B63" s="7" t="str">
        <f>VLOOKUP(A63,Data!$A$2:$L$4115,6,FALSE)</f>
        <v>successful</v>
      </c>
      <c r="C63" s="7">
        <f>VLOOKUP(A63,Data!$A$2:$L$4115,12,FALSE)</f>
        <v>23</v>
      </c>
      <c r="E63" s="7">
        <v>221</v>
      </c>
      <c r="F63" s="7" t="str">
        <f>VLOOKUP(E63,Data!$A$2:$L$4115,6,FALSE)</f>
        <v>failed</v>
      </c>
      <c r="G63" s="7">
        <f>VLOOKUP(E63,Data!$A$2:$L$4115,12,FALSE)</f>
        <v>0</v>
      </c>
      <c r="I63" s="7">
        <v>621</v>
      </c>
      <c r="J63" s="7" t="str">
        <f>VLOOKUP(I63,Data!$A$2:$L$4115,6,FALSE)</f>
        <v>canceled</v>
      </c>
      <c r="K63" s="7">
        <f>VLOOKUP(I63,Data!$A$2:$L$4115,12,FALSE)</f>
        <v>3</v>
      </c>
    </row>
    <row r="64" spans="1:11" x14ac:dyDescent="0.25">
      <c r="A64" s="7">
        <v>62</v>
      </c>
      <c r="B64" s="7" t="str">
        <f>VLOOKUP(A64,Data!$A$2:$L$4115,6,FALSE)</f>
        <v>successful</v>
      </c>
      <c r="C64" s="7">
        <f>VLOOKUP(A64,Data!$A$2:$L$4115,12,FALSE)</f>
        <v>48</v>
      </c>
      <c r="E64" s="7">
        <v>222</v>
      </c>
      <c r="F64" s="7" t="str">
        <f>VLOOKUP(E64,Data!$A$2:$L$4115,6,FALSE)</f>
        <v>failed</v>
      </c>
      <c r="G64" s="7">
        <f>VLOOKUP(E64,Data!$A$2:$L$4115,12,FALSE)</f>
        <v>2</v>
      </c>
      <c r="I64" s="7">
        <v>622</v>
      </c>
      <c r="J64" s="7" t="str">
        <f>VLOOKUP(I64,Data!$A$2:$L$4115,6,FALSE)</f>
        <v>canceled</v>
      </c>
      <c r="K64" s="7">
        <f>VLOOKUP(I64,Data!$A$2:$L$4115,12,FALSE)</f>
        <v>9</v>
      </c>
    </row>
    <row r="65" spans="1:11" x14ac:dyDescent="0.25">
      <c r="A65" s="7">
        <v>63</v>
      </c>
      <c r="B65" s="7" t="str">
        <f>VLOOKUP(A65,Data!$A$2:$L$4115,6,FALSE)</f>
        <v>successful</v>
      </c>
      <c r="C65" s="7">
        <f>VLOOKUP(A65,Data!$A$2:$L$4115,12,FALSE)</f>
        <v>64</v>
      </c>
      <c r="E65" s="7">
        <v>223</v>
      </c>
      <c r="F65" s="7" t="str">
        <f>VLOOKUP(E65,Data!$A$2:$L$4115,6,FALSE)</f>
        <v>failed</v>
      </c>
      <c r="G65" s="7">
        <f>VLOOKUP(E65,Data!$A$2:$L$4115,12,FALSE)</f>
        <v>0</v>
      </c>
      <c r="I65" s="7">
        <v>623</v>
      </c>
      <c r="J65" s="7" t="str">
        <f>VLOOKUP(I65,Data!$A$2:$L$4115,6,FALSE)</f>
        <v>canceled</v>
      </c>
      <c r="K65" s="7">
        <f>VLOOKUP(I65,Data!$A$2:$L$4115,12,FALSE)</f>
        <v>0</v>
      </c>
    </row>
    <row r="66" spans="1:11" x14ac:dyDescent="0.25">
      <c r="A66" s="7">
        <v>64</v>
      </c>
      <c r="B66" s="7" t="str">
        <f>VLOOKUP(A66,Data!$A$2:$L$4115,6,FALSE)</f>
        <v>successful</v>
      </c>
      <c r="C66" s="7">
        <f>VLOOKUP(A66,Data!$A$2:$L$4115,12,FALSE)</f>
        <v>24</v>
      </c>
      <c r="E66" s="7">
        <v>224</v>
      </c>
      <c r="F66" s="7" t="str">
        <f>VLOOKUP(E66,Data!$A$2:$L$4115,6,FALSE)</f>
        <v>failed</v>
      </c>
      <c r="G66" s="7">
        <f>VLOOKUP(E66,Data!$A$2:$L$4115,12,FALSE)</f>
        <v>0</v>
      </c>
      <c r="I66" s="7">
        <v>624</v>
      </c>
      <c r="J66" s="7" t="str">
        <f>VLOOKUP(I66,Data!$A$2:$L$4115,6,FALSE)</f>
        <v>canceled</v>
      </c>
      <c r="K66" s="7">
        <f>VLOOKUP(I66,Data!$A$2:$L$4115,12,FALSE)</f>
        <v>0</v>
      </c>
    </row>
    <row r="67" spans="1:11" x14ac:dyDescent="0.25">
      <c r="A67" s="7">
        <v>65</v>
      </c>
      <c r="B67" s="7" t="str">
        <f>VLOOKUP(A67,Data!$A$2:$L$4115,6,FALSE)</f>
        <v>successful</v>
      </c>
      <c r="C67" s="7">
        <f>VLOOKUP(A67,Data!$A$2:$L$4115,12,FALSE)</f>
        <v>57</v>
      </c>
      <c r="E67" s="7">
        <v>225</v>
      </c>
      <c r="F67" s="7" t="str">
        <f>VLOOKUP(E67,Data!$A$2:$L$4115,6,FALSE)</f>
        <v>failed</v>
      </c>
      <c r="G67" s="7">
        <f>VLOOKUP(E67,Data!$A$2:$L$4115,12,FALSE)</f>
        <v>0</v>
      </c>
      <c r="I67" s="7">
        <v>625</v>
      </c>
      <c r="J67" s="7" t="str">
        <f>VLOOKUP(I67,Data!$A$2:$L$4115,6,FALSE)</f>
        <v>canceled</v>
      </c>
      <c r="K67" s="7">
        <f>VLOOKUP(I67,Data!$A$2:$L$4115,12,FALSE)</f>
        <v>0</v>
      </c>
    </row>
    <row r="68" spans="1:11" x14ac:dyDescent="0.25">
      <c r="A68" s="7">
        <v>66</v>
      </c>
      <c r="B68" s="7" t="str">
        <f>VLOOKUP(A68,Data!$A$2:$L$4115,6,FALSE)</f>
        <v>successful</v>
      </c>
      <c r="C68" s="7">
        <f>VLOOKUP(A68,Data!$A$2:$L$4115,12,FALSE)</f>
        <v>26</v>
      </c>
      <c r="E68" s="7">
        <v>226</v>
      </c>
      <c r="F68" s="7" t="str">
        <f>VLOOKUP(E68,Data!$A$2:$L$4115,6,FALSE)</f>
        <v>failed</v>
      </c>
      <c r="G68" s="7">
        <f>VLOOKUP(E68,Data!$A$2:$L$4115,12,FALSE)</f>
        <v>2</v>
      </c>
      <c r="I68" s="7">
        <v>626</v>
      </c>
      <c r="J68" s="7" t="str">
        <f>VLOOKUP(I68,Data!$A$2:$L$4115,6,FALSE)</f>
        <v>canceled</v>
      </c>
      <c r="K68" s="7">
        <f>VLOOKUP(I68,Data!$A$2:$L$4115,12,FALSE)</f>
        <v>39</v>
      </c>
    </row>
    <row r="69" spans="1:11" x14ac:dyDescent="0.25">
      <c r="A69" s="7">
        <v>67</v>
      </c>
      <c r="B69" s="7" t="str">
        <f>VLOOKUP(A69,Data!$A$2:$L$4115,6,FALSE)</f>
        <v>successful</v>
      </c>
      <c r="C69" s="7">
        <f>VLOOKUP(A69,Data!$A$2:$L$4115,12,FALSE)</f>
        <v>20</v>
      </c>
      <c r="E69" s="7">
        <v>227</v>
      </c>
      <c r="F69" s="7" t="str">
        <f>VLOOKUP(E69,Data!$A$2:$L$4115,6,FALSE)</f>
        <v>failed</v>
      </c>
      <c r="G69" s="7">
        <f>VLOOKUP(E69,Data!$A$2:$L$4115,12,FALSE)</f>
        <v>0</v>
      </c>
      <c r="I69" s="7">
        <v>627</v>
      </c>
      <c r="J69" s="7" t="str">
        <f>VLOOKUP(I69,Data!$A$2:$L$4115,6,FALSE)</f>
        <v>canceled</v>
      </c>
      <c r="K69" s="7">
        <f>VLOOKUP(I69,Data!$A$2:$L$4115,12,FALSE)</f>
        <v>1</v>
      </c>
    </row>
    <row r="70" spans="1:11" x14ac:dyDescent="0.25">
      <c r="A70" s="7">
        <v>68</v>
      </c>
      <c r="B70" s="7" t="str">
        <f>VLOOKUP(A70,Data!$A$2:$L$4115,6,FALSE)</f>
        <v>successful</v>
      </c>
      <c r="C70" s="7">
        <f>VLOOKUP(A70,Data!$A$2:$L$4115,12,FALSE)</f>
        <v>36</v>
      </c>
      <c r="E70" s="7">
        <v>228</v>
      </c>
      <c r="F70" s="7" t="str">
        <f>VLOOKUP(E70,Data!$A$2:$L$4115,6,FALSE)</f>
        <v>failed</v>
      </c>
      <c r="G70" s="7">
        <f>VLOOKUP(E70,Data!$A$2:$L$4115,12,FALSE)</f>
        <v>0</v>
      </c>
      <c r="I70" s="7">
        <v>628</v>
      </c>
      <c r="J70" s="7" t="str">
        <f>VLOOKUP(I70,Data!$A$2:$L$4115,6,FALSE)</f>
        <v>canceled</v>
      </c>
      <c r="K70" s="7">
        <f>VLOOKUP(I70,Data!$A$2:$L$4115,12,FALSE)</f>
        <v>0</v>
      </c>
    </row>
    <row r="71" spans="1:11" x14ac:dyDescent="0.25">
      <c r="A71" s="7">
        <v>69</v>
      </c>
      <c r="B71" s="7" t="str">
        <f>VLOOKUP(A71,Data!$A$2:$L$4115,6,FALSE)</f>
        <v>successful</v>
      </c>
      <c r="C71" s="7">
        <f>VLOOKUP(A71,Data!$A$2:$L$4115,12,FALSE)</f>
        <v>178</v>
      </c>
      <c r="E71" s="7">
        <v>229</v>
      </c>
      <c r="F71" s="7" t="str">
        <f>VLOOKUP(E71,Data!$A$2:$L$4115,6,FALSE)</f>
        <v>failed</v>
      </c>
      <c r="G71" s="7">
        <f>VLOOKUP(E71,Data!$A$2:$L$4115,12,FALSE)</f>
        <v>0</v>
      </c>
      <c r="I71" s="7">
        <v>629</v>
      </c>
      <c r="J71" s="7" t="str">
        <f>VLOOKUP(I71,Data!$A$2:$L$4115,6,FALSE)</f>
        <v>canceled</v>
      </c>
      <c r="K71" s="7">
        <f>VLOOKUP(I71,Data!$A$2:$L$4115,12,FALSE)</f>
        <v>3</v>
      </c>
    </row>
    <row r="72" spans="1:11" x14ac:dyDescent="0.25">
      <c r="A72" s="7">
        <v>70</v>
      </c>
      <c r="B72" s="7" t="str">
        <f>VLOOKUP(A72,Data!$A$2:$L$4115,6,FALSE)</f>
        <v>successful</v>
      </c>
      <c r="C72" s="7">
        <f>VLOOKUP(A72,Data!$A$2:$L$4115,12,FALSE)</f>
        <v>17</v>
      </c>
      <c r="E72" s="7">
        <v>230</v>
      </c>
      <c r="F72" s="7" t="str">
        <f>VLOOKUP(E72,Data!$A$2:$L$4115,6,FALSE)</f>
        <v>failed</v>
      </c>
      <c r="G72" s="7">
        <f>VLOOKUP(E72,Data!$A$2:$L$4115,12,FALSE)</f>
        <v>2</v>
      </c>
      <c r="I72" s="7">
        <v>630</v>
      </c>
      <c r="J72" s="7" t="str">
        <f>VLOOKUP(I72,Data!$A$2:$L$4115,6,FALSE)</f>
        <v>canceled</v>
      </c>
      <c r="K72" s="7">
        <f>VLOOKUP(I72,Data!$A$2:$L$4115,12,FALSE)</f>
        <v>1</v>
      </c>
    </row>
    <row r="73" spans="1:11" x14ac:dyDescent="0.25">
      <c r="A73" s="7">
        <v>71</v>
      </c>
      <c r="B73" s="7" t="str">
        <f>VLOOKUP(A73,Data!$A$2:$L$4115,6,FALSE)</f>
        <v>successful</v>
      </c>
      <c r="C73" s="7">
        <f>VLOOKUP(A73,Data!$A$2:$L$4115,12,FALSE)</f>
        <v>32</v>
      </c>
      <c r="E73" s="7">
        <v>231</v>
      </c>
      <c r="F73" s="7" t="str">
        <f>VLOOKUP(E73,Data!$A$2:$L$4115,6,FALSE)</f>
        <v>failed</v>
      </c>
      <c r="G73" s="7">
        <f>VLOOKUP(E73,Data!$A$2:$L$4115,12,FALSE)</f>
        <v>0</v>
      </c>
      <c r="I73" s="7">
        <v>631</v>
      </c>
      <c r="J73" s="7" t="str">
        <f>VLOOKUP(I73,Data!$A$2:$L$4115,6,FALSE)</f>
        <v>canceled</v>
      </c>
      <c r="K73" s="7">
        <f>VLOOKUP(I73,Data!$A$2:$L$4115,12,FALSE)</f>
        <v>9</v>
      </c>
    </row>
    <row r="74" spans="1:11" x14ac:dyDescent="0.25">
      <c r="A74" s="7">
        <v>72</v>
      </c>
      <c r="B74" s="7" t="str">
        <f>VLOOKUP(A74,Data!$A$2:$L$4115,6,FALSE)</f>
        <v>successful</v>
      </c>
      <c r="C74" s="7">
        <f>VLOOKUP(A74,Data!$A$2:$L$4115,12,FALSE)</f>
        <v>41</v>
      </c>
      <c r="E74" s="7">
        <v>232</v>
      </c>
      <c r="F74" s="7" t="str">
        <f>VLOOKUP(E74,Data!$A$2:$L$4115,6,FALSE)</f>
        <v>failed</v>
      </c>
      <c r="G74" s="7">
        <f>VLOOKUP(E74,Data!$A$2:$L$4115,12,FALSE)</f>
        <v>7</v>
      </c>
      <c r="I74" s="7">
        <v>632</v>
      </c>
      <c r="J74" s="7" t="str">
        <f>VLOOKUP(I74,Data!$A$2:$L$4115,6,FALSE)</f>
        <v>canceled</v>
      </c>
      <c r="K74" s="7">
        <f>VLOOKUP(I74,Data!$A$2:$L$4115,12,FALSE)</f>
        <v>0</v>
      </c>
    </row>
    <row r="75" spans="1:11" x14ac:dyDescent="0.25">
      <c r="A75" s="7">
        <v>73</v>
      </c>
      <c r="B75" s="7" t="str">
        <f>VLOOKUP(A75,Data!$A$2:$L$4115,6,FALSE)</f>
        <v>successful</v>
      </c>
      <c r="C75" s="7">
        <f>VLOOKUP(A75,Data!$A$2:$L$4115,12,FALSE)</f>
        <v>18</v>
      </c>
      <c r="E75" s="7">
        <v>233</v>
      </c>
      <c r="F75" s="7" t="str">
        <f>VLOOKUP(E75,Data!$A$2:$L$4115,6,FALSE)</f>
        <v>failed</v>
      </c>
      <c r="G75" s="7">
        <f>VLOOKUP(E75,Data!$A$2:$L$4115,12,FALSE)</f>
        <v>0</v>
      </c>
      <c r="I75" s="7">
        <v>633</v>
      </c>
      <c r="J75" s="7" t="str">
        <f>VLOOKUP(I75,Data!$A$2:$L$4115,6,FALSE)</f>
        <v>canceled</v>
      </c>
      <c r="K75" s="7">
        <f>VLOOKUP(I75,Data!$A$2:$L$4115,12,FALSE)</f>
        <v>25</v>
      </c>
    </row>
    <row r="76" spans="1:11" x14ac:dyDescent="0.25">
      <c r="A76" s="7">
        <v>74</v>
      </c>
      <c r="B76" s="7" t="str">
        <f>VLOOKUP(A76,Data!$A$2:$L$4115,6,FALSE)</f>
        <v>successful</v>
      </c>
      <c r="C76" s="7">
        <f>VLOOKUP(A76,Data!$A$2:$L$4115,12,FALSE)</f>
        <v>29</v>
      </c>
      <c r="E76" s="7">
        <v>234</v>
      </c>
      <c r="F76" s="7" t="str">
        <f>VLOOKUP(E76,Data!$A$2:$L$4115,6,FALSE)</f>
        <v>failed</v>
      </c>
      <c r="G76" s="7">
        <f>VLOOKUP(E76,Data!$A$2:$L$4115,12,FALSE)</f>
        <v>5</v>
      </c>
      <c r="I76" s="7">
        <v>634</v>
      </c>
      <c r="J76" s="7" t="str">
        <f>VLOOKUP(I76,Data!$A$2:$L$4115,6,FALSE)</f>
        <v>canceled</v>
      </c>
      <c r="K76" s="7">
        <f>VLOOKUP(I76,Data!$A$2:$L$4115,12,FALSE)</f>
        <v>1</v>
      </c>
    </row>
    <row r="77" spans="1:11" x14ac:dyDescent="0.25">
      <c r="A77" s="7">
        <v>75</v>
      </c>
      <c r="B77" s="7" t="str">
        <f>VLOOKUP(A77,Data!$A$2:$L$4115,6,FALSE)</f>
        <v>successful</v>
      </c>
      <c r="C77" s="7">
        <f>VLOOKUP(A77,Data!$A$2:$L$4115,12,FALSE)</f>
        <v>47</v>
      </c>
      <c r="E77" s="7">
        <v>235</v>
      </c>
      <c r="F77" s="7" t="str">
        <f>VLOOKUP(E77,Data!$A$2:$L$4115,6,FALSE)</f>
        <v>failed</v>
      </c>
      <c r="G77" s="7">
        <f>VLOOKUP(E77,Data!$A$2:$L$4115,12,FALSE)</f>
        <v>0</v>
      </c>
      <c r="I77" s="7">
        <v>635</v>
      </c>
      <c r="J77" s="7" t="str">
        <f>VLOOKUP(I77,Data!$A$2:$L$4115,6,FALSE)</f>
        <v>canceled</v>
      </c>
      <c r="K77" s="7">
        <f>VLOOKUP(I77,Data!$A$2:$L$4115,12,FALSE)</f>
        <v>1</v>
      </c>
    </row>
    <row r="78" spans="1:11" x14ac:dyDescent="0.25">
      <c r="A78" s="7">
        <v>76</v>
      </c>
      <c r="B78" s="7" t="str">
        <f>VLOOKUP(A78,Data!$A$2:$L$4115,6,FALSE)</f>
        <v>successful</v>
      </c>
      <c r="C78" s="7">
        <f>VLOOKUP(A78,Data!$A$2:$L$4115,12,FALSE)</f>
        <v>15</v>
      </c>
      <c r="E78" s="7">
        <v>236</v>
      </c>
      <c r="F78" s="7" t="str">
        <f>VLOOKUP(E78,Data!$A$2:$L$4115,6,FALSE)</f>
        <v>failed</v>
      </c>
      <c r="G78" s="7">
        <f>VLOOKUP(E78,Data!$A$2:$L$4115,12,FALSE)</f>
        <v>0</v>
      </c>
      <c r="I78" s="7">
        <v>636</v>
      </c>
      <c r="J78" s="7" t="str">
        <f>VLOOKUP(I78,Data!$A$2:$L$4115,6,FALSE)</f>
        <v>canceled</v>
      </c>
      <c r="K78" s="7">
        <f>VLOOKUP(I78,Data!$A$2:$L$4115,12,FALSE)</f>
        <v>1</v>
      </c>
    </row>
    <row r="79" spans="1:11" x14ac:dyDescent="0.25">
      <c r="A79" s="7">
        <v>77</v>
      </c>
      <c r="B79" s="7" t="str">
        <f>VLOOKUP(A79,Data!$A$2:$L$4115,6,FALSE)</f>
        <v>successful</v>
      </c>
      <c r="C79" s="7">
        <f>VLOOKUP(A79,Data!$A$2:$L$4115,12,FALSE)</f>
        <v>26</v>
      </c>
      <c r="E79" s="7">
        <v>237</v>
      </c>
      <c r="F79" s="7" t="str">
        <f>VLOOKUP(E79,Data!$A$2:$L$4115,6,FALSE)</f>
        <v>failed</v>
      </c>
      <c r="G79" s="7">
        <f>VLOOKUP(E79,Data!$A$2:$L$4115,12,FALSE)</f>
        <v>1</v>
      </c>
      <c r="I79" s="7">
        <v>637</v>
      </c>
      <c r="J79" s="7" t="str">
        <f>VLOOKUP(I79,Data!$A$2:$L$4115,6,FALSE)</f>
        <v>canceled</v>
      </c>
      <c r="K79" s="7">
        <f>VLOOKUP(I79,Data!$A$2:$L$4115,12,FALSE)</f>
        <v>0</v>
      </c>
    </row>
    <row r="80" spans="1:11" x14ac:dyDescent="0.25">
      <c r="A80" s="7">
        <v>78</v>
      </c>
      <c r="B80" s="7" t="str">
        <f>VLOOKUP(A80,Data!$A$2:$L$4115,6,FALSE)</f>
        <v>successful</v>
      </c>
      <c r="C80" s="7">
        <f>VLOOKUP(A80,Data!$A$2:$L$4115,12,FALSE)</f>
        <v>35</v>
      </c>
      <c r="E80" s="7">
        <v>238</v>
      </c>
      <c r="F80" s="7" t="str">
        <f>VLOOKUP(E80,Data!$A$2:$L$4115,6,FALSE)</f>
        <v>failed</v>
      </c>
      <c r="G80" s="7">
        <f>VLOOKUP(E80,Data!$A$2:$L$4115,12,FALSE)</f>
        <v>0</v>
      </c>
      <c r="I80" s="7">
        <v>638</v>
      </c>
      <c r="J80" s="7" t="str">
        <f>VLOOKUP(I80,Data!$A$2:$L$4115,6,FALSE)</f>
        <v>canceled</v>
      </c>
      <c r="K80" s="7">
        <f>VLOOKUP(I80,Data!$A$2:$L$4115,12,FALSE)</f>
        <v>6</v>
      </c>
    </row>
    <row r="81" spans="1:11" x14ac:dyDescent="0.25">
      <c r="A81" s="7">
        <v>79</v>
      </c>
      <c r="B81" s="7" t="str">
        <f>VLOOKUP(A81,Data!$A$2:$L$4115,6,FALSE)</f>
        <v>successful</v>
      </c>
      <c r="C81" s="7">
        <f>VLOOKUP(A81,Data!$A$2:$L$4115,12,FALSE)</f>
        <v>41</v>
      </c>
      <c r="E81" s="7">
        <v>239</v>
      </c>
      <c r="F81" s="7" t="str">
        <f>VLOOKUP(E81,Data!$A$2:$L$4115,6,FALSE)</f>
        <v>failed</v>
      </c>
      <c r="G81" s="7">
        <f>VLOOKUP(E81,Data!$A$2:$L$4115,12,FALSE)</f>
        <v>5</v>
      </c>
      <c r="I81" s="7">
        <v>639</v>
      </c>
      <c r="J81" s="7" t="str">
        <f>VLOOKUP(I81,Data!$A$2:$L$4115,6,FALSE)</f>
        <v>canceled</v>
      </c>
      <c r="K81" s="7">
        <f>VLOOKUP(I81,Data!$A$2:$L$4115,12,FALSE)</f>
        <v>1</v>
      </c>
    </row>
    <row r="82" spans="1:11" x14ac:dyDescent="0.25">
      <c r="A82" s="7">
        <v>80</v>
      </c>
      <c r="B82" s="7" t="str">
        <f>VLOOKUP(A82,Data!$A$2:$L$4115,6,FALSE)</f>
        <v>successful</v>
      </c>
      <c r="C82" s="7">
        <f>VLOOKUP(A82,Data!$A$2:$L$4115,12,FALSE)</f>
        <v>47</v>
      </c>
      <c r="E82" s="7">
        <v>420</v>
      </c>
      <c r="F82" s="7" t="str">
        <f>VLOOKUP(E82,Data!$A$2:$L$4115,6,FALSE)</f>
        <v>failed</v>
      </c>
      <c r="G82" s="7">
        <f>VLOOKUP(E82,Data!$A$2:$L$4115,12,FALSE)</f>
        <v>3</v>
      </c>
      <c r="I82" s="7">
        <v>1000</v>
      </c>
      <c r="J82" s="7" t="str">
        <f>VLOOKUP(I82,Data!$A$2:$L$4115,6,FALSE)</f>
        <v>canceled</v>
      </c>
      <c r="K82" s="7">
        <f>VLOOKUP(I82,Data!$A$2:$L$4115,12,FALSE)</f>
        <v>6</v>
      </c>
    </row>
    <row r="83" spans="1:11" x14ac:dyDescent="0.25">
      <c r="A83" s="7">
        <v>81</v>
      </c>
      <c r="B83" s="7" t="str">
        <f>VLOOKUP(A83,Data!$A$2:$L$4115,6,FALSE)</f>
        <v>successful</v>
      </c>
      <c r="C83" s="7">
        <f>VLOOKUP(A83,Data!$A$2:$L$4115,12,FALSE)</f>
        <v>28</v>
      </c>
      <c r="E83" s="7">
        <v>421</v>
      </c>
      <c r="F83" s="7" t="str">
        <f>VLOOKUP(E83,Data!$A$2:$L$4115,6,FALSE)</f>
        <v>failed</v>
      </c>
      <c r="G83" s="7">
        <f>VLOOKUP(E83,Data!$A$2:$L$4115,12,FALSE)</f>
        <v>6</v>
      </c>
      <c r="I83" s="7">
        <v>1001</v>
      </c>
      <c r="J83" s="7" t="str">
        <f>VLOOKUP(I83,Data!$A$2:$L$4115,6,FALSE)</f>
        <v>canceled</v>
      </c>
      <c r="K83" s="7">
        <f>VLOOKUP(I83,Data!$A$2:$L$4115,12,FALSE)</f>
        <v>4</v>
      </c>
    </row>
    <row r="84" spans="1:11" x14ac:dyDescent="0.25">
      <c r="A84" s="7">
        <v>82</v>
      </c>
      <c r="B84" s="7" t="str">
        <f>VLOOKUP(A84,Data!$A$2:$L$4115,6,FALSE)</f>
        <v>successful</v>
      </c>
      <c r="C84" s="7">
        <f>VLOOKUP(A84,Data!$A$2:$L$4115,12,FALSE)</f>
        <v>100</v>
      </c>
      <c r="E84" s="7">
        <v>422</v>
      </c>
      <c r="F84" s="7" t="str">
        <f>VLOOKUP(E84,Data!$A$2:$L$4115,6,FALSE)</f>
        <v>failed</v>
      </c>
      <c r="G84" s="7">
        <f>VLOOKUP(E84,Data!$A$2:$L$4115,12,FALSE)</f>
        <v>12</v>
      </c>
      <c r="I84" s="7">
        <v>1002</v>
      </c>
      <c r="J84" s="7" t="str">
        <f>VLOOKUP(I84,Data!$A$2:$L$4115,6,FALSE)</f>
        <v>canceled</v>
      </c>
      <c r="K84" s="7">
        <f>VLOOKUP(I84,Data!$A$2:$L$4115,12,FALSE)</f>
        <v>22</v>
      </c>
    </row>
    <row r="85" spans="1:11" x14ac:dyDescent="0.25">
      <c r="A85" s="7">
        <v>83</v>
      </c>
      <c r="B85" s="7" t="str">
        <f>VLOOKUP(A85,Data!$A$2:$L$4115,6,FALSE)</f>
        <v>successful</v>
      </c>
      <c r="C85" s="7">
        <f>VLOOKUP(A85,Data!$A$2:$L$4115,12,FALSE)</f>
        <v>13</v>
      </c>
      <c r="E85" s="7">
        <v>423</v>
      </c>
      <c r="F85" s="7" t="str">
        <f>VLOOKUP(E85,Data!$A$2:$L$4115,6,FALSE)</f>
        <v>failed</v>
      </c>
      <c r="G85" s="7">
        <f>VLOOKUP(E85,Data!$A$2:$L$4115,12,FALSE)</f>
        <v>13</v>
      </c>
      <c r="I85" s="7">
        <v>1003</v>
      </c>
      <c r="J85" s="7" t="str">
        <f>VLOOKUP(I85,Data!$A$2:$L$4115,6,FALSE)</f>
        <v>canceled</v>
      </c>
      <c r="K85" s="7">
        <f>VLOOKUP(I85,Data!$A$2:$L$4115,12,FALSE)</f>
        <v>15</v>
      </c>
    </row>
    <row r="86" spans="1:11" x14ac:dyDescent="0.25">
      <c r="A86" s="7">
        <v>84</v>
      </c>
      <c r="B86" s="7" t="str">
        <f>VLOOKUP(A86,Data!$A$2:$L$4115,6,FALSE)</f>
        <v>successful</v>
      </c>
      <c r="C86" s="7">
        <f>VLOOKUP(A86,Data!$A$2:$L$4115,12,FALSE)</f>
        <v>7</v>
      </c>
      <c r="E86" s="7">
        <v>424</v>
      </c>
      <c r="F86" s="7" t="str">
        <f>VLOOKUP(E86,Data!$A$2:$L$4115,6,FALSE)</f>
        <v>failed</v>
      </c>
      <c r="G86" s="7">
        <f>VLOOKUP(E86,Data!$A$2:$L$4115,12,FALSE)</f>
        <v>5</v>
      </c>
      <c r="I86" s="7">
        <v>1004</v>
      </c>
      <c r="J86" s="7" t="str">
        <f>VLOOKUP(I86,Data!$A$2:$L$4115,6,FALSE)</f>
        <v>canceled</v>
      </c>
      <c r="K86" s="7">
        <f>VLOOKUP(I86,Data!$A$2:$L$4115,12,FALSE)</f>
        <v>95</v>
      </c>
    </row>
    <row r="87" spans="1:11" x14ac:dyDescent="0.25">
      <c r="A87" s="7">
        <v>85</v>
      </c>
      <c r="B87" s="7" t="str">
        <f>VLOOKUP(A87,Data!$A$2:$L$4115,6,FALSE)</f>
        <v>successful</v>
      </c>
      <c r="C87" s="7">
        <f>VLOOKUP(A87,Data!$A$2:$L$4115,12,FALSE)</f>
        <v>21</v>
      </c>
      <c r="E87" s="7">
        <v>425</v>
      </c>
      <c r="F87" s="7" t="str">
        <f>VLOOKUP(E87,Data!$A$2:$L$4115,6,FALSE)</f>
        <v>failed</v>
      </c>
      <c r="G87" s="7">
        <f>VLOOKUP(E87,Data!$A$2:$L$4115,12,FALSE)</f>
        <v>2</v>
      </c>
      <c r="I87" s="7">
        <v>1005</v>
      </c>
      <c r="J87" s="7" t="str">
        <f>VLOOKUP(I87,Data!$A$2:$L$4115,6,FALSE)</f>
        <v>canceled</v>
      </c>
      <c r="K87" s="7">
        <f>VLOOKUP(I87,Data!$A$2:$L$4115,12,FALSE)</f>
        <v>161</v>
      </c>
    </row>
    <row r="88" spans="1:11" x14ac:dyDescent="0.25">
      <c r="A88" s="7">
        <v>86</v>
      </c>
      <c r="B88" s="7" t="str">
        <f>VLOOKUP(A88,Data!$A$2:$L$4115,6,FALSE)</f>
        <v>successful</v>
      </c>
      <c r="C88" s="7">
        <f>VLOOKUP(A88,Data!$A$2:$L$4115,12,FALSE)</f>
        <v>17</v>
      </c>
      <c r="E88" s="7">
        <v>426</v>
      </c>
      <c r="F88" s="7" t="str">
        <f>VLOOKUP(E88,Data!$A$2:$L$4115,6,FALSE)</f>
        <v>failed</v>
      </c>
      <c r="G88" s="7">
        <f>VLOOKUP(E88,Data!$A$2:$L$4115,12,FALSE)</f>
        <v>8</v>
      </c>
      <c r="I88" s="7">
        <v>1006</v>
      </c>
      <c r="J88" s="7" t="str">
        <f>VLOOKUP(I88,Data!$A$2:$L$4115,6,FALSE)</f>
        <v>canceled</v>
      </c>
      <c r="K88" s="7">
        <f>VLOOKUP(I88,Data!$A$2:$L$4115,12,FALSE)</f>
        <v>8</v>
      </c>
    </row>
    <row r="89" spans="1:11" x14ac:dyDescent="0.25">
      <c r="A89" s="7">
        <v>87</v>
      </c>
      <c r="B89" s="7" t="str">
        <f>VLOOKUP(A89,Data!$A$2:$L$4115,6,FALSE)</f>
        <v>successful</v>
      </c>
      <c r="C89" s="7">
        <f>VLOOKUP(A89,Data!$A$2:$L$4115,12,FALSE)</f>
        <v>25</v>
      </c>
      <c r="E89" s="7">
        <v>427</v>
      </c>
      <c r="F89" s="7" t="str">
        <f>VLOOKUP(E89,Data!$A$2:$L$4115,6,FALSE)</f>
        <v>failed</v>
      </c>
      <c r="G89" s="7">
        <f>VLOOKUP(E89,Data!$A$2:$L$4115,12,FALSE)</f>
        <v>0</v>
      </c>
      <c r="I89" s="7">
        <v>1007</v>
      </c>
      <c r="J89" s="7" t="str">
        <f>VLOOKUP(I89,Data!$A$2:$L$4115,6,FALSE)</f>
        <v>canceled</v>
      </c>
      <c r="K89" s="7">
        <f>VLOOKUP(I89,Data!$A$2:$L$4115,12,FALSE)</f>
        <v>76</v>
      </c>
    </row>
    <row r="90" spans="1:11" x14ac:dyDescent="0.25">
      <c r="A90" s="7">
        <v>88</v>
      </c>
      <c r="B90" s="7" t="str">
        <f>VLOOKUP(A90,Data!$A$2:$L$4115,6,FALSE)</f>
        <v>successful</v>
      </c>
      <c r="C90" s="7">
        <f>VLOOKUP(A90,Data!$A$2:$L$4115,12,FALSE)</f>
        <v>60</v>
      </c>
      <c r="E90" s="7">
        <v>428</v>
      </c>
      <c r="F90" s="7" t="str">
        <f>VLOOKUP(E90,Data!$A$2:$L$4115,6,FALSE)</f>
        <v>failed</v>
      </c>
      <c r="G90" s="7">
        <f>VLOOKUP(E90,Data!$A$2:$L$4115,12,FALSE)</f>
        <v>13</v>
      </c>
      <c r="I90" s="7">
        <v>1008</v>
      </c>
      <c r="J90" s="7" t="str">
        <f>VLOOKUP(I90,Data!$A$2:$L$4115,6,FALSE)</f>
        <v>canceled</v>
      </c>
      <c r="K90" s="7">
        <f>VLOOKUP(I90,Data!$A$2:$L$4115,12,FALSE)</f>
        <v>1</v>
      </c>
    </row>
    <row r="91" spans="1:11" x14ac:dyDescent="0.25">
      <c r="A91" s="7">
        <v>89</v>
      </c>
      <c r="B91" s="7" t="str">
        <f>VLOOKUP(A91,Data!$A$2:$L$4115,6,FALSE)</f>
        <v>successful</v>
      </c>
      <c r="C91" s="7">
        <f>VLOOKUP(A91,Data!$A$2:$L$4115,12,FALSE)</f>
        <v>56</v>
      </c>
      <c r="E91" s="7">
        <v>429</v>
      </c>
      <c r="F91" s="7" t="str">
        <f>VLOOKUP(E91,Data!$A$2:$L$4115,6,FALSE)</f>
        <v>failed</v>
      </c>
      <c r="G91" s="7">
        <f>VLOOKUP(E91,Data!$A$2:$L$4115,12,FALSE)</f>
        <v>0</v>
      </c>
      <c r="I91" s="7">
        <v>1009</v>
      </c>
      <c r="J91" s="7" t="str">
        <f>VLOOKUP(I91,Data!$A$2:$L$4115,6,FALSE)</f>
        <v>canceled</v>
      </c>
      <c r="K91" s="7">
        <f>VLOOKUP(I91,Data!$A$2:$L$4115,12,FALSE)</f>
        <v>101</v>
      </c>
    </row>
    <row r="92" spans="1:11" x14ac:dyDescent="0.25">
      <c r="A92" s="7">
        <v>90</v>
      </c>
      <c r="B92" s="7" t="str">
        <f>VLOOKUP(A92,Data!$A$2:$L$4115,6,FALSE)</f>
        <v>successful</v>
      </c>
      <c r="C92" s="7">
        <f>VLOOKUP(A92,Data!$A$2:$L$4115,12,FALSE)</f>
        <v>16</v>
      </c>
      <c r="E92" s="7">
        <v>430</v>
      </c>
      <c r="F92" s="7" t="str">
        <f>VLOOKUP(E92,Data!$A$2:$L$4115,6,FALSE)</f>
        <v>failed</v>
      </c>
      <c r="G92" s="7">
        <f>VLOOKUP(E92,Data!$A$2:$L$4115,12,FALSE)</f>
        <v>5</v>
      </c>
      <c r="I92" s="7">
        <v>1010</v>
      </c>
      <c r="J92" s="7" t="str">
        <f>VLOOKUP(I92,Data!$A$2:$L$4115,6,FALSE)</f>
        <v>canceled</v>
      </c>
      <c r="K92" s="7">
        <f>VLOOKUP(I92,Data!$A$2:$L$4115,12,FALSE)</f>
        <v>4</v>
      </c>
    </row>
    <row r="93" spans="1:11" x14ac:dyDescent="0.25">
      <c r="A93" s="7">
        <v>91</v>
      </c>
      <c r="B93" s="7" t="str">
        <f>VLOOKUP(A93,Data!$A$2:$L$4115,6,FALSE)</f>
        <v>successful</v>
      </c>
      <c r="C93" s="7">
        <f>VLOOKUP(A93,Data!$A$2:$L$4115,12,FALSE)</f>
        <v>46</v>
      </c>
      <c r="E93" s="7">
        <v>431</v>
      </c>
      <c r="F93" s="7" t="str">
        <f>VLOOKUP(E93,Data!$A$2:$L$4115,6,FALSE)</f>
        <v>failed</v>
      </c>
      <c r="G93" s="7">
        <f>VLOOKUP(E93,Data!$A$2:$L$4115,12,FALSE)</f>
        <v>8</v>
      </c>
      <c r="I93" s="7">
        <v>1011</v>
      </c>
      <c r="J93" s="7" t="str">
        <f>VLOOKUP(I93,Data!$A$2:$L$4115,6,FALSE)</f>
        <v>canceled</v>
      </c>
      <c r="K93" s="7">
        <f>VLOOKUP(I93,Data!$A$2:$L$4115,12,FALSE)</f>
        <v>1</v>
      </c>
    </row>
    <row r="94" spans="1:11" x14ac:dyDescent="0.25">
      <c r="A94" s="7">
        <v>92</v>
      </c>
      <c r="B94" s="7" t="str">
        <f>VLOOKUP(A94,Data!$A$2:$L$4115,6,FALSE)</f>
        <v>successful</v>
      </c>
      <c r="C94" s="7">
        <f>VLOOKUP(A94,Data!$A$2:$L$4115,12,FALSE)</f>
        <v>43</v>
      </c>
      <c r="E94" s="7">
        <v>432</v>
      </c>
      <c r="F94" s="7" t="str">
        <f>VLOOKUP(E94,Data!$A$2:$L$4115,6,FALSE)</f>
        <v>failed</v>
      </c>
      <c r="G94" s="7">
        <f>VLOOKUP(E94,Data!$A$2:$L$4115,12,FALSE)</f>
        <v>8</v>
      </c>
      <c r="I94" s="7">
        <v>1012</v>
      </c>
      <c r="J94" s="7" t="str">
        <f>VLOOKUP(I94,Data!$A$2:$L$4115,6,FALSE)</f>
        <v>canceled</v>
      </c>
      <c r="K94" s="7">
        <f>VLOOKUP(I94,Data!$A$2:$L$4115,12,FALSE)</f>
        <v>775</v>
      </c>
    </row>
    <row r="95" spans="1:11" x14ac:dyDescent="0.25">
      <c r="A95" s="7">
        <v>93</v>
      </c>
      <c r="B95" s="7" t="str">
        <f>VLOOKUP(A95,Data!$A$2:$L$4115,6,FALSE)</f>
        <v>successful</v>
      </c>
      <c r="C95" s="7">
        <f>VLOOKUP(A95,Data!$A$2:$L$4115,12,FALSE)</f>
        <v>15</v>
      </c>
      <c r="E95" s="7">
        <v>433</v>
      </c>
      <c r="F95" s="7" t="str">
        <f>VLOOKUP(E95,Data!$A$2:$L$4115,6,FALSE)</f>
        <v>failed</v>
      </c>
      <c r="G95" s="7">
        <f>VLOOKUP(E95,Data!$A$2:$L$4115,12,FALSE)</f>
        <v>0</v>
      </c>
      <c r="I95" s="7">
        <v>1013</v>
      </c>
      <c r="J95" s="7" t="str">
        <f>VLOOKUP(I95,Data!$A$2:$L$4115,6,FALSE)</f>
        <v>canceled</v>
      </c>
      <c r="K95" s="7">
        <f>VLOOKUP(I95,Data!$A$2:$L$4115,12,FALSE)</f>
        <v>90</v>
      </c>
    </row>
    <row r="96" spans="1:11" x14ac:dyDescent="0.25">
      <c r="A96" s="7">
        <v>94</v>
      </c>
      <c r="B96" s="7" t="str">
        <f>VLOOKUP(A96,Data!$A$2:$L$4115,6,FALSE)</f>
        <v>successful</v>
      </c>
      <c r="C96" s="7">
        <f>VLOOKUP(A96,Data!$A$2:$L$4115,12,FALSE)</f>
        <v>12</v>
      </c>
      <c r="E96" s="7">
        <v>434</v>
      </c>
      <c r="F96" s="7" t="str">
        <f>VLOOKUP(E96,Data!$A$2:$L$4115,6,FALSE)</f>
        <v>failed</v>
      </c>
      <c r="G96" s="7">
        <f>VLOOKUP(E96,Data!$A$2:$L$4115,12,FALSE)</f>
        <v>2</v>
      </c>
      <c r="I96" s="7">
        <v>1014</v>
      </c>
      <c r="J96" s="7" t="str">
        <f>VLOOKUP(I96,Data!$A$2:$L$4115,6,FALSE)</f>
        <v>canceled</v>
      </c>
      <c r="K96" s="7">
        <f>VLOOKUP(I96,Data!$A$2:$L$4115,12,FALSE)</f>
        <v>16</v>
      </c>
    </row>
    <row r="97" spans="1:11" x14ac:dyDescent="0.25">
      <c r="A97" s="7">
        <v>95</v>
      </c>
      <c r="B97" s="7" t="str">
        <f>VLOOKUP(A97,Data!$A$2:$L$4115,6,FALSE)</f>
        <v>successful</v>
      </c>
      <c r="C97" s="7">
        <f>VLOOKUP(A97,Data!$A$2:$L$4115,12,FALSE)</f>
        <v>21</v>
      </c>
      <c r="E97" s="7">
        <v>435</v>
      </c>
      <c r="F97" s="7" t="str">
        <f>VLOOKUP(E97,Data!$A$2:$L$4115,6,FALSE)</f>
        <v>failed</v>
      </c>
      <c r="G97" s="7">
        <f>VLOOKUP(E97,Data!$A$2:$L$4115,12,FALSE)</f>
        <v>3</v>
      </c>
      <c r="I97" s="7">
        <v>1015</v>
      </c>
      <c r="J97" s="7" t="str">
        <f>VLOOKUP(I97,Data!$A$2:$L$4115,6,FALSE)</f>
        <v>canceled</v>
      </c>
      <c r="K97" s="7">
        <f>VLOOKUP(I97,Data!$A$2:$L$4115,12,FALSE)</f>
        <v>6</v>
      </c>
    </row>
    <row r="98" spans="1:11" x14ac:dyDescent="0.25">
      <c r="A98" s="7">
        <v>96</v>
      </c>
      <c r="B98" s="7" t="str">
        <f>VLOOKUP(A98,Data!$A$2:$L$4115,6,FALSE)</f>
        <v>successful</v>
      </c>
      <c r="C98" s="7">
        <f>VLOOKUP(A98,Data!$A$2:$L$4115,12,FALSE)</f>
        <v>34</v>
      </c>
      <c r="E98" s="7">
        <v>436</v>
      </c>
      <c r="F98" s="7" t="str">
        <f>VLOOKUP(E98,Data!$A$2:$L$4115,6,FALSE)</f>
        <v>failed</v>
      </c>
      <c r="G98" s="7">
        <f>VLOOKUP(E98,Data!$A$2:$L$4115,12,FALSE)</f>
        <v>0</v>
      </c>
      <c r="I98" s="7">
        <v>1016</v>
      </c>
      <c r="J98" s="7" t="str">
        <f>VLOOKUP(I98,Data!$A$2:$L$4115,6,FALSE)</f>
        <v>canceled</v>
      </c>
      <c r="K98" s="7">
        <f>VLOOKUP(I98,Data!$A$2:$L$4115,12,FALSE)</f>
        <v>38</v>
      </c>
    </row>
    <row r="99" spans="1:11" x14ac:dyDescent="0.25">
      <c r="A99" s="7">
        <v>97</v>
      </c>
      <c r="B99" s="7" t="str">
        <f>VLOOKUP(A99,Data!$A$2:$L$4115,6,FALSE)</f>
        <v>successful</v>
      </c>
      <c r="C99" s="7">
        <f>VLOOKUP(A99,Data!$A$2:$L$4115,12,FALSE)</f>
        <v>8</v>
      </c>
      <c r="E99" s="7">
        <v>437</v>
      </c>
      <c r="F99" s="7" t="str">
        <f>VLOOKUP(E99,Data!$A$2:$L$4115,6,FALSE)</f>
        <v>failed</v>
      </c>
      <c r="G99" s="7">
        <f>VLOOKUP(E99,Data!$A$2:$L$4115,12,FALSE)</f>
        <v>0</v>
      </c>
      <c r="I99" s="7">
        <v>1017</v>
      </c>
      <c r="J99" s="7" t="str">
        <f>VLOOKUP(I99,Data!$A$2:$L$4115,6,FALSE)</f>
        <v>canceled</v>
      </c>
      <c r="K99" s="7">
        <f>VLOOKUP(I99,Data!$A$2:$L$4115,12,FALSE)</f>
        <v>355</v>
      </c>
    </row>
    <row r="100" spans="1:11" x14ac:dyDescent="0.25">
      <c r="A100" s="7">
        <v>98</v>
      </c>
      <c r="B100" s="7" t="str">
        <f>VLOOKUP(A100,Data!$A$2:$L$4115,6,FALSE)</f>
        <v>successful</v>
      </c>
      <c r="C100" s="7">
        <f>VLOOKUP(A100,Data!$A$2:$L$4115,12,FALSE)</f>
        <v>60</v>
      </c>
      <c r="E100" s="7">
        <v>438</v>
      </c>
      <c r="F100" s="7" t="str">
        <f>VLOOKUP(E100,Data!$A$2:$L$4115,6,FALSE)</f>
        <v>failed</v>
      </c>
      <c r="G100" s="7">
        <f>VLOOKUP(E100,Data!$A$2:$L$4115,12,FALSE)</f>
        <v>11</v>
      </c>
      <c r="I100" s="7">
        <v>1018</v>
      </c>
      <c r="J100" s="7" t="str">
        <f>VLOOKUP(I100,Data!$A$2:$L$4115,6,FALSE)</f>
        <v>canceled</v>
      </c>
      <c r="K100" s="7">
        <f>VLOOKUP(I100,Data!$A$2:$L$4115,12,FALSE)</f>
        <v>7</v>
      </c>
    </row>
    <row r="101" spans="1:11" x14ac:dyDescent="0.25">
      <c r="A101" s="7">
        <v>99</v>
      </c>
      <c r="B101" s="7" t="str">
        <f>VLOOKUP(A101,Data!$A$2:$L$4115,6,FALSE)</f>
        <v>successful</v>
      </c>
      <c r="C101" s="7">
        <f>VLOOKUP(A101,Data!$A$2:$L$4115,12,FALSE)</f>
        <v>39</v>
      </c>
      <c r="E101" s="7">
        <v>439</v>
      </c>
      <c r="F101" s="7" t="str">
        <f>VLOOKUP(E101,Data!$A$2:$L$4115,6,FALSE)</f>
        <v>failed</v>
      </c>
      <c r="G101" s="7">
        <f>VLOOKUP(E101,Data!$A$2:$L$4115,12,FALSE)</f>
        <v>0</v>
      </c>
      <c r="I101" s="7">
        <v>1019</v>
      </c>
      <c r="J101" s="7" t="str">
        <f>VLOOKUP(I101,Data!$A$2:$L$4115,6,FALSE)</f>
        <v>canceled</v>
      </c>
      <c r="K101" s="7">
        <f>VLOOKUP(I101,Data!$A$2:$L$4115,12,FALSE)</f>
        <v>400</v>
      </c>
    </row>
    <row r="102" spans="1:11" x14ac:dyDescent="0.25">
      <c r="A102" s="7">
        <v>100</v>
      </c>
      <c r="B102" s="7" t="str">
        <f>VLOOKUP(A102,Data!$A$2:$L$4115,6,FALSE)</f>
        <v>successful</v>
      </c>
      <c r="C102" s="7">
        <f>VLOOKUP(A102,Data!$A$2:$L$4115,12,FALSE)</f>
        <v>26</v>
      </c>
      <c r="E102" s="7">
        <v>440</v>
      </c>
      <c r="F102" s="7" t="str">
        <f>VLOOKUP(E102,Data!$A$2:$L$4115,6,FALSE)</f>
        <v>failed</v>
      </c>
      <c r="G102" s="7">
        <f>VLOOKUP(E102,Data!$A$2:$L$4115,12,FALSE)</f>
        <v>1</v>
      </c>
      <c r="I102" s="7">
        <v>1040</v>
      </c>
      <c r="J102" s="7" t="str">
        <f>VLOOKUP(I102,Data!$A$2:$L$4115,6,FALSE)</f>
        <v>canceled</v>
      </c>
      <c r="K102" s="7">
        <f>VLOOKUP(I102,Data!$A$2:$L$4115,12,FALSE)</f>
        <v>1</v>
      </c>
    </row>
    <row r="103" spans="1:11" x14ac:dyDescent="0.25">
      <c r="A103" s="7">
        <v>101</v>
      </c>
      <c r="B103" s="7" t="str">
        <f>VLOOKUP(A103,Data!$A$2:$L$4115,6,FALSE)</f>
        <v>successful</v>
      </c>
      <c r="C103" s="7">
        <f>VLOOKUP(A103,Data!$A$2:$L$4115,12,FALSE)</f>
        <v>35</v>
      </c>
      <c r="E103" s="7">
        <v>441</v>
      </c>
      <c r="F103" s="7" t="str">
        <f>VLOOKUP(E103,Data!$A$2:$L$4115,6,FALSE)</f>
        <v>failed</v>
      </c>
      <c r="G103" s="7">
        <f>VLOOKUP(E103,Data!$A$2:$L$4115,12,FALSE)</f>
        <v>0</v>
      </c>
      <c r="I103" s="7">
        <v>1041</v>
      </c>
      <c r="J103" s="7" t="str">
        <f>VLOOKUP(I103,Data!$A$2:$L$4115,6,FALSE)</f>
        <v>canceled</v>
      </c>
      <c r="K103" s="7">
        <f>VLOOKUP(I103,Data!$A$2:$L$4115,12,FALSE)</f>
        <v>0</v>
      </c>
    </row>
    <row r="104" spans="1:11" x14ac:dyDescent="0.25">
      <c r="A104" s="7">
        <v>102</v>
      </c>
      <c r="B104" s="7" t="str">
        <f>VLOOKUP(A104,Data!$A$2:$L$4115,6,FALSE)</f>
        <v>successful</v>
      </c>
      <c r="C104" s="7">
        <f>VLOOKUP(A104,Data!$A$2:$L$4115,12,FALSE)</f>
        <v>65</v>
      </c>
      <c r="E104" s="7">
        <v>442</v>
      </c>
      <c r="F104" s="7" t="str">
        <f>VLOOKUP(E104,Data!$A$2:$L$4115,6,FALSE)</f>
        <v>failed</v>
      </c>
      <c r="G104" s="7">
        <f>VLOOKUP(E104,Data!$A$2:$L$4115,12,FALSE)</f>
        <v>17</v>
      </c>
      <c r="I104" s="7">
        <v>1042</v>
      </c>
      <c r="J104" s="7" t="str">
        <f>VLOOKUP(I104,Data!$A$2:$L$4115,6,FALSE)</f>
        <v>canceled</v>
      </c>
      <c r="K104" s="7">
        <f>VLOOKUP(I104,Data!$A$2:$L$4115,12,FALSE)</f>
        <v>1</v>
      </c>
    </row>
    <row r="105" spans="1:11" x14ac:dyDescent="0.25">
      <c r="A105" s="7">
        <v>103</v>
      </c>
      <c r="B105" s="7" t="str">
        <f>VLOOKUP(A105,Data!$A$2:$L$4115,6,FALSE)</f>
        <v>successful</v>
      </c>
      <c r="C105" s="7">
        <f>VLOOKUP(A105,Data!$A$2:$L$4115,12,FALSE)</f>
        <v>49</v>
      </c>
      <c r="E105" s="7">
        <v>443</v>
      </c>
      <c r="F105" s="7" t="str">
        <f>VLOOKUP(E105,Data!$A$2:$L$4115,6,FALSE)</f>
        <v>failed</v>
      </c>
      <c r="G105" s="7">
        <f>VLOOKUP(E105,Data!$A$2:$L$4115,12,FALSE)</f>
        <v>2</v>
      </c>
      <c r="I105" s="7">
        <v>1043</v>
      </c>
      <c r="J105" s="7" t="str">
        <f>VLOOKUP(I105,Data!$A$2:$L$4115,6,FALSE)</f>
        <v>canceled</v>
      </c>
      <c r="K105" s="7">
        <f>VLOOKUP(I105,Data!$A$2:$L$4115,12,FALSE)</f>
        <v>292</v>
      </c>
    </row>
    <row r="106" spans="1:11" x14ac:dyDescent="0.25">
      <c r="A106" s="7">
        <v>104</v>
      </c>
      <c r="B106" s="7" t="str">
        <f>VLOOKUP(A106,Data!$A$2:$L$4115,6,FALSE)</f>
        <v>successful</v>
      </c>
      <c r="C106" s="7">
        <f>VLOOKUP(A106,Data!$A$2:$L$4115,12,FALSE)</f>
        <v>10</v>
      </c>
      <c r="E106" s="7">
        <v>444</v>
      </c>
      <c r="F106" s="7" t="str">
        <f>VLOOKUP(E106,Data!$A$2:$L$4115,6,FALSE)</f>
        <v>failed</v>
      </c>
      <c r="G106" s="7">
        <f>VLOOKUP(E106,Data!$A$2:$L$4115,12,FALSE)</f>
        <v>1</v>
      </c>
      <c r="I106" s="7">
        <v>1044</v>
      </c>
      <c r="J106" s="7" t="str">
        <f>VLOOKUP(I106,Data!$A$2:$L$4115,6,FALSE)</f>
        <v>canceled</v>
      </c>
      <c r="K106" s="7">
        <f>VLOOKUP(I106,Data!$A$2:$L$4115,12,FALSE)</f>
        <v>2</v>
      </c>
    </row>
    <row r="107" spans="1:11" x14ac:dyDescent="0.25">
      <c r="A107" s="7">
        <v>105</v>
      </c>
      <c r="B107" s="7" t="str">
        <f>VLOOKUP(A107,Data!$A$2:$L$4115,6,FALSE)</f>
        <v>successful</v>
      </c>
      <c r="C107" s="7">
        <f>VLOOKUP(A107,Data!$A$2:$L$4115,12,FALSE)</f>
        <v>60</v>
      </c>
      <c r="E107" s="7">
        <v>445</v>
      </c>
      <c r="F107" s="7" t="str">
        <f>VLOOKUP(E107,Data!$A$2:$L$4115,6,FALSE)</f>
        <v>failed</v>
      </c>
      <c r="G107" s="7">
        <f>VLOOKUP(E107,Data!$A$2:$L$4115,12,FALSE)</f>
        <v>2</v>
      </c>
      <c r="I107" s="7">
        <v>1045</v>
      </c>
      <c r="J107" s="7" t="str">
        <f>VLOOKUP(I107,Data!$A$2:$L$4115,6,FALSE)</f>
        <v>canceled</v>
      </c>
      <c r="K107" s="7">
        <f>VLOOKUP(I107,Data!$A$2:$L$4115,12,FALSE)</f>
        <v>8</v>
      </c>
    </row>
    <row r="108" spans="1:11" x14ac:dyDescent="0.25">
      <c r="A108" s="7">
        <v>106</v>
      </c>
      <c r="B108" s="7" t="str">
        <f>VLOOKUP(A108,Data!$A$2:$L$4115,6,FALSE)</f>
        <v>successful</v>
      </c>
      <c r="C108" s="7">
        <f>VLOOKUP(A108,Data!$A$2:$L$4115,12,FALSE)</f>
        <v>27</v>
      </c>
      <c r="E108" s="7">
        <v>446</v>
      </c>
      <c r="F108" s="7" t="str">
        <f>VLOOKUP(E108,Data!$A$2:$L$4115,6,FALSE)</f>
        <v>failed</v>
      </c>
      <c r="G108" s="7">
        <f>VLOOKUP(E108,Data!$A$2:$L$4115,12,FALSE)</f>
        <v>16</v>
      </c>
      <c r="I108" s="7">
        <v>1046</v>
      </c>
      <c r="J108" s="7" t="str">
        <f>VLOOKUP(I108,Data!$A$2:$L$4115,6,FALSE)</f>
        <v>canceled</v>
      </c>
      <c r="K108" s="7">
        <f>VLOOKUP(I108,Data!$A$2:$L$4115,12,FALSE)</f>
        <v>0</v>
      </c>
    </row>
    <row r="109" spans="1:11" x14ac:dyDescent="0.25">
      <c r="A109" s="7">
        <v>107</v>
      </c>
      <c r="B109" s="7" t="str">
        <f>VLOOKUP(A109,Data!$A$2:$L$4115,6,FALSE)</f>
        <v>successful</v>
      </c>
      <c r="C109" s="7">
        <f>VLOOKUP(A109,Data!$A$2:$L$4115,12,FALSE)</f>
        <v>69</v>
      </c>
      <c r="E109" s="7">
        <v>447</v>
      </c>
      <c r="F109" s="7" t="str">
        <f>VLOOKUP(E109,Data!$A$2:$L$4115,6,FALSE)</f>
        <v>failed</v>
      </c>
      <c r="G109" s="7">
        <f>VLOOKUP(E109,Data!$A$2:$L$4115,12,FALSE)</f>
        <v>1</v>
      </c>
      <c r="I109" s="7">
        <v>1047</v>
      </c>
      <c r="J109" s="7" t="str">
        <f>VLOOKUP(I109,Data!$A$2:$L$4115,6,FALSE)</f>
        <v>canceled</v>
      </c>
      <c r="K109" s="7">
        <f>VLOOKUP(I109,Data!$A$2:$L$4115,12,FALSE)</f>
        <v>1</v>
      </c>
    </row>
    <row r="110" spans="1:11" x14ac:dyDescent="0.25">
      <c r="A110" s="7">
        <v>108</v>
      </c>
      <c r="B110" s="7" t="str">
        <f>VLOOKUP(A110,Data!$A$2:$L$4115,6,FALSE)</f>
        <v>successful</v>
      </c>
      <c r="C110" s="7">
        <f>VLOOKUP(A110,Data!$A$2:$L$4115,12,FALSE)</f>
        <v>47</v>
      </c>
      <c r="E110" s="7">
        <v>448</v>
      </c>
      <c r="F110" s="7" t="str">
        <f>VLOOKUP(E110,Data!$A$2:$L$4115,6,FALSE)</f>
        <v>failed</v>
      </c>
      <c r="G110" s="7">
        <f>VLOOKUP(E110,Data!$A$2:$L$4115,12,FALSE)</f>
        <v>4</v>
      </c>
      <c r="I110" s="7">
        <v>1048</v>
      </c>
      <c r="J110" s="7" t="str">
        <f>VLOOKUP(I110,Data!$A$2:$L$4115,6,FALSE)</f>
        <v>canceled</v>
      </c>
      <c r="K110" s="7">
        <f>VLOOKUP(I110,Data!$A$2:$L$4115,12,FALSE)</f>
        <v>4</v>
      </c>
    </row>
    <row r="111" spans="1:11" x14ac:dyDescent="0.25">
      <c r="A111" s="7">
        <v>109</v>
      </c>
      <c r="B111" s="7" t="str">
        <f>VLOOKUP(A111,Data!$A$2:$L$4115,6,FALSE)</f>
        <v>successful</v>
      </c>
      <c r="C111" s="7">
        <f>VLOOKUP(A111,Data!$A$2:$L$4115,12,FALSE)</f>
        <v>47</v>
      </c>
      <c r="E111" s="7">
        <v>449</v>
      </c>
      <c r="F111" s="7" t="str">
        <f>VLOOKUP(E111,Data!$A$2:$L$4115,6,FALSE)</f>
        <v>failed</v>
      </c>
      <c r="G111" s="7">
        <f>VLOOKUP(E111,Data!$A$2:$L$4115,12,FALSE)</f>
        <v>5</v>
      </c>
      <c r="I111" s="7">
        <v>1049</v>
      </c>
      <c r="J111" s="7" t="str">
        <f>VLOOKUP(I111,Data!$A$2:$L$4115,6,FALSE)</f>
        <v>canceled</v>
      </c>
      <c r="K111" s="7">
        <f>VLOOKUP(I111,Data!$A$2:$L$4115,12,FALSE)</f>
        <v>0</v>
      </c>
    </row>
    <row r="112" spans="1:11" x14ac:dyDescent="0.25">
      <c r="A112" s="7">
        <v>110</v>
      </c>
      <c r="B112" s="7" t="str">
        <f>VLOOKUP(A112,Data!$A$2:$L$4115,6,FALSE)</f>
        <v>successful</v>
      </c>
      <c r="C112" s="7">
        <f>VLOOKUP(A112,Data!$A$2:$L$4115,12,FALSE)</f>
        <v>26</v>
      </c>
      <c r="E112" s="7">
        <v>450</v>
      </c>
      <c r="F112" s="7" t="str">
        <f>VLOOKUP(E112,Data!$A$2:$L$4115,6,FALSE)</f>
        <v>failed</v>
      </c>
      <c r="G112" s="7">
        <f>VLOOKUP(E112,Data!$A$2:$L$4115,12,FALSE)</f>
        <v>7</v>
      </c>
      <c r="I112" s="7">
        <v>1050</v>
      </c>
      <c r="J112" s="7" t="str">
        <f>VLOOKUP(I112,Data!$A$2:$L$4115,6,FALSE)</f>
        <v>canceled</v>
      </c>
      <c r="K112" s="7">
        <f>VLOOKUP(I112,Data!$A$2:$L$4115,12,FALSE)</f>
        <v>0</v>
      </c>
    </row>
    <row r="113" spans="1:11" x14ac:dyDescent="0.25">
      <c r="A113" s="7">
        <v>111</v>
      </c>
      <c r="B113" s="7" t="str">
        <f>VLOOKUP(A113,Data!$A$2:$L$4115,6,FALSE)</f>
        <v>successful</v>
      </c>
      <c r="C113" s="7">
        <f>VLOOKUP(A113,Data!$A$2:$L$4115,12,FALSE)</f>
        <v>53</v>
      </c>
      <c r="E113" s="7">
        <v>451</v>
      </c>
      <c r="F113" s="7" t="str">
        <f>VLOOKUP(E113,Data!$A$2:$L$4115,6,FALSE)</f>
        <v>failed</v>
      </c>
      <c r="G113" s="7">
        <f>VLOOKUP(E113,Data!$A$2:$L$4115,12,FALSE)</f>
        <v>0</v>
      </c>
      <c r="I113" s="7">
        <v>1051</v>
      </c>
      <c r="J113" s="7" t="str">
        <f>VLOOKUP(I113,Data!$A$2:$L$4115,6,FALSE)</f>
        <v>canceled</v>
      </c>
      <c r="K113" s="7">
        <f>VLOOKUP(I113,Data!$A$2:$L$4115,12,FALSE)</f>
        <v>0</v>
      </c>
    </row>
    <row r="114" spans="1:11" x14ac:dyDescent="0.25">
      <c r="A114" s="7">
        <v>112</v>
      </c>
      <c r="B114" s="7" t="str">
        <f>VLOOKUP(A114,Data!$A$2:$L$4115,6,FALSE)</f>
        <v>successful</v>
      </c>
      <c r="C114" s="7">
        <f>VLOOKUP(A114,Data!$A$2:$L$4115,12,FALSE)</f>
        <v>81</v>
      </c>
      <c r="E114" s="7">
        <v>452</v>
      </c>
      <c r="F114" s="7" t="str">
        <f>VLOOKUP(E114,Data!$A$2:$L$4115,6,FALSE)</f>
        <v>failed</v>
      </c>
      <c r="G114" s="7">
        <f>VLOOKUP(E114,Data!$A$2:$L$4115,12,FALSE)</f>
        <v>12</v>
      </c>
      <c r="I114" s="7">
        <v>1052</v>
      </c>
      <c r="J114" s="7" t="str">
        <f>VLOOKUP(I114,Data!$A$2:$L$4115,6,FALSE)</f>
        <v>canceled</v>
      </c>
      <c r="K114" s="7">
        <f>VLOOKUP(I114,Data!$A$2:$L$4115,12,FALSE)</f>
        <v>0</v>
      </c>
    </row>
    <row r="115" spans="1:11" x14ac:dyDescent="0.25">
      <c r="A115" s="7">
        <v>113</v>
      </c>
      <c r="B115" s="7" t="str">
        <f>VLOOKUP(A115,Data!$A$2:$L$4115,6,FALSE)</f>
        <v>successful</v>
      </c>
      <c r="C115" s="7">
        <f>VLOOKUP(A115,Data!$A$2:$L$4115,12,FALSE)</f>
        <v>78</v>
      </c>
      <c r="E115" s="7">
        <v>453</v>
      </c>
      <c r="F115" s="7" t="str">
        <f>VLOOKUP(E115,Data!$A$2:$L$4115,6,FALSE)</f>
        <v>failed</v>
      </c>
      <c r="G115" s="7">
        <f>VLOOKUP(E115,Data!$A$2:$L$4115,12,FALSE)</f>
        <v>2</v>
      </c>
      <c r="I115" s="7">
        <v>1053</v>
      </c>
      <c r="J115" s="7" t="str">
        <f>VLOOKUP(I115,Data!$A$2:$L$4115,6,FALSE)</f>
        <v>canceled</v>
      </c>
      <c r="K115" s="7">
        <f>VLOOKUP(I115,Data!$A$2:$L$4115,12,FALSE)</f>
        <v>1</v>
      </c>
    </row>
    <row r="116" spans="1:11" x14ac:dyDescent="0.25">
      <c r="A116" s="7">
        <v>114</v>
      </c>
      <c r="B116" s="7" t="str">
        <f>VLOOKUP(A116,Data!$A$2:$L$4115,6,FALSE)</f>
        <v>successful</v>
      </c>
      <c r="C116" s="7">
        <f>VLOOKUP(A116,Data!$A$2:$L$4115,12,FALSE)</f>
        <v>35</v>
      </c>
      <c r="E116" s="7">
        <v>454</v>
      </c>
      <c r="F116" s="7" t="str">
        <f>VLOOKUP(E116,Data!$A$2:$L$4115,6,FALSE)</f>
        <v>failed</v>
      </c>
      <c r="G116" s="7">
        <f>VLOOKUP(E116,Data!$A$2:$L$4115,12,FALSE)</f>
        <v>5</v>
      </c>
      <c r="I116" s="7">
        <v>1054</v>
      </c>
      <c r="J116" s="7" t="str">
        <f>VLOOKUP(I116,Data!$A$2:$L$4115,6,FALSE)</f>
        <v>canceled</v>
      </c>
      <c r="K116" s="7">
        <f>VLOOKUP(I116,Data!$A$2:$L$4115,12,FALSE)</f>
        <v>0</v>
      </c>
    </row>
    <row r="117" spans="1:11" x14ac:dyDescent="0.25">
      <c r="A117" s="7">
        <v>115</v>
      </c>
      <c r="B117" s="7" t="str">
        <f>VLOOKUP(A117,Data!$A$2:$L$4115,6,FALSE)</f>
        <v>successful</v>
      </c>
      <c r="C117" s="7">
        <f>VLOOKUP(A117,Data!$A$2:$L$4115,12,FALSE)</f>
        <v>22</v>
      </c>
      <c r="E117" s="7">
        <v>455</v>
      </c>
      <c r="F117" s="7" t="str">
        <f>VLOOKUP(E117,Data!$A$2:$L$4115,6,FALSE)</f>
        <v>failed</v>
      </c>
      <c r="G117" s="7">
        <f>VLOOKUP(E117,Data!$A$2:$L$4115,12,FALSE)</f>
        <v>2</v>
      </c>
      <c r="I117" s="7">
        <v>1055</v>
      </c>
      <c r="J117" s="7" t="str">
        <f>VLOOKUP(I117,Data!$A$2:$L$4115,6,FALSE)</f>
        <v>canceled</v>
      </c>
      <c r="K117" s="7">
        <f>VLOOKUP(I117,Data!$A$2:$L$4115,12,FALSE)</f>
        <v>0</v>
      </c>
    </row>
    <row r="118" spans="1:11" x14ac:dyDescent="0.25">
      <c r="A118" s="7">
        <v>116</v>
      </c>
      <c r="B118" s="7" t="str">
        <f>VLOOKUP(A118,Data!$A$2:$L$4115,6,FALSE)</f>
        <v>successful</v>
      </c>
      <c r="C118" s="7">
        <f>VLOOKUP(A118,Data!$A$2:$L$4115,12,FALSE)</f>
        <v>57</v>
      </c>
      <c r="E118" s="7">
        <v>456</v>
      </c>
      <c r="F118" s="7" t="str">
        <f>VLOOKUP(E118,Data!$A$2:$L$4115,6,FALSE)</f>
        <v>failed</v>
      </c>
      <c r="G118" s="7">
        <f>VLOOKUP(E118,Data!$A$2:$L$4115,12,FALSE)</f>
        <v>3</v>
      </c>
      <c r="I118" s="7">
        <v>1056</v>
      </c>
      <c r="J118" s="7" t="str">
        <f>VLOOKUP(I118,Data!$A$2:$L$4115,6,FALSE)</f>
        <v>canceled</v>
      </c>
      <c r="K118" s="7">
        <f>VLOOKUP(I118,Data!$A$2:$L$4115,12,FALSE)</f>
        <v>0</v>
      </c>
    </row>
    <row r="119" spans="1:11" x14ac:dyDescent="0.25">
      <c r="A119" s="7">
        <v>117</v>
      </c>
      <c r="B119" s="7" t="str">
        <f>VLOOKUP(A119,Data!$A$2:$L$4115,6,FALSE)</f>
        <v>successful</v>
      </c>
      <c r="C119" s="7">
        <f>VLOOKUP(A119,Data!$A$2:$L$4115,12,FALSE)</f>
        <v>27</v>
      </c>
      <c r="E119" s="7">
        <v>457</v>
      </c>
      <c r="F119" s="7" t="str">
        <f>VLOOKUP(E119,Data!$A$2:$L$4115,6,FALSE)</f>
        <v>failed</v>
      </c>
      <c r="G119" s="7">
        <f>VLOOKUP(E119,Data!$A$2:$L$4115,12,FALSE)</f>
        <v>0</v>
      </c>
      <c r="I119" s="7">
        <v>1057</v>
      </c>
      <c r="J119" s="7" t="str">
        <f>VLOOKUP(I119,Data!$A$2:$L$4115,6,FALSE)</f>
        <v>canceled</v>
      </c>
      <c r="K119" s="7">
        <f>VLOOKUP(I119,Data!$A$2:$L$4115,12,FALSE)</f>
        <v>0</v>
      </c>
    </row>
    <row r="120" spans="1:11" x14ac:dyDescent="0.25">
      <c r="A120" s="7">
        <v>118</v>
      </c>
      <c r="B120" s="7" t="str">
        <f>VLOOKUP(A120,Data!$A$2:$L$4115,6,FALSE)</f>
        <v>successful</v>
      </c>
      <c r="C120" s="7">
        <f>VLOOKUP(A120,Data!$A$2:$L$4115,12,FALSE)</f>
        <v>39</v>
      </c>
      <c r="E120" s="7">
        <v>458</v>
      </c>
      <c r="F120" s="7" t="str">
        <f>VLOOKUP(E120,Data!$A$2:$L$4115,6,FALSE)</f>
        <v>failed</v>
      </c>
      <c r="G120" s="7">
        <f>VLOOKUP(E120,Data!$A$2:$L$4115,12,FALSE)</f>
        <v>49</v>
      </c>
      <c r="I120" s="7">
        <v>1058</v>
      </c>
      <c r="J120" s="7" t="str">
        <f>VLOOKUP(I120,Data!$A$2:$L$4115,6,FALSE)</f>
        <v>canceled</v>
      </c>
      <c r="K120" s="7">
        <f>VLOOKUP(I120,Data!$A$2:$L$4115,12,FALSE)</f>
        <v>0</v>
      </c>
    </row>
    <row r="121" spans="1:11" x14ac:dyDescent="0.25">
      <c r="A121" s="7">
        <v>119</v>
      </c>
      <c r="B121" s="7" t="str">
        <f>VLOOKUP(A121,Data!$A$2:$L$4115,6,FALSE)</f>
        <v>successful</v>
      </c>
      <c r="C121" s="7">
        <f>VLOOKUP(A121,Data!$A$2:$L$4115,12,FALSE)</f>
        <v>37</v>
      </c>
      <c r="E121" s="7">
        <v>459</v>
      </c>
      <c r="F121" s="7" t="str">
        <f>VLOOKUP(E121,Data!$A$2:$L$4115,6,FALSE)</f>
        <v>failed</v>
      </c>
      <c r="G121" s="7">
        <f>VLOOKUP(E121,Data!$A$2:$L$4115,12,FALSE)</f>
        <v>1</v>
      </c>
      <c r="I121" s="7">
        <v>1059</v>
      </c>
      <c r="J121" s="7" t="str">
        <f>VLOOKUP(I121,Data!$A$2:$L$4115,6,FALSE)</f>
        <v>canceled</v>
      </c>
      <c r="K121" s="7">
        <f>VLOOKUP(I121,Data!$A$2:$L$4115,12,FALSE)</f>
        <v>0</v>
      </c>
    </row>
    <row r="122" spans="1:11" x14ac:dyDescent="0.25">
      <c r="A122" s="7">
        <v>240</v>
      </c>
      <c r="B122" s="7" t="str">
        <f>VLOOKUP(A122,Data!$A$2:$L$4115,6,FALSE)</f>
        <v>successful</v>
      </c>
      <c r="C122" s="7">
        <f>VLOOKUP(A122,Data!$A$2:$L$4115,12,FALSE)</f>
        <v>137</v>
      </c>
      <c r="E122" s="7">
        <v>460</v>
      </c>
      <c r="F122" s="7" t="str">
        <f>VLOOKUP(E122,Data!$A$2:$L$4115,6,FALSE)</f>
        <v>failed</v>
      </c>
      <c r="G122" s="7">
        <f>VLOOKUP(E122,Data!$A$2:$L$4115,12,FALSE)</f>
        <v>2</v>
      </c>
      <c r="I122" s="7">
        <v>1060</v>
      </c>
      <c r="J122" s="7" t="str">
        <f>VLOOKUP(I122,Data!$A$2:$L$4115,6,FALSE)</f>
        <v>canceled</v>
      </c>
      <c r="K122" s="7">
        <f>VLOOKUP(I122,Data!$A$2:$L$4115,12,FALSE)</f>
        <v>1</v>
      </c>
    </row>
    <row r="123" spans="1:11" x14ac:dyDescent="0.25">
      <c r="A123" s="7">
        <v>241</v>
      </c>
      <c r="B123" s="7" t="str">
        <f>VLOOKUP(A123,Data!$A$2:$L$4115,6,FALSE)</f>
        <v>successful</v>
      </c>
      <c r="C123" s="7">
        <f>VLOOKUP(A123,Data!$A$2:$L$4115,12,FALSE)</f>
        <v>376</v>
      </c>
      <c r="E123" s="7">
        <v>461</v>
      </c>
      <c r="F123" s="7" t="str">
        <f>VLOOKUP(E123,Data!$A$2:$L$4115,6,FALSE)</f>
        <v>failed</v>
      </c>
      <c r="G123" s="7">
        <f>VLOOKUP(E123,Data!$A$2:$L$4115,12,FALSE)</f>
        <v>0</v>
      </c>
      <c r="I123" s="7">
        <v>1061</v>
      </c>
      <c r="J123" s="7" t="str">
        <f>VLOOKUP(I123,Data!$A$2:$L$4115,6,FALSE)</f>
        <v>canceled</v>
      </c>
      <c r="K123" s="7">
        <f>VLOOKUP(I123,Data!$A$2:$L$4115,12,FALSE)</f>
        <v>0</v>
      </c>
    </row>
    <row r="124" spans="1:11" x14ac:dyDescent="0.25">
      <c r="A124" s="7">
        <v>242</v>
      </c>
      <c r="B124" s="7" t="str">
        <f>VLOOKUP(A124,Data!$A$2:$L$4115,6,FALSE)</f>
        <v>successful</v>
      </c>
      <c r="C124" s="7">
        <f>VLOOKUP(A124,Data!$A$2:$L$4115,12,FALSE)</f>
        <v>202</v>
      </c>
      <c r="E124" s="7">
        <v>462</v>
      </c>
      <c r="F124" s="7" t="str">
        <f>VLOOKUP(E124,Data!$A$2:$L$4115,6,FALSE)</f>
        <v>failed</v>
      </c>
      <c r="G124" s="7">
        <f>VLOOKUP(E124,Data!$A$2:$L$4115,12,FALSE)</f>
        <v>0</v>
      </c>
      <c r="I124" s="7">
        <v>1062</v>
      </c>
      <c r="J124" s="7" t="str">
        <f>VLOOKUP(I124,Data!$A$2:$L$4115,6,FALSE)</f>
        <v>canceled</v>
      </c>
      <c r="K124" s="7">
        <f>VLOOKUP(I124,Data!$A$2:$L$4115,12,FALSE)</f>
        <v>4</v>
      </c>
    </row>
    <row r="125" spans="1:11" x14ac:dyDescent="0.25">
      <c r="A125" s="7">
        <v>243</v>
      </c>
      <c r="B125" s="7" t="str">
        <f>VLOOKUP(A125,Data!$A$2:$L$4115,6,FALSE)</f>
        <v>successful</v>
      </c>
      <c r="C125" s="7">
        <f>VLOOKUP(A125,Data!$A$2:$L$4115,12,FALSE)</f>
        <v>328</v>
      </c>
      <c r="E125" s="7">
        <v>463</v>
      </c>
      <c r="F125" s="7" t="str">
        <f>VLOOKUP(E125,Data!$A$2:$L$4115,6,FALSE)</f>
        <v>failed</v>
      </c>
      <c r="G125" s="7">
        <f>VLOOKUP(E125,Data!$A$2:$L$4115,12,FALSE)</f>
        <v>11</v>
      </c>
      <c r="I125" s="7">
        <v>1063</v>
      </c>
      <c r="J125" s="7" t="str">
        <f>VLOOKUP(I125,Data!$A$2:$L$4115,6,FALSE)</f>
        <v>canceled</v>
      </c>
      <c r="K125" s="7">
        <f>VLOOKUP(I125,Data!$A$2:$L$4115,12,FALSE)</f>
        <v>0</v>
      </c>
    </row>
    <row r="126" spans="1:11" x14ac:dyDescent="0.25">
      <c r="A126" s="7">
        <v>244</v>
      </c>
      <c r="B126" s="7" t="str">
        <f>VLOOKUP(A126,Data!$A$2:$L$4115,6,FALSE)</f>
        <v>successful</v>
      </c>
      <c r="C126" s="7">
        <f>VLOOKUP(A126,Data!$A$2:$L$4115,12,FALSE)</f>
        <v>84</v>
      </c>
      <c r="E126" s="7">
        <v>464</v>
      </c>
      <c r="F126" s="7" t="str">
        <f>VLOOKUP(E126,Data!$A$2:$L$4115,6,FALSE)</f>
        <v>failed</v>
      </c>
      <c r="G126" s="7">
        <f>VLOOKUP(E126,Data!$A$2:$L$4115,12,FALSE)</f>
        <v>1</v>
      </c>
      <c r="I126" s="7">
        <v>1224</v>
      </c>
      <c r="J126" s="7" t="str">
        <f>VLOOKUP(I126,Data!$A$2:$L$4115,6,FALSE)</f>
        <v>canceled</v>
      </c>
      <c r="K126" s="7">
        <f>VLOOKUP(I126,Data!$A$2:$L$4115,12,FALSE)</f>
        <v>18</v>
      </c>
    </row>
    <row r="127" spans="1:11" x14ac:dyDescent="0.25">
      <c r="A127" s="7">
        <v>245</v>
      </c>
      <c r="B127" s="7" t="str">
        <f>VLOOKUP(A127,Data!$A$2:$L$4115,6,FALSE)</f>
        <v>successful</v>
      </c>
      <c r="C127" s="7">
        <f>VLOOKUP(A127,Data!$A$2:$L$4115,12,FALSE)</f>
        <v>96</v>
      </c>
      <c r="E127" s="7">
        <v>465</v>
      </c>
      <c r="F127" s="7" t="str">
        <f>VLOOKUP(E127,Data!$A$2:$L$4115,6,FALSE)</f>
        <v>failed</v>
      </c>
      <c r="G127" s="7">
        <f>VLOOKUP(E127,Data!$A$2:$L$4115,12,FALSE)</f>
        <v>8</v>
      </c>
      <c r="I127" s="7">
        <v>1225</v>
      </c>
      <c r="J127" s="7" t="str">
        <f>VLOOKUP(I127,Data!$A$2:$L$4115,6,FALSE)</f>
        <v>canceled</v>
      </c>
      <c r="K127" s="7">
        <f>VLOOKUP(I127,Data!$A$2:$L$4115,12,FALSE)</f>
        <v>3</v>
      </c>
    </row>
    <row r="128" spans="1:11" x14ac:dyDescent="0.25">
      <c r="A128" s="7">
        <v>246</v>
      </c>
      <c r="B128" s="7" t="str">
        <f>VLOOKUP(A128,Data!$A$2:$L$4115,6,FALSE)</f>
        <v>successful</v>
      </c>
      <c r="C128" s="7">
        <f>VLOOKUP(A128,Data!$A$2:$L$4115,12,FALSE)</f>
        <v>223</v>
      </c>
      <c r="E128" s="7">
        <v>466</v>
      </c>
      <c r="F128" s="7" t="str">
        <f>VLOOKUP(E128,Data!$A$2:$L$4115,6,FALSE)</f>
        <v>failed</v>
      </c>
      <c r="G128" s="7">
        <f>VLOOKUP(E128,Data!$A$2:$L$4115,12,FALSE)</f>
        <v>5</v>
      </c>
      <c r="I128" s="7">
        <v>1226</v>
      </c>
      <c r="J128" s="7" t="str">
        <f>VLOOKUP(I128,Data!$A$2:$L$4115,6,FALSE)</f>
        <v>canceled</v>
      </c>
      <c r="K128" s="7">
        <f>VLOOKUP(I128,Data!$A$2:$L$4115,12,FALSE)</f>
        <v>40</v>
      </c>
    </row>
    <row r="129" spans="1:11" x14ac:dyDescent="0.25">
      <c r="A129" s="7">
        <v>247</v>
      </c>
      <c r="B129" s="7" t="str">
        <f>VLOOKUP(A129,Data!$A$2:$L$4115,6,FALSE)</f>
        <v>successful</v>
      </c>
      <c r="C129" s="7">
        <f>VLOOKUP(A129,Data!$A$2:$L$4115,12,FALSE)</f>
        <v>62</v>
      </c>
      <c r="E129" s="7">
        <v>467</v>
      </c>
      <c r="F129" s="7" t="str">
        <f>VLOOKUP(E129,Data!$A$2:$L$4115,6,FALSE)</f>
        <v>failed</v>
      </c>
      <c r="G129" s="7">
        <f>VLOOKUP(E129,Data!$A$2:$L$4115,12,FALSE)</f>
        <v>39</v>
      </c>
      <c r="I129" s="7">
        <v>1227</v>
      </c>
      <c r="J129" s="7" t="str">
        <f>VLOOKUP(I129,Data!$A$2:$L$4115,6,FALSE)</f>
        <v>canceled</v>
      </c>
      <c r="K129" s="7">
        <f>VLOOKUP(I129,Data!$A$2:$L$4115,12,FALSE)</f>
        <v>0</v>
      </c>
    </row>
    <row r="130" spans="1:11" x14ac:dyDescent="0.25">
      <c r="A130" s="7">
        <v>248</v>
      </c>
      <c r="B130" s="7" t="str">
        <f>VLOOKUP(A130,Data!$A$2:$L$4115,6,FALSE)</f>
        <v>successful</v>
      </c>
      <c r="C130" s="7">
        <f>VLOOKUP(A130,Data!$A$2:$L$4115,12,FALSE)</f>
        <v>146</v>
      </c>
      <c r="E130" s="7">
        <v>468</v>
      </c>
      <c r="F130" s="7" t="str">
        <f>VLOOKUP(E130,Data!$A$2:$L$4115,6,FALSE)</f>
        <v>failed</v>
      </c>
      <c r="G130" s="7">
        <f>VLOOKUP(E130,Data!$A$2:$L$4115,12,FALSE)</f>
        <v>0</v>
      </c>
      <c r="I130" s="7">
        <v>1228</v>
      </c>
      <c r="J130" s="7" t="str">
        <f>VLOOKUP(I130,Data!$A$2:$L$4115,6,FALSE)</f>
        <v>canceled</v>
      </c>
      <c r="K130" s="7">
        <f>VLOOKUP(I130,Data!$A$2:$L$4115,12,FALSE)</f>
        <v>24</v>
      </c>
    </row>
    <row r="131" spans="1:11" x14ac:dyDescent="0.25">
      <c r="A131" s="7">
        <v>249</v>
      </c>
      <c r="B131" s="7" t="str">
        <f>VLOOKUP(A131,Data!$A$2:$L$4115,6,FALSE)</f>
        <v>successful</v>
      </c>
      <c r="C131" s="7">
        <f>VLOOKUP(A131,Data!$A$2:$L$4115,12,FALSE)</f>
        <v>235</v>
      </c>
      <c r="E131" s="7">
        <v>469</v>
      </c>
      <c r="F131" s="7" t="str">
        <f>VLOOKUP(E131,Data!$A$2:$L$4115,6,FALSE)</f>
        <v>failed</v>
      </c>
      <c r="G131" s="7">
        <f>VLOOKUP(E131,Data!$A$2:$L$4115,12,FALSE)</f>
        <v>0</v>
      </c>
      <c r="I131" s="7">
        <v>1229</v>
      </c>
      <c r="J131" s="7" t="str">
        <f>VLOOKUP(I131,Data!$A$2:$L$4115,6,FALSE)</f>
        <v>canceled</v>
      </c>
      <c r="K131" s="7">
        <f>VLOOKUP(I131,Data!$A$2:$L$4115,12,FALSE)</f>
        <v>1</v>
      </c>
    </row>
    <row r="132" spans="1:11" x14ac:dyDescent="0.25">
      <c r="A132" s="7">
        <v>250</v>
      </c>
      <c r="B132" s="7" t="str">
        <f>VLOOKUP(A132,Data!$A$2:$L$4115,6,FALSE)</f>
        <v>successful</v>
      </c>
      <c r="C132" s="7">
        <f>VLOOKUP(A132,Data!$A$2:$L$4115,12,FALSE)</f>
        <v>437</v>
      </c>
      <c r="E132" s="7">
        <v>470</v>
      </c>
      <c r="F132" s="7" t="str">
        <f>VLOOKUP(E132,Data!$A$2:$L$4115,6,FALSE)</f>
        <v>failed</v>
      </c>
      <c r="G132" s="7">
        <f>VLOOKUP(E132,Data!$A$2:$L$4115,12,FALSE)</f>
        <v>2</v>
      </c>
      <c r="I132" s="7">
        <v>1230</v>
      </c>
      <c r="J132" s="7" t="str">
        <f>VLOOKUP(I132,Data!$A$2:$L$4115,6,FALSE)</f>
        <v>canceled</v>
      </c>
      <c r="K132" s="7">
        <f>VLOOKUP(I132,Data!$A$2:$L$4115,12,FALSE)</f>
        <v>0</v>
      </c>
    </row>
    <row r="133" spans="1:11" x14ac:dyDescent="0.25">
      <c r="A133" s="7">
        <v>251</v>
      </c>
      <c r="B133" s="7" t="str">
        <f>VLOOKUP(A133,Data!$A$2:$L$4115,6,FALSE)</f>
        <v>successful</v>
      </c>
      <c r="C133" s="7">
        <f>VLOOKUP(A133,Data!$A$2:$L$4115,12,FALSE)</f>
        <v>77</v>
      </c>
      <c r="E133" s="7">
        <v>471</v>
      </c>
      <c r="F133" s="7" t="str">
        <f>VLOOKUP(E133,Data!$A$2:$L$4115,6,FALSE)</f>
        <v>failed</v>
      </c>
      <c r="G133" s="7">
        <f>VLOOKUP(E133,Data!$A$2:$L$4115,12,FALSE)</f>
        <v>170</v>
      </c>
      <c r="I133" s="7">
        <v>1231</v>
      </c>
      <c r="J133" s="7" t="str">
        <f>VLOOKUP(I133,Data!$A$2:$L$4115,6,FALSE)</f>
        <v>canceled</v>
      </c>
      <c r="K133" s="7">
        <f>VLOOKUP(I133,Data!$A$2:$L$4115,12,FALSE)</f>
        <v>0</v>
      </c>
    </row>
    <row r="134" spans="1:11" x14ac:dyDescent="0.25">
      <c r="A134" s="7">
        <v>252</v>
      </c>
      <c r="B134" s="7" t="str">
        <f>VLOOKUP(A134,Data!$A$2:$L$4115,6,FALSE)</f>
        <v>successful</v>
      </c>
      <c r="C134" s="7">
        <f>VLOOKUP(A134,Data!$A$2:$L$4115,12,FALSE)</f>
        <v>108</v>
      </c>
      <c r="E134" s="7">
        <v>472</v>
      </c>
      <c r="F134" s="7" t="str">
        <f>VLOOKUP(E134,Data!$A$2:$L$4115,6,FALSE)</f>
        <v>failed</v>
      </c>
      <c r="G134" s="7">
        <f>VLOOKUP(E134,Data!$A$2:$L$4115,12,FALSE)</f>
        <v>5</v>
      </c>
      <c r="I134" s="7">
        <v>1232</v>
      </c>
      <c r="J134" s="7" t="str">
        <f>VLOOKUP(I134,Data!$A$2:$L$4115,6,FALSE)</f>
        <v>canceled</v>
      </c>
      <c r="K134" s="7">
        <f>VLOOKUP(I134,Data!$A$2:$L$4115,12,FALSE)</f>
        <v>1</v>
      </c>
    </row>
    <row r="135" spans="1:11" x14ac:dyDescent="0.25">
      <c r="A135" s="7">
        <v>253</v>
      </c>
      <c r="B135" s="7" t="str">
        <f>VLOOKUP(A135,Data!$A$2:$L$4115,6,FALSE)</f>
        <v>successful</v>
      </c>
      <c r="C135" s="7">
        <f>VLOOKUP(A135,Data!$A$2:$L$4115,12,FALSE)</f>
        <v>7</v>
      </c>
      <c r="E135" s="7">
        <v>473</v>
      </c>
      <c r="F135" s="7" t="str">
        <f>VLOOKUP(E135,Data!$A$2:$L$4115,6,FALSE)</f>
        <v>failed</v>
      </c>
      <c r="G135" s="7">
        <f>VLOOKUP(E135,Data!$A$2:$L$4115,12,FALSE)</f>
        <v>14</v>
      </c>
      <c r="I135" s="7">
        <v>1233</v>
      </c>
      <c r="J135" s="7" t="str">
        <f>VLOOKUP(I135,Data!$A$2:$L$4115,6,FALSE)</f>
        <v>canceled</v>
      </c>
      <c r="K135" s="7">
        <f>VLOOKUP(I135,Data!$A$2:$L$4115,12,FALSE)</f>
        <v>6</v>
      </c>
    </row>
    <row r="136" spans="1:11" x14ac:dyDescent="0.25">
      <c r="A136" s="7">
        <v>254</v>
      </c>
      <c r="B136" s="7" t="str">
        <f>VLOOKUP(A136,Data!$A$2:$L$4115,6,FALSE)</f>
        <v>successful</v>
      </c>
      <c r="C136" s="7">
        <f>VLOOKUP(A136,Data!$A$2:$L$4115,12,FALSE)</f>
        <v>314</v>
      </c>
      <c r="E136" s="7">
        <v>474</v>
      </c>
      <c r="F136" s="7" t="str">
        <f>VLOOKUP(E136,Data!$A$2:$L$4115,6,FALSE)</f>
        <v>failed</v>
      </c>
      <c r="G136" s="7">
        <f>VLOOKUP(E136,Data!$A$2:$L$4115,12,FALSE)</f>
        <v>1</v>
      </c>
      <c r="I136" s="7">
        <v>1234</v>
      </c>
      <c r="J136" s="7" t="str">
        <f>VLOOKUP(I136,Data!$A$2:$L$4115,6,FALSE)</f>
        <v>canceled</v>
      </c>
      <c r="K136" s="7">
        <f>VLOOKUP(I136,Data!$A$2:$L$4115,12,FALSE)</f>
        <v>0</v>
      </c>
    </row>
    <row r="137" spans="1:11" x14ac:dyDescent="0.25">
      <c r="A137" s="7">
        <v>255</v>
      </c>
      <c r="B137" s="7" t="str">
        <f>VLOOKUP(A137,Data!$A$2:$L$4115,6,FALSE)</f>
        <v>successful</v>
      </c>
      <c r="C137" s="7">
        <f>VLOOKUP(A137,Data!$A$2:$L$4115,12,FALSE)</f>
        <v>188</v>
      </c>
      <c r="E137" s="7">
        <v>475</v>
      </c>
      <c r="F137" s="7" t="str">
        <f>VLOOKUP(E137,Data!$A$2:$L$4115,6,FALSE)</f>
        <v>failed</v>
      </c>
      <c r="G137" s="7">
        <f>VLOOKUP(E137,Data!$A$2:$L$4115,12,FALSE)</f>
        <v>0</v>
      </c>
      <c r="I137" s="7">
        <v>1235</v>
      </c>
      <c r="J137" s="7" t="str">
        <f>VLOOKUP(I137,Data!$A$2:$L$4115,6,FALSE)</f>
        <v>canceled</v>
      </c>
      <c r="K137" s="7">
        <f>VLOOKUP(I137,Data!$A$2:$L$4115,12,FALSE)</f>
        <v>6</v>
      </c>
    </row>
    <row r="138" spans="1:11" x14ac:dyDescent="0.25">
      <c r="A138" s="7">
        <v>256</v>
      </c>
      <c r="B138" s="7" t="str">
        <f>VLOOKUP(A138,Data!$A$2:$L$4115,6,FALSE)</f>
        <v>successful</v>
      </c>
      <c r="C138" s="7">
        <f>VLOOKUP(A138,Data!$A$2:$L$4115,12,FALSE)</f>
        <v>275</v>
      </c>
      <c r="E138" s="7">
        <v>476</v>
      </c>
      <c r="F138" s="7" t="str">
        <f>VLOOKUP(E138,Data!$A$2:$L$4115,6,FALSE)</f>
        <v>failed</v>
      </c>
      <c r="G138" s="7">
        <f>VLOOKUP(E138,Data!$A$2:$L$4115,12,FALSE)</f>
        <v>124</v>
      </c>
      <c r="I138" s="7">
        <v>1236</v>
      </c>
      <c r="J138" s="7" t="str">
        <f>VLOOKUP(I138,Data!$A$2:$L$4115,6,FALSE)</f>
        <v>canceled</v>
      </c>
      <c r="K138" s="7">
        <f>VLOOKUP(I138,Data!$A$2:$L$4115,12,FALSE)</f>
        <v>0</v>
      </c>
    </row>
    <row r="139" spans="1:11" x14ac:dyDescent="0.25">
      <c r="A139" s="7">
        <v>257</v>
      </c>
      <c r="B139" s="7" t="str">
        <f>VLOOKUP(A139,Data!$A$2:$L$4115,6,FALSE)</f>
        <v>successful</v>
      </c>
      <c r="C139" s="7">
        <f>VLOOKUP(A139,Data!$A$2:$L$4115,12,FALSE)</f>
        <v>560</v>
      </c>
      <c r="E139" s="7">
        <v>477</v>
      </c>
      <c r="F139" s="7" t="str">
        <f>VLOOKUP(E139,Data!$A$2:$L$4115,6,FALSE)</f>
        <v>failed</v>
      </c>
      <c r="G139" s="7">
        <f>VLOOKUP(E139,Data!$A$2:$L$4115,12,FALSE)</f>
        <v>0</v>
      </c>
      <c r="I139" s="7">
        <v>1237</v>
      </c>
      <c r="J139" s="7" t="str">
        <f>VLOOKUP(I139,Data!$A$2:$L$4115,6,FALSE)</f>
        <v>canceled</v>
      </c>
      <c r="K139" s="7">
        <f>VLOOKUP(I139,Data!$A$2:$L$4115,12,FALSE)</f>
        <v>0</v>
      </c>
    </row>
    <row r="140" spans="1:11" x14ac:dyDescent="0.25">
      <c r="A140" s="7">
        <v>258</v>
      </c>
      <c r="B140" s="7" t="str">
        <f>VLOOKUP(A140,Data!$A$2:$L$4115,6,FALSE)</f>
        <v>successful</v>
      </c>
      <c r="C140" s="7">
        <f>VLOOKUP(A140,Data!$A$2:$L$4115,12,FALSE)</f>
        <v>688</v>
      </c>
      <c r="E140" s="7">
        <v>478</v>
      </c>
      <c r="F140" s="7" t="str">
        <f>VLOOKUP(E140,Data!$A$2:$L$4115,6,FALSE)</f>
        <v>failed</v>
      </c>
      <c r="G140" s="7">
        <f>VLOOKUP(E140,Data!$A$2:$L$4115,12,FALSE)</f>
        <v>0</v>
      </c>
      <c r="I140" s="7">
        <v>1238</v>
      </c>
      <c r="J140" s="7" t="str">
        <f>VLOOKUP(I140,Data!$A$2:$L$4115,6,FALSE)</f>
        <v>canceled</v>
      </c>
      <c r="K140" s="7">
        <f>VLOOKUP(I140,Data!$A$2:$L$4115,12,FALSE)</f>
        <v>3</v>
      </c>
    </row>
    <row r="141" spans="1:11" x14ac:dyDescent="0.25">
      <c r="A141" s="7">
        <v>259</v>
      </c>
      <c r="B141" s="7" t="str">
        <f>VLOOKUP(A141,Data!$A$2:$L$4115,6,FALSE)</f>
        <v>successful</v>
      </c>
      <c r="C141" s="7">
        <f>VLOOKUP(A141,Data!$A$2:$L$4115,12,FALSE)</f>
        <v>942</v>
      </c>
      <c r="E141" s="7">
        <v>479</v>
      </c>
      <c r="F141" s="7" t="str">
        <f>VLOOKUP(E141,Data!$A$2:$L$4115,6,FALSE)</f>
        <v>failed</v>
      </c>
      <c r="G141" s="7">
        <f>VLOOKUP(E141,Data!$A$2:$L$4115,12,FALSE)</f>
        <v>55</v>
      </c>
      <c r="I141" s="7">
        <v>1239</v>
      </c>
      <c r="J141" s="7" t="str">
        <f>VLOOKUP(I141,Data!$A$2:$L$4115,6,FALSE)</f>
        <v>canceled</v>
      </c>
      <c r="K141" s="7">
        <f>VLOOKUP(I141,Data!$A$2:$L$4115,12,FALSE)</f>
        <v>0</v>
      </c>
    </row>
    <row r="142" spans="1:11" x14ac:dyDescent="0.25">
      <c r="A142" s="7">
        <v>260</v>
      </c>
      <c r="B142" s="7" t="str">
        <f>VLOOKUP(A142,Data!$A$2:$L$4115,6,FALSE)</f>
        <v>successful</v>
      </c>
      <c r="C142" s="7">
        <f>VLOOKUP(A142,Data!$A$2:$L$4115,12,FALSE)</f>
        <v>88</v>
      </c>
      <c r="E142" s="7">
        <v>480</v>
      </c>
      <c r="F142" s="7" t="str">
        <f>VLOOKUP(E142,Data!$A$2:$L$4115,6,FALSE)</f>
        <v>failed</v>
      </c>
      <c r="G142" s="7">
        <f>VLOOKUP(E142,Data!$A$2:$L$4115,12,FALSE)</f>
        <v>140</v>
      </c>
      <c r="I142" s="7">
        <v>1240</v>
      </c>
      <c r="J142" s="7" t="str">
        <f>VLOOKUP(I142,Data!$A$2:$L$4115,6,FALSE)</f>
        <v>canceled</v>
      </c>
      <c r="K142" s="7">
        <f>VLOOKUP(I142,Data!$A$2:$L$4115,12,FALSE)</f>
        <v>8</v>
      </c>
    </row>
    <row r="143" spans="1:11" x14ac:dyDescent="0.25">
      <c r="A143" s="7">
        <v>261</v>
      </c>
      <c r="B143" s="7" t="str">
        <f>VLOOKUP(A143,Data!$A$2:$L$4115,6,FALSE)</f>
        <v>successful</v>
      </c>
      <c r="C143" s="7">
        <f>VLOOKUP(A143,Data!$A$2:$L$4115,12,FALSE)</f>
        <v>220</v>
      </c>
      <c r="E143" s="7">
        <v>481</v>
      </c>
      <c r="F143" s="7" t="str">
        <f>VLOOKUP(E143,Data!$A$2:$L$4115,6,FALSE)</f>
        <v>failed</v>
      </c>
      <c r="G143" s="7">
        <f>VLOOKUP(E143,Data!$A$2:$L$4115,12,FALSE)</f>
        <v>21</v>
      </c>
      <c r="I143" s="7">
        <v>1241</v>
      </c>
      <c r="J143" s="7" t="str">
        <f>VLOOKUP(I143,Data!$A$2:$L$4115,6,FALSE)</f>
        <v>canceled</v>
      </c>
      <c r="K143" s="7">
        <f>VLOOKUP(I143,Data!$A$2:$L$4115,12,FALSE)</f>
        <v>34</v>
      </c>
    </row>
    <row r="144" spans="1:11" x14ac:dyDescent="0.25">
      <c r="A144" s="7">
        <v>262</v>
      </c>
      <c r="B144" s="7" t="str">
        <f>VLOOKUP(A144,Data!$A$2:$L$4115,6,FALSE)</f>
        <v>successful</v>
      </c>
      <c r="C144" s="7">
        <f>VLOOKUP(A144,Data!$A$2:$L$4115,12,FALSE)</f>
        <v>145</v>
      </c>
      <c r="E144" s="7">
        <v>482</v>
      </c>
      <c r="F144" s="7" t="str">
        <f>VLOOKUP(E144,Data!$A$2:$L$4115,6,FALSE)</f>
        <v>failed</v>
      </c>
      <c r="G144" s="7">
        <f>VLOOKUP(E144,Data!$A$2:$L$4115,12,FALSE)</f>
        <v>1</v>
      </c>
      <c r="I144" s="7">
        <v>1242</v>
      </c>
      <c r="J144" s="7" t="str">
        <f>VLOOKUP(I144,Data!$A$2:$L$4115,6,FALSE)</f>
        <v>canceled</v>
      </c>
      <c r="K144" s="7">
        <f>VLOOKUP(I144,Data!$A$2:$L$4115,12,FALSE)</f>
        <v>1</v>
      </c>
    </row>
    <row r="145" spans="1:11" x14ac:dyDescent="0.25">
      <c r="A145" s="7">
        <v>263</v>
      </c>
      <c r="B145" s="7" t="str">
        <f>VLOOKUP(A145,Data!$A$2:$L$4115,6,FALSE)</f>
        <v>successful</v>
      </c>
      <c r="C145" s="7">
        <f>VLOOKUP(A145,Data!$A$2:$L$4115,12,FALSE)</f>
        <v>963</v>
      </c>
      <c r="E145" s="7">
        <v>483</v>
      </c>
      <c r="F145" s="7" t="str">
        <f>VLOOKUP(E145,Data!$A$2:$L$4115,6,FALSE)</f>
        <v>failed</v>
      </c>
      <c r="G145" s="7">
        <f>VLOOKUP(E145,Data!$A$2:$L$4115,12,FALSE)</f>
        <v>147</v>
      </c>
      <c r="I145" s="7">
        <v>1243</v>
      </c>
      <c r="J145" s="7" t="str">
        <f>VLOOKUP(I145,Data!$A$2:$L$4115,6,FALSE)</f>
        <v>canceled</v>
      </c>
      <c r="K145" s="7">
        <f>VLOOKUP(I145,Data!$A$2:$L$4115,12,FALSE)</f>
        <v>38</v>
      </c>
    </row>
    <row r="146" spans="1:11" x14ac:dyDescent="0.25">
      <c r="A146" s="7">
        <v>264</v>
      </c>
      <c r="B146" s="7" t="str">
        <f>VLOOKUP(A146,Data!$A$2:$L$4115,6,FALSE)</f>
        <v>successful</v>
      </c>
      <c r="C146" s="7">
        <f>VLOOKUP(A146,Data!$A$2:$L$4115,12,FALSE)</f>
        <v>91</v>
      </c>
      <c r="E146" s="7">
        <v>484</v>
      </c>
      <c r="F146" s="7" t="str">
        <f>VLOOKUP(E146,Data!$A$2:$L$4115,6,FALSE)</f>
        <v>failed</v>
      </c>
      <c r="G146" s="7">
        <f>VLOOKUP(E146,Data!$A$2:$L$4115,12,FALSE)</f>
        <v>11</v>
      </c>
      <c r="I146" s="7">
        <v>1304</v>
      </c>
      <c r="J146" s="7" t="str">
        <f>VLOOKUP(I146,Data!$A$2:$L$4115,6,FALSE)</f>
        <v>canceled</v>
      </c>
      <c r="K146" s="7">
        <f>VLOOKUP(I146,Data!$A$2:$L$4115,12,FALSE)</f>
        <v>104</v>
      </c>
    </row>
    <row r="147" spans="1:11" x14ac:dyDescent="0.25">
      <c r="A147" s="7">
        <v>265</v>
      </c>
      <c r="B147" s="7" t="str">
        <f>VLOOKUP(A147,Data!$A$2:$L$4115,6,FALSE)</f>
        <v>successful</v>
      </c>
      <c r="C147" s="7">
        <f>VLOOKUP(A147,Data!$A$2:$L$4115,12,FALSE)</f>
        <v>58</v>
      </c>
      <c r="E147" s="7">
        <v>485</v>
      </c>
      <c r="F147" s="7" t="str">
        <f>VLOOKUP(E147,Data!$A$2:$L$4115,6,FALSE)</f>
        <v>failed</v>
      </c>
      <c r="G147" s="7">
        <f>VLOOKUP(E147,Data!$A$2:$L$4115,12,FALSE)</f>
        <v>125</v>
      </c>
      <c r="I147" s="7">
        <v>1305</v>
      </c>
      <c r="J147" s="7" t="str">
        <f>VLOOKUP(I147,Data!$A$2:$L$4115,6,FALSE)</f>
        <v>canceled</v>
      </c>
      <c r="K147" s="7">
        <f>VLOOKUP(I147,Data!$A$2:$L$4115,12,FALSE)</f>
        <v>86</v>
      </c>
    </row>
    <row r="148" spans="1:11" x14ac:dyDescent="0.25">
      <c r="A148" s="7">
        <v>266</v>
      </c>
      <c r="B148" s="7" t="str">
        <f>VLOOKUP(A148,Data!$A$2:$L$4115,6,FALSE)</f>
        <v>successful</v>
      </c>
      <c r="C148" s="7">
        <f>VLOOKUP(A148,Data!$A$2:$L$4115,12,FALSE)</f>
        <v>36</v>
      </c>
      <c r="E148" s="7">
        <v>486</v>
      </c>
      <c r="F148" s="7" t="str">
        <f>VLOOKUP(E148,Data!$A$2:$L$4115,6,FALSE)</f>
        <v>failed</v>
      </c>
      <c r="G148" s="7">
        <f>VLOOKUP(E148,Data!$A$2:$L$4115,12,FALSE)</f>
        <v>1</v>
      </c>
      <c r="I148" s="7">
        <v>1306</v>
      </c>
      <c r="J148" s="7" t="str">
        <f>VLOOKUP(I148,Data!$A$2:$L$4115,6,FALSE)</f>
        <v>canceled</v>
      </c>
      <c r="K148" s="7">
        <f>VLOOKUP(I148,Data!$A$2:$L$4115,12,FALSE)</f>
        <v>356</v>
      </c>
    </row>
    <row r="149" spans="1:11" x14ac:dyDescent="0.25">
      <c r="A149" s="7">
        <v>267</v>
      </c>
      <c r="B149" s="7" t="str">
        <f>VLOOKUP(A149,Data!$A$2:$L$4115,6,FALSE)</f>
        <v>successful</v>
      </c>
      <c r="C149" s="7">
        <f>VLOOKUP(A149,Data!$A$2:$L$4115,12,FALSE)</f>
        <v>165</v>
      </c>
      <c r="E149" s="7">
        <v>487</v>
      </c>
      <c r="F149" s="7" t="str">
        <f>VLOOKUP(E149,Data!$A$2:$L$4115,6,FALSE)</f>
        <v>failed</v>
      </c>
      <c r="G149" s="7">
        <f>VLOOKUP(E149,Data!$A$2:$L$4115,12,FALSE)</f>
        <v>0</v>
      </c>
      <c r="I149" s="7">
        <v>1307</v>
      </c>
      <c r="J149" s="7" t="str">
        <f>VLOOKUP(I149,Data!$A$2:$L$4115,6,FALSE)</f>
        <v>canceled</v>
      </c>
      <c r="K149" s="7">
        <f>VLOOKUP(I149,Data!$A$2:$L$4115,12,FALSE)</f>
        <v>45</v>
      </c>
    </row>
    <row r="150" spans="1:11" x14ac:dyDescent="0.25">
      <c r="A150" s="7">
        <v>268</v>
      </c>
      <c r="B150" s="7" t="str">
        <f>VLOOKUP(A150,Data!$A$2:$L$4115,6,FALSE)</f>
        <v>successful</v>
      </c>
      <c r="C150" s="7">
        <f>VLOOKUP(A150,Data!$A$2:$L$4115,12,FALSE)</f>
        <v>111</v>
      </c>
      <c r="E150" s="7">
        <v>488</v>
      </c>
      <c r="F150" s="7" t="str">
        <f>VLOOKUP(E150,Data!$A$2:$L$4115,6,FALSE)</f>
        <v>failed</v>
      </c>
      <c r="G150" s="7">
        <f>VLOOKUP(E150,Data!$A$2:$L$4115,12,FALSE)</f>
        <v>0</v>
      </c>
      <c r="I150" s="7">
        <v>1308</v>
      </c>
      <c r="J150" s="7" t="str">
        <f>VLOOKUP(I150,Data!$A$2:$L$4115,6,FALSE)</f>
        <v>canceled</v>
      </c>
      <c r="K150" s="7">
        <f>VLOOKUP(I150,Data!$A$2:$L$4115,12,FALSE)</f>
        <v>38</v>
      </c>
    </row>
    <row r="151" spans="1:11" x14ac:dyDescent="0.25">
      <c r="A151" s="7">
        <v>269</v>
      </c>
      <c r="B151" s="7" t="str">
        <f>VLOOKUP(A151,Data!$A$2:$L$4115,6,FALSE)</f>
        <v>successful</v>
      </c>
      <c r="C151" s="7">
        <f>VLOOKUP(A151,Data!$A$2:$L$4115,12,FALSE)</f>
        <v>1596</v>
      </c>
      <c r="E151" s="7">
        <v>489</v>
      </c>
      <c r="F151" s="7" t="str">
        <f>VLOOKUP(E151,Data!$A$2:$L$4115,6,FALSE)</f>
        <v>failed</v>
      </c>
      <c r="G151" s="7">
        <f>VLOOKUP(E151,Data!$A$2:$L$4115,12,FALSE)</f>
        <v>3</v>
      </c>
      <c r="I151" s="7">
        <v>1309</v>
      </c>
      <c r="J151" s="7" t="str">
        <f>VLOOKUP(I151,Data!$A$2:$L$4115,6,FALSE)</f>
        <v>canceled</v>
      </c>
      <c r="K151" s="7">
        <f>VLOOKUP(I151,Data!$A$2:$L$4115,12,FALSE)</f>
        <v>35</v>
      </c>
    </row>
    <row r="152" spans="1:11" x14ac:dyDescent="0.25">
      <c r="A152" s="7">
        <v>270</v>
      </c>
      <c r="B152" s="7" t="str">
        <f>VLOOKUP(A152,Data!$A$2:$L$4115,6,FALSE)</f>
        <v>successful</v>
      </c>
      <c r="C152" s="7">
        <f>VLOOKUP(A152,Data!$A$2:$L$4115,12,FALSE)</f>
        <v>61</v>
      </c>
      <c r="E152" s="7">
        <v>490</v>
      </c>
      <c r="F152" s="7" t="str">
        <f>VLOOKUP(E152,Data!$A$2:$L$4115,6,FALSE)</f>
        <v>failed</v>
      </c>
      <c r="G152" s="7">
        <f>VLOOKUP(E152,Data!$A$2:$L$4115,12,FALSE)</f>
        <v>0</v>
      </c>
      <c r="I152" s="7">
        <v>1310</v>
      </c>
      <c r="J152" s="7" t="str">
        <f>VLOOKUP(I152,Data!$A$2:$L$4115,6,FALSE)</f>
        <v>canceled</v>
      </c>
      <c r="K152" s="7">
        <f>VLOOKUP(I152,Data!$A$2:$L$4115,12,FALSE)</f>
        <v>24</v>
      </c>
    </row>
    <row r="153" spans="1:11" x14ac:dyDescent="0.25">
      <c r="A153" s="7">
        <v>271</v>
      </c>
      <c r="B153" s="7" t="str">
        <f>VLOOKUP(A153,Data!$A$2:$L$4115,6,FALSE)</f>
        <v>successful</v>
      </c>
      <c r="C153" s="7">
        <f>VLOOKUP(A153,Data!$A$2:$L$4115,12,FALSE)</f>
        <v>287</v>
      </c>
      <c r="E153" s="7">
        <v>491</v>
      </c>
      <c r="F153" s="7" t="str">
        <f>VLOOKUP(E153,Data!$A$2:$L$4115,6,FALSE)</f>
        <v>failed</v>
      </c>
      <c r="G153" s="7">
        <f>VLOOKUP(E153,Data!$A$2:$L$4115,12,FALSE)</f>
        <v>0</v>
      </c>
      <c r="I153" s="7">
        <v>1311</v>
      </c>
      <c r="J153" s="7" t="str">
        <f>VLOOKUP(I153,Data!$A$2:$L$4115,6,FALSE)</f>
        <v>canceled</v>
      </c>
      <c r="K153" s="7">
        <f>VLOOKUP(I153,Data!$A$2:$L$4115,12,FALSE)</f>
        <v>100</v>
      </c>
    </row>
    <row r="154" spans="1:11" x14ac:dyDescent="0.25">
      <c r="A154" s="7">
        <v>272</v>
      </c>
      <c r="B154" s="7" t="str">
        <f>VLOOKUP(A154,Data!$A$2:$L$4115,6,FALSE)</f>
        <v>successful</v>
      </c>
      <c r="C154" s="7">
        <f>VLOOKUP(A154,Data!$A$2:$L$4115,12,FALSE)</f>
        <v>65</v>
      </c>
      <c r="E154" s="7">
        <v>492</v>
      </c>
      <c r="F154" s="7" t="str">
        <f>VLOOKUP(E154,Data!$A$2:$L$4115,6,FALSE)</f>
        <v>failed</v>
      </c>
      <c r="G154" s="7">
        <f>VLOOKUP(E154,Data!$A$2:$L$4115,12,FALSE)</f>
        <v>0</v>
      </c>
      <c r="I154" s="7">
        <v>1312</v>
      </c>
      <c r="J154" s="7" t="str">
        <f>VLOOKUP(I154,Data!$A$2:$L$4115,6,FALSE)</f>
        <v>canceled</v>
      </c>
      <c r="K154" s="7">
        <f>VLOOKUP(I154,Data!$A$2:$L$4115,12,FALSE)</f>
        <v>1</v>
      </c>
    </row>
    <row r="155" spans="1:11" x14ac:dyDescent="0.25">
      <c r="A155" s="7">
        <v>273</v>
      </c>
      <c r="B155" s="7" t="str">
        <f>VLOOKUP(A155,Data!$A$2:$L$4115,6,FALSE)</f>
        <v>successful</v>
      </c>
      <c r="C155" s="7">
        <f>VLOOKUP(A155,Data!$A$2:$L$4115,12,FALSE)</f>
        <v>118</v>
      </c>
      <c r="E155" s="7">
        <v>493</v>
      </c>
      <c r="F155" s="7" t="str">
        <f>VLOOKUP(E155,Data!$A$2:$L$4115,6,FALSE)</f>
        <v>failed</v>
      </c>
      <c r="G155" s="7">
        <f>VLOOKUP(E155,Data!$A$2:$L$4115,12,FALSE)</f>
        <v>0</v>
      </c>
      <c r="I155" s="7">
        <v>1313</v>
      </c>
      <c r="J155" s="7" t="str">
        <f>VLOOKUP(I155,Data!$A$2:$L$4115,6,FALSE)</f>
        <v>canceled</v>
      </c>
      <c r="K155" s="7">
        <f>VLOOKUP(I155,Data!$A$2:$L$4115,12,FALSE)</f>
        <v>122</v>
      </c>
    </row>
    <row r="156" spans="1:11" x14ac:dyDescent="0.25">
      <c r="A156" s="7">
        <v>274</v>
      </c>
      <c r="B156" s="7" t="str">
        <f>VLOOKUP(A156,Data!$A$2:$L$4115,6,FALSE)</f>
        <v>successful</v>
      </c>
      <c r="C156" s="7">
        <f>VLOOKUP(A156,Data!$A$2:$L$4115,12,FALSE)</f>
        <v>113</v>
      </c>
      <c r="E156" s="7">
        <v>494</v>
      </c>
      <c r="F156" s="7" t="str">
        <f>VLOOKUP(E156,Data!$A$2:$L$4115,6,FALSE)</f>
        <v>failed</v>
      </c>
      <c r="G156" s="7">
        <f>VLOOKUP(E156,Data!$A$2:$L$4115,12,FALSE)</f>
        <v>3</v>
      </c>
      <c r="I156" s="7">
        <v>1314</v>
      </c>
      <c r="J156" s="7" t="str">
        <f>VLOOKUP(I156,Data!$A$2:$L$4115,6,FALSE)</f>
        <v>canceled</v>
      </c>
      <c r="K156" s="7">
        <f>VLOOKUP(I156,Data!$A$2:$L$4115,12,FALSE)</f>
        <v>11</v>
      </c>
    </row>
    <row r="157" spans="1:11" x14ac:dyDescent="0.25">
      <c r="A157" s="7">
        <v>275</v>
      </c>
      <c r="B157" s="7" t="str">
        <f>VLOOKUP(A157,Data!$A$2:$L$4115,6,FALSE)</f>
        <v>successful</v>
      </c>
      <c r="C157" s="7">
        <f>VLOOKUP(A157,Data!$A$2:$L$4115,12,FALSE)</f>
        <v>332</v>
      </c>
      <c r="E157" s="7">
        <v>495</v>
      </c>
      <c r="F157" s="7" t="str">
        <f>VLOOKUP(E157,Data!$A$2:$L$4115,6,FALSE)</f>
        <v>failed</v>
      </c>
      <c r="G157" s="7">
        <f>VLOOKUP(E157,Data!$A$2:$L$4115,12,FALSE)</f>
        <v>0</v>
      </c>
      <c r="I157" s="7">
        <v>1315</v>
      </c>
      <c r="J157" s="7" t="str">
        <f>VLOOKUP(I157,Data!$A$2:$L$4115,6,FALSE)</f>
        <v>canceled</v>
      </c>
      <c r="K157" s="7">
        <f>VLOOKUP(I157,Data!$A$2:$L$4115,12,FALSE)</f>
        <v>248</v>
      </c>
    </row>
    <row r="158" spans="1:11" x14ac:dyDescent="0.25">
      <c r="A158" s="7">
        <v>276</v>
      </c>
      <c r="B158" s="7" t="str">
        <f>VLOOKUP(A158,Data!$A$2:$L$4115,6,FALSE)</f>
        <v>successful</v>
      </c>
      <c r="C158" s="7">
        <f>VLOOKUP(A158,Data!$A$2:$L$4115,12,FALSE)</f>
        <v>62</v>
      </c>
      <c r="E158" s="7">
        <v>496</v>
      </c>
      <c r="F158" s="7" t="str">
        <f>VLOOKUP(E158,Data!$A$2:$L$4115,6,FALSE)</f>
        <v>failed</v>
      </c>
      <c r="G158" s="7">
        <f>VLOOKUP(E158,Data!$A$2:$L$4115,12,FALSE)</f>
        <v>1</v>
      </c>
      <c r="I158" s="7">
        <v>1316</v>
      </c>
      <c r="J158" s="7" t="str">
        <f>VLOOKUP(I158,Data!$A$2:$L$4115,6,FALSE)</f>
        <v>canceled</v>
      </c>
      <c r="K158" s="7">
        <f>VLOOKUP(I158,Data!$A$2:$L$4115,12,FALSE)</f>
        <v>1</v>
      </c>
    </row>
    <row r="159" spans="1:11" x14ac:dyDescent="0.25">
      <c r="A159" s="7">
        <v>277</v>
      </c>
      <c r="B159" s="7" t="str">
        <f>VLOOKUP(A159,Data!$A$2:$L$4115,6,FALSE)</f>
        <v>successful</v>
      </c>
      <c r="C159" s="7">
        <f>VLOOKUP(A159,Data!$A$2:$L$4115,12,FALSE)</f>
        <v>951</v>
      </c>
      <c r="E159" s="7">
        <v>497</v>
      </c>
      <c r="F159" s="7" t="str">
        <f>VLOOKUP(E159,Data!$A$2:$L$4115,6,FALSE)</f>
        <v>failed</v>
      </c>
      <c r="G159" s="7">
        <f>VLOOKUP(E159,Data!$A$2:$L$4115,12,FALSE)</f>
        <v>3</v>
      </c>
      <c r="I159" s="7">
        <v>1317</v>
      </c>
      <c r="J159" s="7" t="str">
        <f>VLOOKUP(I159,Data!$A$2:$L$4115,6,FALSE)</f>
        <v>canceled</v>
      </c>
      <c r="K159" s="7">
        <f>VLOOKUP(I159,Data!$A$2:$L$4115,12,FALSE)</f>
        <v>19</v>
      </c>
    </row>
    <row r="160" spans="1:11" x14ac:dyDescent="0.25">
      <c r="A160" s="7">
        <v>278</v>
      </c>
      <c r="B160" s="7" t="str">
        <f>VLOOKUP(A160,Data!$A$2:$L$4115,6,FALSE)</f>
        <v>successful</v>
      </c>
      <c r="C160" s="7">
        <f>VLOOKUP(A160,Data!$A$2:$L$4115,12,FALSE)</f>
        <v>415</v>
      </c>
      <c r="E160" s="7">
        <v>498</v>
      </c>
      <c r="F160" s="7" t="str">
        <f>VLOOKUP(E160,Data!$A$2:$L$4115,6,FALSE)</f>
        <v>failed</v>
      </c>
      <c r="G160" s="7">
        <f>VLOOKUP(E160,Data!$A$2:$L$4115,12,FALSE)</f>
        <v>22</v>
      </c>
      <c r="I160" s="7">
        <v>1318</v>
      </c>
      <c r="J160" s="7" t="str">
        <f>VLOOKUP(I160,Data!$A$2:$L$4115,6,FALSE)</f>
        <v>canceled</v>
      </c>
      <c r="K160" s="7">
        <f>VLOOKUP(I160,Data!$A$2:$L$4115,12,FALSE)</f>
        <v>135</v>
      </c>
    </row>
    <row r="161" spans="1:11" x14ac:dyDescent="0.25">
      <c r="A161" s="7">
        <v>279</v>
      </c>
      <c r="B161" s="7" t="str">
        <f>VLOOKUP(A161,Data!$A$2:$L$4115,6,FALSE)</f>
        <v>successful</v>
      </c>
      <c r="C161" s="7">
        <f>VLOOKUP(A161,Data!$A$2:$L$4115,12,FALSE)</f>
        <v>305</v>
      </c>
      <c r="E161" s="7">
        <v>499</v>
      </c>
      <c r="F161" s="7" t="str">
        <f>VLOOKUP(E161,Data!$A$2:$L$4115,6,FALSE)</f>
        <v>failed</v>
      </c>
      <c r="G161" s="7">
        <f>VLOOKUP(E161,Data!$A$2:$L$4115,12,FALSE)</f>
        <v>26</v>
      </c>
      <c r="I161" s="7">
        <v>1319</v>
      </c>
      <c r="J161" s="7" t="str">
        <f>VLOOKUP(I161,Data!$A$2:$L$4115,6,FALSE)</f>
        <v>canceled</v>
      </c>
      <c r="K161" s="7">
        <f>VLOOKUP(I161,Data!$A$2:$L$4115,12,FALSE)</f>
        <v>9</v>
      </c>
    </row>
    <row r="162" spans="1:11" x14ac:dyDescent="0.25">
      <c r="A162" s="7">
        <v>280</v>
      </c>
      <c r="B162" s="7" t="str">
        <f>VLOOKUP(A162,Data!$A$2:$L$4115,6,FALSE)</f>
        <v>successful</v>
      </c>
      <c r="C162" s="7">
        <f>VLOOKUP(A162,Data!$A$2:$L$4115,12,FALSE)</f>
        <v>2139</v>
      </c>
      <c r="E162" s="7">
        <v>500</v>
      </c>
      <c r="F162" s="7" t="str">
        <f>VLOOKUP(E162,Data!$A$2:$L$4115,6,FALSE)</f>
        <v>failed</v>
      </c>
      <c r="G162" s="7">
        <f>VLOOKUP(E162,Data!$A$2:$L$4115,12,FALSE)</f>
        <v>4</v>
      </c>
      <c r="I162" s="7">
        <v>1320</v>
      </c>
      <c r="J162" s="7" t="str">
        <f>VLOOKUP(I162,Data!$A$2:$L$4115,6,FALSE)</f>
        <v>canceled</v>
      </c>
      <c r="K162" s="7">
        <f>VLOOKUP(I162,Data!$A$2:$L$4115,12,FALSE)</f>
        <v>3</v>
      </c>
    </row>
    <row r="163" spans="1:11" x14ac:dyDescent="0.25">
      <c r="A163" s="7">
        <v>281</v>
      </c>
      <c r="B163" s="7" t="str">
        <f>VLOOKUP(A163,Data!$A$2:$L$4115,6,FALSE)</f>
        <v>successful</v>
      </c>
      <c r="C163" s="7">
        <f>VLOOKUP(A163,Data!$A$2:$L$4115,12,FALSE)</f>
        <v>79</v>
      </c>
      <c r="E163" s="7">
        <v>501</v>
      </c>
      <c r="F163" s="7" t="str">
        <f>VLOOKUP(E163,Data!$A$2:$L$4115,6,FALSE)</f>
        <v>failed</v>
      </c>
      <c r="G163" s="7">
        <f>VLOOKUP(E163,Data!$A$2:$L$4115,12,FALSE)</f>
        <v>0</v>
      </c>
      <c r="I163" s="7">
        <v>1321</v>
      </c>
      <c r="J163" s="7" t="str">
        <f>VLOOKUP(I163,Data!$A$2:$L$4115,6,FALSE)</f>
        <v>canceled</v>
      </c>
      <c r="K163" s="7">
        <f>VLOOKUP(I163,Data!$A$2:$L$4115,12,FALSE)</f>
        <v>7</v>
      </c>
    </row>
    <row r="164" spans="1:11" x14ac:dyDescent="0.25">
      <c r="A164" s="7">
        <v>282</v>
      </c>
      <c r="B164" s="7" t="str">
        <f>VLOOKUP(A164,Data!$A$2:$L$4115,6,FALSE)</f>
        <v>successful</v>
      </c>
      <c r="C164" s="7">
        <f>VLOOKUP(A164,Data!$A$2:$L$4115,12,FALSE)</f>
        <v>179</v>
      </c>
      <c r="E164" s="7">
        <v>502</v>
      </c>
      <c r="F164" s="7" t="str">
        <f>VLOOKUP(E164,Data!$A$2:$L$4115,6,FALSE)</f>
        <v>failed</v>
      </c>
      <c r="G164" s="7">
        <f>VLOOKUP(E164,Data!$A$2:$L$4115,12,FALSE)</f>
        <v>4</v>
      </c>
      <c r="I164" s="7">
        <v>1322</v>
      </c>
      <c r="J164" s="7" t="str">
        <f>VLOOKUP(I164,Data!$A$2:$L$4115,6,FALSE)</f>
        <v>canceled</v>
      </c>
      <c r="K164" s="7">
        <f>VLOOKUP(I164,Data!$A$2:$L$4115,12,FALSE)</f>
        <v>4</v>
      </c>
    </row>
    <row r="165" spans="1:11" x14ac:dyDescent="0.25">
      <c r="A165" s="7">
        <v>283</v>
      </c>
      <c r="B165" s="7" t="str">
        <f>VLOOKUP(A165,Data!$A$2:$L$4115,6,FALSE)</f>
        <v>successful</v>
      </c>
      <c r="C165" s="7">
        <f>VLOOKUP(A165,Data!$A$2:$L$4115,12,FALSE)</f>
        <v>202</v>
      </c>
      <c r="E165" s="7">
        <v>503</v>
      </c>
      <c r="F165" s="7" t="str">
        <f>VLOOKUP(E165,Data!$A$2:$L$4115,6,FALSE)</f>
        <v>failed</v>
      </c>
      <c r="G165" s="7">
        <f>VLOOKUP(E165,Data!$A$2:$L$4115,12,FALSE)</f>
        <v>9</v>
      </c>
      <c r="I165" s="7">
        <v>1323</v>
      </c>
      <c r="J165" s="7" t="str">
        <f>VLOOKUP(I165,Data!$A$2:$L$4115,6,FALSE)</f>
        <v>canceled</v>
      </c>
      <c r="K165" s="7">
        <f>VLOOKUP(I165,Data!$A$2:$L$4115,12,FALSE)</f>
        <v>44</v>
      </c>
    </row>
    <row r="166" spans="1:11" x14ac:dyDescent="0.25">
      <c r="A166" s="7">
        <v>284</v>
      </c>
      <c r="B166" s="7" t="str">
        <f>VLOOKUP(A166,Data!$A$2:$L$4115,6,FALSE)</f>
        <v>successful</v>
      </c>
      <c r="C166" s="7">
        <f>VLOOKUP(A166,Data!$A$2:$L$4115,12,FALSE)</f>
        <v>760</v>
      </c>
      <c r="E166" s="7">
        <v>504</v>
      </c>
      <c r="F166" s="7" t="str">
        <f>VLOOKUP(E166,Data!$A$2:$L$4115,6,FALSE)</f>
        <v>failed</v>
      </c>
      <c r="G166" s="7">
        <f>VLOOKUP(E166,Data!$A$2:$L$4115,12,FALSE)</f>
        <v>5</v>
      </c>
      <c r="I166" s="7">
        <v>1324</v>
      </c>
      <c r="J166" s="7" t="str">
        <f>VLOOKUP(I166,Data!$A$2:$L$4115,6,FALSE)</f>
        <v>canceled</v>
      </c>
      <c r="K166" s="7">
        <f>VLOOKUP(I166,Data!$A$2:$L$4115,12,FALSE)</f>
        <v>90</v>
      </c>
    </row>
    <row r="167" spans="1:11" x14ac:dyDescent="0.25">
      <c r="A167" s="7">
        <v>285</v>
      </c>
      <c r="B167" s="7" t="str">
        <f>VLOOKUP(A167,Data!$A$2:$L$4115,6,FALSE)</f>
        <v>successful</v>
      </c>
      <c r="C167" s="7">
        <f>VLOOKUP(A167,Data!$A$2:$L$4115,12,FALSE)</f>
        <v>563</v>
      </c>
      <c r="E167" s="7">
        <v>505</v>
      </c>
      <c r="F167" s="7" t="str">
        <f>VLOOKUP(E167,Data!$A$2:$L$4115,6,FALSE)</f>
        <v>failed</v>
      </c>
      <c r="G167" s="7">
        <f>VLOOKUP(E167,Data!$A$2:$L$4115,12,FALSE)</f>
        <v>14</v>
      </c>
      <c r="I167" s="7">
        <v>1325</v>
      </c>
      <c r="J167" s="7" t="str">
        <f>VLOOKUP(I167,Data!$A$2:$L$4115,6,FALSE)</f>
        <v>canceled</v>
      </c>
      <c r="K167" s="7">
        <f>VLOOKUP(I167,Data!$A$2:$L$4115,12,FALSE)</f>
        <v>8</v>
      </c>
    </row>
    <row r="168" spans="1:11" x14ac:dyDescent="0.25">
      <c r="A168" s="7">
        <v>286</v>
      </c>
      <c r="B168" s="7" t="str">
        <f>VLOOKUP(A168,Data!$A$2:$L$4115,6,FALSE)</f>
        <v>successful</v>
      </c>
      <c r="C168" s="7">
        <f>VLOOKUP(A168,Data!$A$2:$L$4115,12,FALSE)</f>
        <v>135</v>
      </c>
      <c r="E168" s="7">
        <v>506</v>
      </c>
      <c r="F168" s="7" t="str">
        <f>VLOOKUP(E168,Data!$A$2:$L$4115,6,FALSE)</f>
        <v>failed</v>
      </c>
      <c r="G168" s="7">
        <f>VLOOKUP(E168,Data!$A$2:$L$4115,12,FALSE)</f>
        <v>1</v>
      </c>
      <c r="I168" s="7">
        <v>1326</v>
      </c>
      <c r="J168" s="7" t="str">
        <f>VLOOKUP(I168,Data!$A$2:$L$4115,6,FALSE)</f>
        <v>canceled</v>
      </c>
      <c r="K168" s="7">
        <f>VLOOKUP(I168,Data!$A$2:$L$4115,12,FALSE)</f>
        <v>11</v>
      </c>
    </row>
    <row r="169" spans="1:11" x14ac:dyDescent="0.25">
      <c r="A169" s="7">
        <v>287</v>
      </c>
      <c r="B169" s="7" t="str">
        <f>VLOOKUP(A169,Data!$A$2:$L$4115,6,FALSE)</f>
        <v>successful</v>
      </c>
      <c r="C169" s="7">
        <f>VLOOKUP(A169,Data!$A$2:$L$4115,12,FALSE)</f>
        <v>290</v>
      </c>
      <c r="E169" s="7">
        <v>507</v>
      </c>
      <c r="F169" s="7" t="str">
        <f>VLOOKUP(E169,Data!$A$2:$L$4115,6,FALSE)</f>
        <v>failed</v>
      </c>
      <c r="G169" s="7">
        <f>VLOOKUP(E169,Data!$A$2:$L$4115,12,FALSE)</f>
        <v>10</v>
      </c>
      <c r="I169" s="7">
        <v>1327</v>
      </c>
      <c r="J169" s="7" t="str">
        <f>VLOOKUP(I169,Data!$A$2:$L$4115,6,FALSE)</f>
        <v>canceled</v>
      </c>
      <c r="K169" s="7">
        <f>VLOOKUP(I169,Data!$A$2:$L$4115,12,FALSE)</f>
        <v>41</v>
      </c>
    </row>
    <row r="170" spans="1:11" x14ac:dyDescent="0.25">
      <c r="A170" s="7">
        <v>288</v>
      </c>
      <c r="B170" s="7" t="str">
        <f>VLOOKUP(A170,Data!$A$2:$L$4115,6,FALSE)</f>
        <v>successful</v>
      </c>
      <c r="C170" s="7">
        <f>VLOOKUP(A170,Data!$A$2:$L$4115,12,FALSE)</f>
        <v>447</v>
      </c>
      <c r="E170" s="7">
        <v>508</v>
      </c>
      <c r="F170" s="7" t="str">
        <f>VLOOKUP(E170,Data!$A$2:$L$4115,6,FALSE)</f>
        <v>failed</v>
      </c>
      <c r="G170" s="7">
        <f>VLOOKUP(E170,Data!$A$2:$L$4115,12,FALSE)</f>
        <v>3</v>
      </c>
      <c r="I170" s="7">
        <v>1328</v>
      </c>
      <c r="J170" s="7" t="str">
        <f>VLOOKUP(I170,Data!$A$2:$L$4115,6,FALSE)</f>
        <v>canceled</v>
      </c>
      <c r="K170" s="7">
        <f>VLOOKUP(I170,Data!$A$2:$L$4115,12,FALSE)</f>
        <v>15</v>
      </c>
    </row>
    <row r="171" spans="1:11" x14ac:dyDescent="0.25">
      <c r="A171" s="7">
        <v>289</v>
      </c>
      <c r="B171" s="7" t="str">
        <f>VLOOKUP(A171,Data!$A$2:$L$4115,6,FALSE)</f>
        <v>successful</v>
      </c>
      <c r="C171" s="7">
        <f>VLOOKUP(A171,Data!$A$2:$L$4115,12,FALSE)</f>
        <v>232</v>
      </c>
      <c r="E171" s="7">
        <v>509</v>
      </c>
      <c r="F171" s="7" t="str">
        <f>VLOOKUP(E171,Data!$A$2:$L$4115,6,FALSE)</f>
        <v>failed</v>
      </c>
      <c r="G171" s="7">
        <f>VLOOKUP(E171,Data!$A$2:$L$4115,12,FALSE)</f>
        <v>1</v>
      </c>
      <c r="I171" s="7">
        <v>1329</v>
      </c>
      <c r="J171" s="7" t="str">
        <f>VLOOKUP(I171,Data!$A$2:$L$4115,6,FALSE)</f>
        <v>canceled</v>
      </c>
      <c r="K171" s="7">
        <f>VLOOKUP(I171,Data!$A$2:$L$4115,12,FALSE)</f>
        <v>9</v>
      </c>
    </row>
    <row r="172" spans="1:11" x14ac:dyDescent="0.25">
      <c r="A172" s="7">
        <v>290</v>
      </c>
      <c r="B172" s="7" t="str">
        <f>VLOOKUP(A172,Data!$A$2:$L$4115,6,FALSE)</f>
        <v>successful</v>
      </c>
      <c r="C172" s="7">
        <f>VLOOKUP(A172,Data!$A$2:$L$4115,12,FALSE)</f>
        <v>168</v>
      </c>
      <c r="E172" s="7">
        <v>510</v>
      </c>
      <c r="F172" s="7" t="str">
        <f>VLOOKUP(E172,Data!$A$2:$L$4115,6,FALSE)</f>
        <v>failed</v>
      </c>
      <c r="G172" s="7">
        <f>VLOOKUP(E172,Data!$A$2:$L$4115,12,FALSE)</f>
        <v>0</v>
      </c>
      <c r="I172" s="7">
        <v>1330</v>
      </c>
      <c r="J172" s="7" t="str">
        <f>VLOOKUP(I172,Data!$A$2:$L$4115,6,FALSE)</f>
        <v>canceled</v>
      </c>
      <c r="K172" s="7">
        <f>VLOOKUP(I172,Data!$A$2:$L$4115,12,FALSE)</f>
        <v>50</v>
      </c>
    </row>
    <row r="173" spans="1:11" x14ac:dyDescent="0.25">
      <c r="A173" s="7">
        <v>291</v>
      </c>
      <c r="B173" s="7" t="str">
        <f>VLOOKUP(A173,Data!$A$2:$L$4115,6,FALSE)</f>
        <v>successful</v>
      </c>
      <c r="C173" s="7">
        <f>VLOOKUP(A173,Data!$A$2:$L$4115,12,FALSE)</f>
        <v>128</v>
      </c>
      <c r="E173" s="7">
        <v>511</v>
      </c>
      <c r="F173" s="7" t="str">
        <f>VLOOKUP(E173,Data!$A$2:$L$4115,6,FALSE)</f>
        <v>failed</v>
      </c>
      <c r="G173" s="7">
        <f>VLOOKUP(E173,Data!$A$2:$L$4115,12,FALSE)</f>
        <v>5</v>
      </c>
      <c r="I173" s="7">
        <v>1331</v>
      </c>
      <c r="J173" s="7" t="str">
        <f>VLOOKUP(I173,Data!$A$2:$L$4115,6,FALSE)</f>
        <v>canceled</v>
      </c>
      <c r="K173" s="7">
        <f>VLOOKUP(I173,Data!$A$2:$L$4115,12,FALSE)</f>
        <v>34</v>
      </c>
    </row>
    <row r="174" spans="1:11" x14ac:dyDescent="0.25">
      <c r="A174" s="7">
        <v>292</v>
      </c>
      <c r="B174" s="7" t="str">
        <f>VLOOKUP(A174,Data!$A$2:$L$4115,6,FALSE)</f>
        <v>successful</v>
      </c>
      <c r="C174" s="7">
        <f>VLOOKUP(A174,Data!$A$2:$L$4115,12,FALSE)</f>
        <v>493</v>
      </c>
      <c r="E174" s="7">
        <v>512</v>
      </c>
      <c r="F174" s="7" t="str">
        <f>VLOOKUP(E174,Data!$A$2:$L$4115,6,FALSE)</f>
        <v>failed</v>
      </c>
      <c r="G174" s="7">
        <f>VLOOKUP(E174,Data!$A$2:$L$4115,12,FALSE)</f>
        <v>2</v>
      </c>
      <c r="I174" s="7">
        <v>1332</v>
      </c>
      <c r="J174" s="7" t="str">
        <f>VLOOKUP(I174,Data!$A$2:$L$4115,6,FALSE)</f>
        <v>canceled</v>
      </c>
      <c r="K174" s="7">
        <f>VLOOKUP(I174,Data!$A$2:$L$4115,12,FALSE)</f>
        <v>0</v>
      </c>
    </row>
    <row r="175" spans="1:11" x14ac:dyDescent="0.25">
      <c r="A175" s="7">
        <v>293</v>
      </c>
      <c r="B175" s="7" t="str">
        <f>VLOOKUP(A175,Data!$A$2:$L$4115,6,FALSE)</f>
        <v>successful</v>
      </c>
      <c r="C175" s="7">
        <f>VLOOKUP(A175,Data!$A$2:$L$4115,12,FALSE)</f>
        <v>131</v>
      </c>
      <c r="E175" s="7">
        <v>513</v>
      </c>
      <c r="F175" s="7" t="str">
        <f>VLOOKUP(E175,Data!$A$2:$L$4115,6,FALSE)</f>
        <v>failed</v>
      </c>
      <c r="G175" s="7">
        <f>VLOOKUP(E175,Data!$A$2:$L$4115,12,FALSE)</f>
        <v>68</v>
      </c>
      <c r="I175" s="7">
        <v>1333</v>
      </c>
      <c r="J175" s="7" t="str">
        <f>VLOOKUP(I175,Data!$A$2:$L$4115,6,FALSE)</f>
        <v>canceled</v>
      </c>
      <c r="K175" s="7">
        <f>VLOOKUP(I175,Data!$A$2:$L$4115,12,FALSE)</f>
        <v>0</v>
      </c>
    </row>
    <row r="176" spans="1:11" x14ac:dyDescent="0.25">
      <c r="A176" s="7">
        <v>294</v>
      </c>
      <c r="B176" s="7" t="str">
        <f>VLOOKUP(A176,Data!$A$2:$L$4115,6,FALSE)</f>
        <v>successful</v>
      </c>
      <c r="C176" s="7">
        <f>VLOOKUP(A176,Data!$A$2:$L$4115,12,FALSE)</f>
        <v>50</v>
      </c>
      <c r="E176" s="7">
        <v>514</v>
      </c>
      <c r="F176" s="7" t="str">
        <f>VLOOKUP(E176,Data!$A$2:$L$4115,6,FALSE)</f>
        <v>failed</v>
      </c>
      <c r="G176" s="7">
        <f>VLOOKUP(E176,Data!$A$2:$L$4115,12,FALSE)</f>
        <v>3</v>
      </c>
      <c r="I176" s="7">
        <v>1334</v>
      </c>
      <c r="J176" s="7" t="str">
        <f>VLOOKUP(I176,Data!$A$2:$L$4115,6,FALSE)</f>
        <v>canceled</v>
      </c>
      <c r="K176" s="7">
        <f>VLOOKUP(I176,Data!$A$2:$L$4115,12,FALSE)</f>
        <v>276</v>
      </c>
    </row>
    <row r="177" spans="1:11" x14ac:dyDescent="0.25">
      <c r="A177" s="7">
        <v>295</v>
      </c>
      <c r="B177" s="7" t="str">
        <f>VLOOKUP(A177,Data!$A$2:$L$4115,6,FALSE)</f>
        <v>successful</v>
      </c>
      <c r="C177" s="7">
        <f>VLOOKUP(A177,Data!$A$2:$L$4115,12,FALSE)</f>
        <v>665</v>
      </c>
      <c r="E177" s="7">
        <v>515</v>
      </c>
      <c r="F177" s="7" t="str">
        <f>VLOOKUP(E177,Data!$A$2:$L$4115,6,FALSE)</f>
        <v>failed</v>
      </c>
      <c r="G177" s="7">
        <f>VLOOKUP(E177,Data!$A$2:$L$4115,12,FALSE)</f>
        <v>34</v>
      </c>
      <c r="I177" s="7">
        <v>1335</v>
      </c>
      <c r="J177" s="7" t="str">
        <f>VLOOKUP(I177,Data!$A$2:$L$4115,6,FALSE)</f>
        <v>canceled</v>
      </c>
      <c r="K177" s="7">
        <f>VLOOKUP(I177,Data!$A$2:$L$4115,12,FALSE)</f>
        <v>16</v>
      </c>
    </row>
    <row r="178" spans="1:11" x14ac:dyDescent="0.25">
      <c r="A178" s="7">
        <v>296</v>
      </c>
      <c r="B178" s="7" t="str">
        <f>VLOOKUP(A178,Data!$A$2:$L$4115,6,FALSE)</f>
        <v>successful</v>
      </c>
      <c r="C178" s="7">
        <f>VLOOKUP(A178,Data!$A$2:$L$4115,12,FALSE)</f>
        <v>129</v>
      </c>
      <c r="E178" s="7">
        <v>516</v>
      </c>
      <c r="F178" s="7" t="str">
        <f>VLOOKUP(E178,Data!$A$2:$L$4115,6,FALSE)</f>
        <v>failed</v>
      </c>
      <c r="G178" s="7">
        <f>VLOOKUP(E178,Data!$A$2:$L$4115,12,FALSE)</f>
        <v>0</v>
      </c>
      <c r="I178" s="7">
        <v>1336</v>
      </c>
      <c r="J178" s="7" t="str">
        <f>VLOOKUP(I178,Data!$A$2:$L$4115,6,FALSE)</f>
        <v>canceled</v>
      </c>
      <c r="K178" s="7">
        <f>VLOOKUP(I178,Data!$A$2:$L$4115,12,FALSE)</f>
        <v>224</v>
      </c>
    </row>
    <row r="179" spans="1:11" x14ac:dyDescent="0.25">
      <c r="A179" s="7">
        <v>297</v>
      </c>
      <c r="B179" s="7" t="str">
        <f>VLOOKUP(A179,Data!$A$2:$L$4115,6,FALSE)</f>
        <v>successful</v>
      </c>
      <c r="C179" s="7">
        <f>VLOOKUP(A179,Data!$A$2:$L$4115,12,FALSE)</f>
        <v>142</v>
      </c>
      <c r="E179" s="7">
        <v>517</v>
      </c>
      <c r="F179" s="7" t="str">
        <f>VLOOKUP(E179,Data!$A$2:$L$4115,6,FALSE)</f>
        <v>failed</v>
      </c>
      <c r="G179" s="7">
        <f>VLOOKUP(E179,Data!$A$2:$L$4115,12,FALSE)</f>
        <v>3</v>
      </c>
      <c r="I179" s="7">
        <v>1337</v>
      </c>
      <c r="J179" s="7" t="str">
        <f>VLOOKUP(I179,Data!$A$2:$L$4115,6,FALSE)</f>
        <v>canceled</v>
      </c>
      <c r="K179" s="7">
        <f>VLOOKUP(I179,Data!$A$2:$L$4115,12,FALSE)</f>
        <v>140</v>
      </c>
    </row>
    <row r="180" spans="1:11" x14ac:dyDescent="0.25">
      <c r="A180" s="7">
        <v>298</v>
      </c>
      <c r="B180" s="7" t="str">
        <f>VLOOKUP(A180,Data!$A$2:$L$4115,6,FALSE)</f>
        <v>successful</v>
      </c>
      <c r="C180" s="7">
        <f>VLOOKUP(A180,Data!$A$2:$L$4115,12,FALSE)</f>
        <v>2436</v>
      </c>
      <c r="E180" s="7">
        <v>518</v>
      </c>
      <c r="F180" s="7" t="str">
        <f>VLOOKUP(E180,Data!$A$2:$L$4115,6,FALSE)</f>
        <v>failed</v>
      </c>
      <c r="G180" s="7">
        <f>VLOOKUP(E180,Data!$A$2:$L$4115,12,FALSE)</f>
        <v>0</v>
      </c>
      <c r="I180" s="7">
        <v>1338</v>
      </c>
      <c r="J180" s="7" t="str">
        <f>VLOOKUP(I180,Data!$A$2:$L$4115,6,FALSE)</f>
        <v>canceled</v>
      </c>
      <c r="K180" s="7">
        <f>VLOOKUP(I180,Data!$A$2:$L$4115,12,FALSE)</f>
        <v>15</v>
      </c>
    </row>
    <row r="181" spans="1:11" x14ac:dyDescent="0.25">
      <c r="A181" s="7">
        <v>299</v>
      </c>
      <c r="B181" s="7" t="str">
        <f>VLOOKUP(A181,Data!$A$2:$L$4115,6,FALSE)</f>
        <v>successful</v>
      </c>
      <c r="C181" s="7">
        <f>VLOOKUP(A181,Data!$A$2:$L$4115,12,FALSE)</f>
        <v>244</v>
      </c>
      <c r="E181" s="7">
        <v>519</v>
      </c>
      <c r="F181" s="7" t="str">
        <f>VLOOKUP(E181,Data!$A$2:$L$4115,6,FALSE)</f>
        <v>failed</v>
      </c>
      <c r="G181" s="7">
        <f>VLOOKUP(E181,Data!$A$2:$L$4115,12,FALSE)</f>
        <v>70</v>
      </c>
      <c r="I181" s="7">
        <v>1339</v>
      </c>
      <c r="J181" s="7" t="str">
        <f>VLOOKUP(I181,Data!$A$2:$L$4115,6,FALSE)</f>
        <v>canceled</v>
      </c>
      <c r="K181" s="7">
        <f>VLOOKUP(I181,Data!$A$2:$L$4115,12,FALSE)</f>
        <v>37</v>
      </c>
    </row>
    <row r="182" spans="1:11" x14ac:dyDescent="0.25">
      <c r="A182" s="7">
        <v>300</v>
      </c>
      <c r="B182" s="7" t="str">
        <f>VLOOKUP(A182,Data!$A$2:$L$4115,6,FALSE)</f>
        <v>successful</v>
      </c>
      <c r="C182" s="7">
        <f>VLOOKUP(A182,Data!$A$2:$L$4115,12,FALSE)</f>
        <v>298</v>
      </c>
      <c r="E182" s="7">
        <v>540</v>
      </c>
      <c r="F182" s="7" t="str">
        <f>VLOOKUP(E182,Data!$A$2:$L$4115,6,FALSE)</f>
        <v>failed</v>
      </c>
      <c r="G182" s="7">
        <f>VLOOKUP(E182,Data!$A$2:$L$4115,12,FALSE)</f>
        <v>1</v>
      </c>
      <c r="I182" s="7">
        <v>1340</v>
      </c>
      <c r="J182" s="7" t="str">
        <f>VLOOKUP(I182,Data!$A$2:$L$4115,6,FALSE)</f>
        <v>canceled</v>
      </c>
      <c r="K182" s="7">
        <f>VLOOKUP(I182,Data!$A$2:$L$4115,12,FALSE)</f>
        <v>0</v>
      </c>
    </row>
    <row r="183" spans="1:11" x14ac:dyDescent="0.25">
      <c r="A183" s="7">
        <v>301</v>
      </c>
      <c r="B183" s="7" t="str">
        <f>VLOOKUP(A183,Data!$A$2:$L$4115,6,FALSE)</f>
        <v>successful</v>
      </c>
      <c r="C183" s="7">
        <f>VLOOKUP(A183,Data!$A$2:$L$4115,12,FALSE)</f>
        <v>251</v>
      </c>
      <c r="E183" s="7">
        <v>541</v>
      </c>
      <c r="F183" s="7" t="str">
        <f>VLOOKUP(E183,Data!$A$2:$L$4115,6,FALSE)</f>
        <v>failed</v>
      </c>
      <c r="G183" s="7">
        <f>VLOOKUP(E183,Data!$A$2:$L$4115,12,FALSE)</f>
        <v>1</v>
      </c>
      <c r="I183" s="7">
        <v>1341</v>
      </c>
      <c r="J183" s="7" t="str">
        <f>VLOOKUP(I183,Data!$A$2:$L$4115,6,FALSE)</f>
        <v>canceled</v>
      </c>
      <c r="K183" s="7">
        <f>VLOOKUP(I183,Data!$A$2:$L$4115,12,FALSE)</f>
        <v>46</v>
      </c>
    </row>
    <row r="184" spans="1:11" x14ac:dyDescent="0.25">
      <c r="A184" s="7">
        <v>302</v>
      </c>
      <c r="B184" s="7" t="str">
        <f>VLOOKUP(A184,Data!$A$2:$L$4115,6,FALSE)</f>
        <v>successful</v>
      </c>
      <c r="C184" s="7">
        <f>VLOOKUP(A184,Data!$A$2:$L$4115,12,FALSE)</f>
        <v>108</v>
      </c>
      <c r="E184" s="7">
        <v>542</v>
      </c>
      <c r="F184" s="7" t="str">
        <f>VLOOKUP(E184,Data!$A$2:$L$4115,6,FALSE)</f>
        <v>failed</v>
      </c>
      <c r="G184" s="7">
        <f>VLOOKUP(E184,Data!$A$2:$L$4115,12,FALSE)</f>
        <v>1</v>
      </c>
      <c r="I184" s="7">
        <v>1342</v>
      </c>
      <c r="J184" s="7" t="str">
        <f>VLOOKUP(I184,Data!$A$2:$L$4115,6,FALSE)</f>
        <v>canceled</v>
      </c>
      <c r="K184" s="7">
        <f>VLOOKUP(I184,Data!$A$2:$L$4115,12,FALSE)</f>
        <v>1</v>
      </c>
    </row>
    <row r="185" spans="1:11" x14ac:dyDescent="0.25">
      <c r="A185" s="7">
        <v>303</v>
      </c>
      <c r="B185" s="7" t="str">
        <f>VLOOKUP(A185,Data!$A$2:$L$4115,6,FALSE)</f>
        <v>successful</v>
      </c>
      <c r="C185" s="7">
        <f>VLOOKUP(A185,Data!$A$2:$L$4115,12,FALSE)</f>
        <v>82</v>
      </c>
      <c r="E185" s="7">
        <v>543</v>
      </c>
      <c r="F185" s="7" t="str">
        <f>VLOOKUP(E185,Data!$A$2:$L$4115,6,FALSE)</f>
        <v>failed</v>
      </c>
      <c r="G185" s="7">
        <f>VLOOKUP(E185,Data!$A$2:$L$4115,12,FALSE)</f>
        <v>2</v>
      </c>
      <c r="I185" s="7">
        <v>1343</v>
      </c>
      <c r="J185" s="7" t="str">
        <f>VLOOKUP(I185,Data!$A$2:$L$4115,6,FALSE)</f>
        <v>canceled</v>
      </c>
      <c r="K185" s="7">
        <f>VLOOKUP(I185,Data!$A$2:$L$4115,12,FALSE)</f>
        <v>323</v>
      </c>
    </row>
    <row r="186" spans="1:11" x14ac:dyDescent="0.25">
      <c r="A186" s="7">
        <v>304</v>
      </c>
      <c r="B186" s="7" t="str">
        <f>VLOOKUP(A186,Data!$A$2:$L$4115,6,FALSE)</f>
        <v>successful</v>
      </c>
      <c r="C186" s="7">
        <f>VLOOKUP(A186,Data!$A$2:$L$4115,12,FALSE)</f>
        <v>74</v>
      </c>
      <c r="E186" s="7">
        <v>544</v>
      </c>
      <c r="F186" s="7" t="str">
        <f>VLOOKUP(E186,Data!$A$2:$L$4115,6,FALSE)</f>
        <v>failed</v>
      </c>
      <c r="G186" s="7">
        <f>VLOOKUP(E186,Data!$A$2:$L$4115,12,FALSE)</f>
        <v>2</v>
      </c>
      <c r="I186" s="7">
        <v>1451</v>
      </c>
      <c r="J186" s="7" t="str">
        <f>VLOOKUP(I186,Data!$A$2:$L$4115,6,FALSE)</f>
        <v>canceled</v>
      </c>
      <c r="K186" s="7">
        <f>VLOOKUP(I186,Data!$A$2:$L$4115,12,FALSE)</f>
        <v>2</v>
      </c>
    </row>
    <row r="187" spans="1:11" x14ac:dyDescent="0.25">
      <c r="A187" s="7">
        <v>305</v>
      </c>
      <c r="B187" s="7" t="str">
        <f>VLOOKUP(A187,Data!$A$2:$L$4115,6,FALSE)</f>
        <v>successful</v>
      </c>
      <c r="C187" s="7">
        <f>VLOOKUP(A187,Data!$A$2:$L$4115,12,FALSE)</f>
        <v>189</v>
      </c>
      <c r="E187" s="7">
        <v>545</v>
      </c>
      <c r="F187" s="7" t="str">
        <f>VLOOKUP(E187,Data!$A$2:$L$4115,6,FALSE)</f>
        <v>failed</v>
      </c>
      <c r="G187" s="7">
        <f>VLOOKUP(E187,Data!$A$2:$L$4115,12,FALSE)</f>
        <v>34</v>
      </c>
      <c r="I187" s="7">
        <v>1452</v>
      </c>
      <c r="J187" s="7" t="str">
        <f>VLOOKUP(I187,Data!$A$2:$L$4115,6,FALSE)</f>
        <v>canceled</v>
      </c>
      <c r="K187" s="7">
        <f>VLOOKUP(I187,Data!$A$2:$L$4115,12,FALSE)</f>
        <v>0</v>
      </c>
    </row>
    <row r="188" spans="1:11" x14ac:dyDescent="0.25">
      <c r="A188" s="7">
        <v>306</v>
      </c>
      <c r="B188" s="7" t="str">
        <f>VLOOKUP(A188,Data!$A$2:$L$4115,6,FALSE)</f>
        <v>successful</v>
      </c>
      <c r="C188" s="7">
        <f>VLOOKUP(A188,Data!$A$2:$L$4115,12,FALSE)</f>
        <v>80</v>
      </c>
      <c r="E188" s="7">
        <v>546</v>
      </c>
      <c r="F188" s="7" t="str">
        <f>VLOOKUP(E188,Data!$A$2:$L$4115,6,FALSE)</f>
        <v>failed</v>
      </c>
      <c r="G188" s="7">
        <f>VLOOKUP(E188,Data!$A$2:$L$4115,12,FALSE)</f>
        <v>2</v>
      </c>
      <c r="I188" s="7">
        <v>1453</v>
      </c>
      <c r="J188" s="7" t="str">
        <f>VLOOKUP(I188,Data!$A$2:$L$4115,6,FALSE)</f>
        <v>canceled</v>
      </c>
      <c r="K188" s="7">
        <f>VLOOKUP(I188,Data!$A$2:$L$4115,12,FALSE)</f>
        <v>0</v>
      </c>
    </row>
    <row r="189" spans="1:11" x14ac:dyDescent="0.25">
      <c r="A189" s="7">
        <v>307</v>
      </c>
      <c r="B189" s="7" t="str">
        <f>VLOOKUP(A189,Data!$A$2:$L$4115,6,FALSE)</f>
        <v>successful</v>
      </c>
      <c r="C189" s="7">
        <f>VLOOKUP(A189,Data!$A$2:$L$4115,12,FALSE)</f>
        <v>576</v>
      </c>
      <c r="E189" s="7">
        <v>547</v>
      </c>
      <c r="F189" s="7" t="str">
        <f>VLOOKUP(E189,Data!$A$2:$L$4115,6,FALSE)</f>
        <v>failed</v>
      </c>
      <c r="G189" s="7">
        <f>VLOOKUP(E189,Data!$A$2:$L$4115,12,FALSE)</f>
        <v>0</v>
      </c>
      <c r="I189" s="7">
        <v>1454</v>
      </c>
      <c r="J189" s="7" t="str">
        <f>VLOOKUP(I189,Data!$A$2:$L$4115,6,FALSE)</f>
        <v>canceled</v>
      </c>
      <c r="K189" s="7">
        <f>VLOOKUP(I189,Data!$A$2:$L$4115,12,FALSE)</f>
        <v>1</v>
      </c>
    </row>
    <row r="190" spans="1:11" x14ac:dyDescent="0.25">
      <c r="A190" s="7">
        <v>308</v>
      </c>
      <c r="B190" s="7" t="str">
        <f>VLOOKUP(A190,Data!$A$2:$L$4115,6,FALSE)</f>
        <v>successful</v>
      </c>
      <c r="C190" s="7">
        <f>VLOOKUP(A190,Data!$A$2:$L$4115,12,FALSE)</f>
        <v>202</v>
      </c>
      <c r="E190" s="7">
        <v>548</v>
      </c>
      <c r="F190" s="7" t="str">
        <f>VLOOKUP(E190,Data!$A$2:$L$4115,6,FALSE)</f>
        <v>failed</v>
      </c>
      <c r="G190" s="7">
        <f>VLOOKUP(E190,Data!$A$2:$L$4115,12,FALSE)</f>
        <v>1</v>
      </c>
      <c r="I190" s="7">
        <v>1455</v>
      </c>
      <c r="J190" s="7" t="str">
        <f>VLOOKUP(I190,Data!$A$2:$L$4115,6,FALSE)</f>
        <v>canceled</v>
      </c>
      <c r="K190" s="7">
        <f>VLOOKUP(I190,Data!$A$2:$L$4115,12,FALSE)</f>
        <v>7</v>
      </c>
    </row>
    <row r="191" spans="1:11" x14ac:dyDescent="0.25">
      <c r="A191" s="7">
        <v>309</v>
      </c>
      <c r="B191" s="7" t="str">
        <f>VLOOKUP(A191,Data!$A$2:$L$4115,6,FALSE)</f>
        <v>successful</v>
      </c>
      <c r="C191" s="7">
        <f>VLOOKUP(A191,Data!$A$2:$L$4115,12,FALSE)</f>
        <v>238</v>
      </c>
      <c r="E191" s="7">
        <v>549</v>
      </c>
      <c r="F191" s="7" t="str">
        <f>VLOOKUP(E191,Data!$A$2:$L$4115,6,FALSE)</f>
        <v>failed</v>
      </c>
      <c r="G191" s="7">
        <f>VLOOKUP(E191,Data!$A$2:$L$4115,12,FALSE)</f>
        <v>8</v>
      </c>
      <c r="I191" s="7">
        <v>1456</v>
      </c>
      <c r="J191" s="7" t="str">
        <f>VLOOKUP(I191,Data!$A$2:$L$4115,6,FALSE)</f>
        <v>canceled</v>
      </c>
      <c r="K191" s="7">
        <f>VLOOKUP(I191,Data!$A$2:$L$4115,12,FALSE)</f>
        <v>3</v>
      </c>
    </row>
    <row r="192" spans="1:11" x14ac:dyDescent="0.25">
      <c r="A192" s="7">
        <v>310</v>
      </c>
      <c r="B192" s="7" t="str">
        <f>VLOOKUP(A192,Data!$A$2:$L$4115,6,FALSE)</f>
        <v>successful</v>
      </c>
      <c r="C192" s="7">
        <f>VLOOKUP(A192,Data!$A$2:$L$4115,12,FALSE)</f>
        <v>36</v>
      </c>
      <c r="E192" s="7">
        <v>550</v>
      </c>
      <c r="F192" s="7" t="str">
        <f>VLOOKUP(E192,Data!$A$2:$L$4115,6,FALSE)</f>
        <v>failed</v>
      </c>
      <c r="G192" s="7">
        <f>VLOOKUP(E192,Data!$A$2:$L$4115,12,FALSE)</f>
        <v>4</v>
      </c>
      <c r="I192" s="7">
        <v>1457</v>
      </c>
      <c r="J192" s="7" t="str">
        <f>VLOOKUP(I192,Data!$A$2:$L$4115,6,FALSE)</f>
        <v>canceled</v>
      </c>
      <c r="K192" s="7">
        <f>VLOOKUP(I192,Data!$A$2:$L$4115,12,FALSE)</f>
        <v>0</v>
      </c>
    </row>
    <row r="193" spans="1:11" x14ac:dyDescent="0.25">
      <c r="A193" s="7">
        <v>311</v>
      </c>
      <c r="B193" s="7" t="str">
        <f>VLOOKUP(A193,Data!$A$2:$L$4115,6,FALSE)</f>
        <v>successful</v>
      </c>
      <c r="C193" s="7">
        <f>VLOOKUP(A193,Data!$A$2:$L$4115,12,FALSE)</f>
        <v>150</v>
      </c>
      <c r="E193" s="7">
        <v>551</v>
      </c>
      <c r="F193" s="7" t="str">
        <f>VLOOKUP(E193,Data!$A$2:$L$4115,6,FALSE)</f>
        <v>failed</v>
      </c>
      <c r="G193" s="7">
        <f>VLOOKUP(E193,Data!$A$2:$L$4115,12,FALSE)</f>
        <v>28</v>
      </c>
      <c r="I193" s="7">
        <v>1458</v>
      </c>
      <c r="J193" s="7" t="str">
        <f>VLOOKUP(I193,Data!$A$2:$L$4115,6,FALSE)</f>
        <v>canceled</v>
      </c>
      <c r="K193" s="7">
        <f>VLOOKUP(I193,Data!$A$2:$L$4115,12,FALSE)</f>
        <v>0</v>
      </c>
    </row>
    <row r="194" spans="1:11" x14ac:dyDescent="0.25">
      <c r="A194" s="7">
        <v>312</v>
      </c>
      <c r="B194" s="7" t="str">
        <f>VLOOKUP(A194,Data!$A$2:$L$4115,6,FALSE)</f>
        <v>successful</v>
      </c>
      <c r="C194" s="7">
        <f>VLOOKUP(A194,Data!$A$2:$L$4115,12,FALSE)</f>
        <v>146</v>
      </c>
      <c r="E194" s="7">
        <v>552</v>
      </c>
      <c r="F194" s="7" t="str">
        <f>VLOOKUP(E194,Data!$A$2:$L$4115,6,FALSE)</f>
        <v>failed</v>
      </c>
      <c r="G194" s="7">
        <f>VLOOKUP(E194,Data!$A$2:$L$4115,12,FALSE)</f>
        <v>0</v>
      </c>
      <c r="I194" s="7">
        <v>1459</v>
      </c>
      <c r="J194" s="7" t="str">
        <f>VLOOKUP(I194,Data!$A$2:$L$4115,6,FALSE)</f>
        <v>canceled</v>
      </c>
      <c r="K194" s="7">
        <f>VLOOKUP(I194,Data!$A$2:$L$4115,12,FALSE)</f>
        <v>0</v>
      </c>
    </row>
    <row r="195" spans="1:11" x14ac:dyDescent="0.25">
      <c r="A195" s="7">
        <v>313</v>
      </c>
      <c r="B195" s="7" t="str">
        <f>VLOOKUP(A195,Data!$A$2:$L$4115,6,FALSE)</f>
        <v>successful</v>
      </c>
      <c r="C195" s="7">
        <f>VLOOKUP(A195,Data!$A$2:$L$4115,12,FALSE)</f>
        <v>222</v>
      </c>
      <c r="E195" s="7">
        <v>553</v>
      </c>
      <c r="F195" s="7" t="str">
        <f>VLOOKUP(E195,Data!$A$2:$L$4115,6,FALSE)</f>
        <v>failed</v>
      </c>
      <c r="G195" s="7">
        <f>VLOOKUP(E195,Data!$A$2:$L$4115,12,FALSE)</f>
        <v>6</v>
      </c>
      <c r="I195" s="7">
        <v>1460</v>
      </c>
      <c r="J195" s="7" t="str">
        <f>VLOOKUP(I195,Data!$A$2:$L$4115,6,FALSE)</f>
        <v>canceled</v>
      </c>
      <c r="K195" s="7">
        <f>VLOOKUP(I195,Data!$A$2:$L$4115,12,FALSE)</f>
        <v>0</v>
      </c>
    </row>
    <row r="196" spans="1:11" x14ac:dyDescent="0.25">
      <c r="A196" s="7">
        <v>314</v>
      </c>
      <c r="B196" s="7" t="str">
        <f>VLOOKUP(A196,Data!$A$2:$L$4115,6,FALSE)</f>
        <v>successful</v>
      </c>
      <c r="C196" s="7">
        <f>VLOOKUP(A196,Data!$A$2:$L$4115,12,FALSE)</f>
        <v>120</v>
      </c>
      <c r="E196" s="7">
        <v>554</v>
      </c>
      <c r="F196" s="7" t="str">
        <f>VLOOKUP(E196,Data!$A$2:$L$4115,6,FALSE)</f>
        <v>failed</v>
      </c>
      <c r="G196" s="7">
        <f>VLOOKUP(E196,Data!$A$2:$L$4115,12,FALSE)</f>
        <v>22</v>
      </c>
      <c r="I196" s="7">
        <v>1561</v>
      </c>
      <c r="J196" s="7" t="str">
        <f>VLOOKUP(I196,Data!$A$2:$L$4115,6,FALSE)</f>
        <v>canceled</v>
      </c>
      <c r="K196" s="7">
        <f>VLOOKUP(I196,Data!$A$2:$L$4115,12,FALSE)</f>
        <v>1</v>
      </c>
    </row>
    <row r="197" spans="1:11" x14ac:dyDescent="0.25">
      <c r="A197" s="7">
        <v>315</v>
      </c>
      <c r="B197" s="7" t="str">
        <f>VLOOKUP(A197,Data!$A$2:$L$4115,6,FALSE)</f>
        <v>successful</v>
      </c>
      <c r="C197" s="7">
        <f>VLOOKUP(A197,Data!$A$2:$L$4115,12,FALSE)</f>
        <v>126</v>
      </c>
      <c r="E197" s="7">
        <v>555</v>
      </c>
      <c r="F197" s="7" t="str">
        <f>VLOOKUP(E197,Data!$A$2:$L$4115,6,FALSE)</f>
        <v>failed</v>
      </c>
      <c r="G197" s="7">
        <f>VLOOKUP(E197,Data!$A$2:$L$4115,12,FALSE)</f>
        <v>0</v>
      </c>
      <c r="I197" s="7">
        <v>1562</v>
      </c>
      <c r="J197" s="7" t="str">
        <f>VLOOKUP(I197,Data!$A$2:$L$4115,6,FALSE)</f>
        <v>canceled</v>
      </c>
      <c r="K197" s="7">
        <f>VLOOKUP(I197,Data!$A$2:$L$4115,12,FALSE)</f>
        <v>0</v>
      </c>
    </row>
    <row r="198" spans="1:11" x14ac:dyDescent="0.25">
      <c r="A198" s="7">
        <v>316</v>
      </c>
      <c r="B198" s="7" t="str">
        <f>VLOOKUP(A198,Data!$A$2:$L$4115,6,FALSE)</f>
        <v>successful</v>
      </c>
      <c r="C198" s="7">
        <f>VLOOKUP(A198,Data!$A$2:$L$4115,12,FALSE)</f>
        <v>158</v>
      </c>
      <c r="E198" s="7">
        <v>556</v>
      </c>
      <c r="F198" s="7" t="str">
        <f>VLOOKUP(E198,Data!$A$2:$L$4115,6,FALSE)</f>
        <v>failed</v>
      </c>
      <c r="G198" s="7">
        <f>VLOOKUP(E198,Data!$A$2:$L$4115,12,FALSE)</f>
        <v>1</v>
      </c>
      <c r="I198" s="7">
        <v>1563</v>
      </c>
      <c r="J198" s="7" t="str">
        <f>VLOOKUP(I198,Data!$A$2:$L$4115,6,FALSE)</f>
        <v>canceled</v>
      </c>
      <c r="K198" s="7">
        <f>VLOOKUP(I198,Data!$A$2:$L$4115,12,FALSE)</f>
        <v>2</v>
      </c>
    </row>
    <row r="199" spans="1:11" x14ac:dyDescent="0.25">
      <c r="A199" s="7">
        <v>317</v>
      </c>
      <c r="B199" s="7" t="str">
        <f>VLOOKUP(A199,Data!$A$2:$L$4115,6,FALSE)</f>
        <v>successful</v>
      </c>
      <c r="C199" s="7">
        <f>VLOOKUP(A199,Data!$A$2:$L$4115,12,FALSE)</f>
        <v>316</v>
      </c>
      <c r="E199" s="7">
        <v>557</v>
      </c>
      <c r="F199" s="7" t="str">
        <f>VLOOKUP(E199,Data!$A$2:$L$4115,6,FALSE)</f>
        <v>failed</v>
      </c>
      <c r="G199" s="7">
        <f>VLOOKUP(E199,Data!$A$2:$L$4115,12,FALSE)</f>
        <v>20</v>
      </c>
      <c r="I199" s="7">
        <v>1564</v>
      </c>
      <c r="J199" s="7" t="str">
        <f>VLOOKUP(I199,Data!$A$2:$L$4115,6,FALSE)</f>
        <v>canceled</v>
      </c>
      <c r="K199" s="7">
        <f>VLOOKUP(I199,Data!$A$2:$L$4115,12,FALSE)</f>
        <v>1</v>
      </c>
    </row>
    <row r="200" spans="1:11" x14ac:dyDescent="0.25">
      <c r="A200" s="7">
        <v>318</v>
      </c>
      <c r="B200" s="7" t="str">
        <f>VLOOKUP(A200,Data!$A$2:$L$4115,6,FALSE)</f>
        <v>successful</v>
      </c>
      <c r="C200" s="7">
        <f>VLOOKUP(A200,Data!$A$2:$L$4115,12,FALSE)</f>
        <v>284</v>
      </c>
      <c r="E200" s="7">
        <v>558</v>
      </c>
      <c r="F200" s="7" t="str">
        <f>VLOOKUP(E200,Data!$A$2:$L$4115,6,FALSE)</f>
        <v>failed</v>
      </c>
      <c r="G200" s="7">
        <f>VLOOKUP(E200,Data!$A$2:$L$4115,12,FALSE)</f>
        <v>0</v>
      </c>
      <c r="I200" s="7">
        <v>1565</v>
      </c>
      <c r="J200" s="7" t="str">
        <f>VLOOKUP(I200,Data!$A$2:$L$4115,6,FALSE)</f>
        <v>canceled</v>
      </c>
      <c r="K200" s="7">
        <f>VLOOKUP(I200,Data!$A$2:$L$4115,12,FALSE)</f>
        <v>1</v>
      </c>
    </row>
    <row r="201" spans="1:11" x14ac:dyDescent="0.25">
      <c r="A201" s="7">
        <v>319</v>
      </c>
      <c r="B201" s="7" t="str">
        <f>VLOOKUP(A201,Data!$A$2:$L$4115,6,FALSE)</f>
        <v>successful</v>
      </c>
      <c r="C201" s="7">
        <f>VLOOKUP(A201,Data!$A$2:$L$4115,12,FALSE)</f>
        <v>51</v>
      </c>
      <c r="E201" s="7">
        <v>559</v>
      </c>
      <c r="F201" s="7" t="str">
        <f>VLOOKUP(E201,Data!$A$2:$L$4115,6,FALSE)</f>
        <v>failed</v>
      </c>
      <c r="G201" s="7">
        <f>VLOOKUP(E201,Data!$A$2:$L$4115,12,FALSE)</f>
        <v>1</v>
      </c>
      <c r="I201" s="7">
        <v>1566</v>
      </c>
      <c r="J201" s="7" t="str">
        <f>VLOOKUP(I201,Data!$A$2:$L$4115,6,FALSE)</f>
        <v>canceled</v>
      </c>
      <c r="K201" s="7">
        <f>VLOOKUP(I201,Data!$A$2:$L$4115,12,FALSE)</f>
        <v>59</v>
      </c>
    </row>
    <row r="202" spans="1:11" x14ac:dyDescent="0.25">
      <c r="A202" s="7">
        <v>320</v>
      </c>
      <c r="B202" s="7" t="str">
        <f>VLOOKUP(A202,Data!$A$2:$L$4115,6,FALSE)</f>
        <v>successful</v>
      </c>
      <c r="C202" s="7">
        <f>VLOOKUP(A202,Data!$A$2:$L$4115,12,FALSE)</f>
        <v>158</v>
      </c>
      <c r="E202" s="7">
        <v>560</v>
      </c>
      <c r="F202" s="7" t="str">
        <f>VLOOKUP(E202,Data!$A$2:$L$4115,6,FALSE)</f>
        <v>failed</v>
      </c>
      <c r="G202" s="7">
        <f>VLOOKUP(E202,Data!$A$2:$L$4115,12,FALSE)</f>
        <v>3</v>
      </c>
      <c r="I202" s="7">
        <v>1567</v>
      </c>
      <c r="J202" s="7" t="str">
        <f>VLOOKUP(I202,Data!$A$2:$L$4115,6,FALSE)</f>
        <v>canceled</v>
      </c>
      <c r="K202" s="7">
        <f>VLOOKUP(I202,Data!$A$2:$L$4115,12,FALSE)</f>
        <v>13</v>
      </c>
    </row>
    <row r="203" spans="1:11" x14ac:dyDescent="0.25">
      <c r="A203" s="7">
        <v>321</v>
      </c>
      <c r="B203" s="7" t="str">
        <f>VLOOKUP(A203,Data!$A$2:$L$4115,6,FALSE)</f>
        <v>successful</v>
      </c>
      <c r="C203" s="7">
        <f>VLOOKUP(A203,Data!$A$2:$L$4115,12,FALSE)</f>
        <v>337</v>
      </c>
      <c r="E203" s="7">
        <v>561</v>
      </c>
      <c r="F203" s="7" t="str">
        <f>VLOOKUP(E203,Data!$A$2:$L$4115,6,FALSE)</f>
        <v>failed</v>
      </c>
      <c r="G203" s="7">
        <f>VLOOKUP(E203,Data!$A$2:$L$4115,12,FALSE)</f>
        <v>2</v>
      </c>
      <c r="I203" s="7">
        <v>1568</v>
      </c>
      <c r="J203" s="7" t="str">
        <f>VLOOKUP(I203,Data!$A$2:$L$4115,6,FALSE)</f>
        <v>canceled</v>
      </c>
      <c r="K203" s="7">
        <f>VLOOKUP(I203,Data!$A$2:$L$4115,12,FALSE)</f>
        <v>22</v>
      </c>
    </row>
    <row r="204" spans="1:11" x14ac:dyDescent="0.25">
      <c r="A204" s="7">
        <v>322</v>
      </c>
      <c r="B204" s="7" t="str">
        <f>VLOOKUP(A204,Data!$A$2:$L$4115,6,FALSE)</f>
        <v>successful</v>
      </c>
      <c r="C204" s="7">
        <f>VLOOKUP(A204,Data!$A$2:$L$4115,12,FALSE)</f>
        <v>186</v>
      </c>
      <c r="E204" s="7">
        <v>562</v>
      </c>
      <c r="F204" s="7" t="str">
        <f>VLOOKUP(E204,Data!$A$2:$L$4115,6,FALSE)</f>
        <v>failed</v>
      </c>
      <c r="G204" s="7">
        <f>VLOOKUP(E204,Data!$A$2:$L$4115,12,FALSE)</f>
        <v>0</v>
      </c>
      <c r="I204" s="7">
        <v>1569</v>
      </c>
      <c r="J204" s="7" t="str">
        <f>VLOOKUP(I204,Data!$A$2:$L$4115,6,FALSE)</f>
        <v>canceled</v>
      </c>
      <c r="K204" s="7">
        <f>VLOOKUP(I204,Data!$A$2:$L$4115,12,FALSE)</f>
        <v>0</v>
      </c>
    </row>
    <row r="205" spans="1:11" x14ac:dyDescent="0.25">
      <c r="A205" s="7">
        <v>323</v>
      </c>
      <c r="B205" s="7" t="str">
        <f>VLOOKUP(A205,Data!$A$2:$L$4115,6,FALSE)</f>
        <v>successful</v>
      </c>
      <c r="C205" s="7">
        <f>VLOOKUP(A205,Data!$A$2:$L$4115,12,FALSE)</f>
        <v>58</v>
      </c>
      <c r="E205" s="7">
        <v>563</v>
      </c>
      <c r="F205" s="7" t="str">
        <f>VLOOKUP(E205,Data!$A$2:$L$4115,6,FALSE)</f>
        <v>failed</v>
      </c>
      <c r="G205" s="7">
        <f>VLOOKUP(E205,Data!$A$2:$L$4115,12,FALSE)</f>
        <v>2</v>
      </c>
      <c r="I205" s="7">
        <v>1570</v>
      </c>
      <c r="J205" s="7" t="str">
        <f>VLOOKUP(I205,Data!$A$2:$L$4115,6,FALSE)</f>
        <v>canceled</v>
      </c>
      <c r="K205" s="7">
        <f>VLOOKUP(I205,Data!$A$2:$L$4115,12,FALSE)</f>
        <v>52</v>
      </c>
    </row>
    <row r="206" spans="1:11" x14ac:dyDescent="0.25">
      <c r="A206" s="7">
        <v>324</v>
      </c>
      <c r="B206" s="7" t="str">
        <f>VLOOKUP(A206,Data!$A$2:$L$4115,6,FALSE)</f>
        <v>successful</v>
      </c>
      <c r="C206" s="7">
        <f>VLOOKUP(A206,Data!$A$2:$L$4115,12,FALSE)</f>
        <v>82</v>
      </c>
      <c r="E206" s="7">
        <v>564</v>
      </c>
      <c r="F206" s="7" t="str">
        <f>VLOOKUP(E206,Data!$A$2:$L$4115,6,FALSE)</f>
        <v>failed</v>
      </c>
      <c r="G206" s="7">
        <f>VLOOKUP(E206,Data!$A$2:$L$4115,12,FALSE)</f>
        <v>1</v>
      </c>
      <c r="I206" s="7">
        <v>1571</v>
      </c>
      <c r="J206" s="7" t="str">
        <f>VLOOKUP(I206,Data!$A$2:$L$4115,6,FALSE)</f>
        <v>canceled</v>
      </c>
      <c r="K206" s="7">
        <f>VLOOKUP(I206,Data!$A$2:$L$4115,12,FALSE)</f>
        <v>4</v>
      </c>
    </row>
    <row r="207" spans="1:11" x14ac:dyDescent="0.25">
      <c r="A207" s="7">
        <v>325</v>
      </c>
      <c r="B207" s="7" t="str">
        <f>VLOOKUP(A207,Data!$A$2:$L$4115,6,FALSE)</f>
        <v>successful</v>
      </c>
      <c r="C207" s="7">
        <f>VLOOKUP(A207,Data!$A$2:$L$4115,12,FALSE)</f>
        <v>736</v>
      </c>
      <c r="E207" s="7">
        <v>565</v>
      </c>
      <c r="F207" s="7" t="str">
        <f>VLOOKUP(E207,Data!$A$2:$L$4115,6,FALSE)</f>
        <v>failed</v>
      </c>
      <c r="G207" s="7">
        <f>VLOOKUP(E207,Data!$A$2:$L$4115,12,FALSE)</f>
        <v>0</v>
      </c>
      <c r="I207" s="7">
        <v>1572</v>
      </c>
      <c r="J207" s="7" t="str">
        <f>VLOOKUP(I207,Data!$A$2:$L$4115,6,FALSE)</f>
        <v>canceled</v>
      </c>
      <c r="K207" s="7">
        <f>VLOOKUP(I207,Data!$A$2:$L$4115,12,FALSE)</f>
        <v>3</v>
      </c>
    </row>
    <row r="208" spans="1:11" x14ac:dyDescent="0.25">
      <c r="A208" s="7">
        <v>326</v>
      </c>
      <c r="B208" s="7" t="str">
        <f>VLOOKUP(A208,Data!$A$2:$L$4115,6,FALSE)</f>
        <v>successful</v>
      </c>
      <c r="C208" s="7">
        <f>VLOOKUP(A208,Data!$A$2:$L$4115,12,FALSE)</f>
        <v>1151</v>
      </c>
      <c r="E208" s="7">
        <v>566</v>
      </c>
      <c r="F208" s="7" t="str">
        <f>VLOOKUP(E208,Data!$A$2:$L$4115,6,FALSE)</f>
        <v>failed</v>
      </c>
      <c r="G208" s="7">
        <f>VLOOKUP(E208,Data!$A$2:$L$4115,12,FALSE)</f>
        <v>1</v>
      </c>
      <c r="I208" s="7">
        <v>1573</v>
      </c>
      <c r="J208" s="7" t="str">
        <f>VLOOKUP(I208,Data!$A$2:$L$4115,6,FALSE)</f>
        <v>canceled</v>
      </c>
      <c r="K208" s="7">
        <f>VLOOKUP(I208,Data!$A$2:$L$4115,12,FALSE)</f>
        <v>3</v>
      </c>
    </row>
    <row r="209" spans="1:11" x14ac:dyDescent="0.25">
      <c r="A209" s="7">
        <v>327</v>
      </c>
      <c r="B209" s="7" t="str">
        <f>VLOOKUP(A209,Data!$A$2:$L$4115,6,FALSE)</f>
        <v>successful</v>
      </c>
      <c r="C209" s="7">
        <f>VLOOKUP(A209,Data!$A$2:$L$4115,12,FALSE)</f>
        <v>34</v>
      </c>
      <c r="E209" s="7">
        <v>567</v>
      </c>
      <c r="F209" s="7" t="str">
        <f>VLOOKUP(E209,Data!$A$2:$L$4115,6,FALSE)</f>
        <v>failed</v>
      </c>
      <c r="G209" s="7">
        <f>VLOOKUP(E209,Data!$A$2:$L$4115,12,FALSE)</f>
        <v>0</v>
      </c>
      <c r="I209" s="7">
        <v>1574</v>
      </c>
      <c r="J209" s="7" t="str">
        <f>VLOOKUP(I209,Data!$A$2:$L$4115,6,FALSE)</f>
        <v>canceled</v>
      </c>
      <c r="K209" s="7">
        <f>VLOOKUP(I209,Data!$A$2:$L$4115,12,FALSE)</f>
        <v>6</v>
      </c>
    </row>
    <row r="210" spans="1:11" x14ac:dyDescent="0.25">
      <c r="A210" s="7">
        <v>328</v>
      </c>
      <c r="B210" s="7" t="str">
        <f>VLOOKUP(A210,Data!$A$2:$L$4115,6,FALSE)</f>
        <v>successful</v>
      </c>
      <c r="C210" s="7">
        <f>VLOOKUP(A210,Data!$A$2:$L$4115,12,FALSE)</f>
        <v>498</v>
      </c>
      <c r="E210" s="7">
        <v>568</v>
      </c>
      <c r="F210" s="7" t="str">
        <f>VLOOKUP(E210,Data!$A$2:$L$4115,6,FALSE)</f>
        <v>failed</v>
      </c>
      <c r="G210" s="7">
        <f>VLOOKUP(E210,Data!$A$2:$L$4115,12,FALSE)</f>
        <v>5</v>
      </c>
      <c r="I210" s="7">
        <v>1575</v>
      </c>
      <c r="J210" s="7" t="str">
        <f>VLOOKUP(I210,Data!$A$2:$L$4115,6,FALSE)</f>
        <v>canceled</v>
      </c>
      <c r="K210" s="7">
        <f>VLOOKUP(I210,Data!$A$2:$L$4115,12,FALSE)</f>
        <v>35</v>
      </c>
    </row>
    <row r="211" spans="1:11" x14ac:dyDescent="0.25">
      <c r="A211" s="7">
        <v>329</v>
      </c>
      <c r="B211" s="7" t="str">
        <f>VLOOKUP(A211,Data!$A$2:$L$4115,6,FALSE)</f>
        <v>successful</v>
      </c>
      <c r="C211" s="7">
        <f>VLOOKUP(A211,Data!$A$2:$L$4115,12,FALSE)</f>
        <v>167</v>
      </c>
      <c r="E211" s="7">
        <v>569</v>
      </c>
      <c r="F211" s="7" t="str">
        <f>VLOOKUP(E211,Data!$A$2:$L$4115,6,FALSE)</f>
        <v>failed</v>
      </c>
      <c r="G211" s="7">
        <f>VLOOKUP(E211,Data!$A$2:$L$4115,12,FALSE)</f>
        <v>1</v>
      </c>
      <c r="I211" s="7">
        <v>1576</v>
      </c>
      <c r="J211" s="7" t="str">
        <f>VLOOKUP(I211,Data!$A$2:$L$4115,6,FALSE)</f>
        <v>canceled</v>
      </c>
      <c r="K211" s="7">
        <f>VLOOKUP(I211,Data!$A$2:$L$4115,12,FALSE)</f>
        <v>10</v>
      </c>
    </row>
    <row r="212" spans="1:11" x14ac:dyDescent="0.25">
      <c r="A212" s="7">
        <v>330</v>
      </c>
      <c r="B212" s="7" t="str">
        <f>VLOOKUP(A212,Data!$A$2:$L$4115,6,FALSE)</f>
        <v>successful</v>
      </c>
      <c r="C212" s="7">
        <f>VLOOKUP(A212,Data!$A$2:$L$4115,12,FALSE)</f>
        <v>340</v>
      </c>
      <c r="E212" s="7">
        <v>570</v>
      </c>
      <c r="F212" s="7" t="str">
        <f>VLOOKUP(E212,Data!$A$2:$L$4115,6,FALSE)</f>
        <v>failed</v>
      </c>
      <c r="G212" s="7">
        <f>VLOOKUP(E212,Data!$A$2:$L$4115,12,FALSE)</f>
        <v>1</v>
      </c>
      <c r="I212" s="7">
        <v>1577</v>
      </c>
      <c r="J212" s="7" t="str">
        <f>VLOOKUP(I212,Data!$A$2:$L$4115,6,FALSE)</f>
        <v>canceled</v>
      </c>
      <c r="K212" s="7">
        <f>VLOOKUP(I212,Data!$A$2:$L$4115,12,FALSE)</f>
        <v>2</v>
      </c>
    </row>
    <row r="213" spans="1:11" x14ac:dyDescent="0.25">
      <c r="A213" s="7">
        <v>331</v>
      </c>
      <c r="B213" s="7" t="str">
        <f>VLOOKUP(A213,Data!$A$2:$L$4115,6,FALSE)</f>
        <v>successful</v>
      </c>
      <c r="C213" s="7">
        <f>VLOOKUP(A213,Data!$A$2:$L$4115,12,FALSE)</f>
        <v>438</v>
      </c>
      <c r="E213" s="7">
        <v>571</v>
      </c>
      <c r="F213" s="7" t="str">
        <f>VLOOKUP(E213,Data!$A$2:$L$4115,6,FALSE)</f>
        <v>failed</v>
      </c>
      <c r="G213" s="7">
        <f>VLOOKUP(E213,Data!$A$2:$L$4115,12,FALSE)</f>
        <v>2</v>
      </c>
      <c r="I213" s="7">
        <v>1578</v>
      </c>
      <c r="J213" s="7" t="str">
        <f>VLOOKUP(I213,Data!$A$2:$L$4115,6,FALSE)</f>
        <v>canceled</v>
      </c>
      <c r="K213" s="7">
        <f>VLOOKUP(I213,Data!$A$2:$L$4115,12,FALSE)</f>
        <v>4</v>
      </c>
    </row>
    <row r="214" spans="1:11" x14ac:dyDescent="0.25">
      <c r="A214" s="7">
        <v>332</v>
      </c>
      <c r="B214" s="7" t="str">
        <f>VLOOKUP(A214,Data!$A$2:$L$4115,6,FALSE)</f>
        <v>successful</v>
      </c>
      <c r="C214" s="7">
        <f>VLOOKUP(A214,Data!$A$2:$L$4115,12,FALSE)</f>
        <v>555</v>
      </c>
      <c r="E214" s="7">
        <v>572</v>
      </c>
      <c r="F214" s="7" t="str">
        <f>VLOOKUP(E214,Data!$A$2:$L$4115,6,FALSE)</f>
        <v>failed</v>
      </c>
      <c r="G214" s="7">
        <f>VLOOKUP(E214,Data!$A$2:$L$4115,12,FALSE)</f>
        <v>0</v>
      </c>
      <c r="I214" s="7">
        <v>1579</v>
      </c>
      <c r="J214" s="7" t="str">
        <f>VLOOKUP(I214,Data!$A$2:$L$4115,6,FALSE)</f>
        <v>canceled</v>
      </c>
      <c r="K214" s="7">
        <f>VLOOKUP(I214,Data!$A$2:$L$4115,12,FALSE)</f>
        <v>2</v>
      </c>
    </row>
    <row r="215" spans="1:11" x14ac:dyDescent="0.25">
      <c r="A215" s="7">
        <v>333</v>
      </c>
      <c r="B215" s="7" t="str">
        <f>VLOOKUP(A215,Data!$A$2:$L$4115,6,FALSE)</f>
        <v>successful</v>
      </c>
      <c r="C215" s="7">
        <f>VLOOKUP(A215,Data!$A$2:$L$4115,12,FALSE)</f>
        <v>266</v>
      </c>
      <c r="E215" s="7">
        <v>573</v>
      </c>
      <c r="F215" s="7" t="str">
        <f>VLOOKUP(E215,Data!$A$2:$L$4115,6,FALSE)</f>
        <v>failed</v>
      </c>
      <c r="G215" s="7">
        <f>VLOOKUP(E215,Data!$A$2:$L$4115,12,FALSE)</f>
        <v>9</v>
      </c>
      <c r="I215" s="7">
        <v>1580</v>
      </c>
      <c r="J215" s="7" t="str">
        <f>VLOOKUP(I215,Data!$A$2:$L$4115,6,FALSE)</f>
        <v>canceled</v>
      </c>
      <c r="K215" s="7">
        <f>VLOOKUP(I215,Data!$A$2:$L$4115,12,FALSE)</f>
        <v>0</v>
      </c>
    </row>
    <row r="216" spans="1:11" x14ac:dyDescent="0.25">
      <c r="A216" s="7">
        <v>334</v>
      </c>
      <c r="B216" s="7" t="str">
        <f>VLOOKUP(A216,Data!$A$2:$L$4115,6,FALSE)</f>
        <v>successful</v>
      </c>
      <c r="C216" s="7">
        <f>VLOOKUP(A216,Data!$A$2:$L$4115,12,FALSE)</f>
        <v>69</v>
      </c>
      <c r="E216" s="7">
        <v>574</v>
      </c>
      <c r="F216" s="7" t="str">
        <f>VLOOKUP(E216,Data!$A$2:$L$4115,6,FALSE)</f>
        <v>failed</v>
      </c>
      <c r="G216" s="7">
        <f>VLOOKUP(E216,Data!$A$2:$L$4115,12,FALSE)</f>
        <v>4</v>
      </c>
      <c r="I216" s="7">
        <v>2341</v>
      </c>
      <c r="J216" s="7" t="str">
        <f>VLOOKUP(I216,Data!$A$2:$L$4115,6,FALSE)</f>
        <v>canceled</v>
      </c>
      <c r="K216" s="7">
        <f>VLOOKUP(I216,Data!$A$2:$L$4115,12,FALSE)</f>
        <v>0</v>
      </c>
    </row>
    <row r="217" spans="1:11" x14ac:dyDescent="0.25">
      <c r="A217" s="7">
        <v>335</v>
      </c>
      <c r="B217" s="7" t="str">
        <f>VLOOKUP(A217,Data!$A$2:$L$4115,6,FALSE)</f>
        <v>successful</v>
      </c>
      <c r="C217" s="7">
        <f>VLOOKUP(A217,Data!$A$2:$L$4115,12,FALSE)</f>
        <v>80</v>
      </c>
      <c r="E217" s="7">
        <v>575</v>
      </c>
      <c r="F217" s="7" t="str">
        <f>VLOOKUP(E217,Data!$A$2:$L$4115,6,FALSE)</f>
        <v>failed</v>
      </c>
      <c r="G217" s="7">
        <f>VLOOKUP(E217,Data!$A$2:$L$4115,12,FALSE)</f>
        <v>4</v>
      </c>
      <c r="I217" s="7">
        <v>2342</v>
      </c>
      <c r="J217" s="7" t="str">
        <f>VLOOKUP(I217,Data!$A$2:$L$4115,6,FALSE)</f>
        <v>canceled</v>
      </c>
      <c r="K217" s="7">
        <f>VLOOKUP(I217,Data!$A$2:$L$4115,12,FALSE)</f>
        <v>0</v>
      </c>
    </row>
    <row r="218" spans="1:11" x14ac:dyDescent="0.25">
      <c r="A218" s="7">
        <v>336</v>
      </c>
      <c r="B218" s="7" t="str">
        <f>VLOOKUP(A218,Data!$A$2:$L$4115,6,FALSE)</f>
        <v>successful</v>
      </c>
      <c r="C218" s="7">
        <f>VLOOKUP(A218,Data!$A$2:$L$4115,12,FALSE)</f>
        <v>493</v>
      </c>
      <c r="E218" s="7">
        <v>576</v>
      </c>
      <c r="F218" s="7" t="str">
        <f>VLOOKUP(E218,Data!$A$2:$L$4115,6,FALSE)</f>
        <v>failed</v>
      </c>
      <c r="G218" s="7">
        <f>VLOOKUP(E218,Data!$A$2:$L$4115,12,FALSE)</f>
        <v>1</v>
      </c>
      <c r="I218" s="7">
        <v>2343</v>
      </c>
      <c r="J218" s="7" t="str">
        <f>VLOOKUP(I218,Data!$A$2:$L$4115,6,FALSE)</f>
        <v>canceled</v>
      </c>
      <c r="K218" s="7">
        <f>VLOOKUP(I218,Data!$A$2:$L$4115,12,FALSE)</f>
        <v>1</v>
      </c>
    </row>
    <row r="219" spans="1:11" x14ac:dyDescent="0.25">
      <c r="A219" s="7">
        <v>337</v>
      </c>
      <c r="B219" s="7" t="str">
        <f>VLOOKUP(A219,Data!$A$2:$L$4115,6,FALSE)</f>
        <v>successful</v>
      </c>
      <c r="C219" s="7">
        <f>VLOOKUP(A219,Data!$A$2:$L$4115,12,FALSE)</f>
        <v>31</v>
      </c>
      <c r="E219" s="7">
        <v>577</v>
      </c>
      <c r="F219" s="7" t="str">
        <f>VLOOKUP(E219,Data!$A$2:$L$4115,6,FALSE)</f>
        <v>failed</v>
      </c>
      <c r="G219" s="7">
        <f>VLOOKUP(E219,Data!$A$2:$L$4115,12,FALSE)</f>
        <v>1</v>
      </c>
      <c r="I219" s="7">
        <v>2344</v>
      </c>
      <c r="J219" s="7" t="str">
        <f>VLOOKUP(I219,Data!$A$2:$L$4115,6,FALSE)</f>
        <v>canceled</v>
      </c>
      <c r="K219" s="7">
        <f>VLOOKUP(I219,Data!$A$2:$L$4115,12,FALSE)</f>
        <v>1</v>
      </c>
    </row>
    <row r="220" spans="1:11" x14ac:dyDescent="0.25">
      <c r="A220" s="7">
        <v>338</v>
      </c>
      <c r="B220" s="7" t="str">
        <f>VLOOKUP(A220,Data!$A$2:$L$4115,6,FALSE)</f>
        <v>successful</v>
      </c>
      <c r="C220" s="7">
        <f>VLOOKUP(A220,Data!$A$2:$L$4115,12,FALSE)</f>
        <v>236</v>
      </c>
      <c r="E220" s="7">
        <v>578</v>
      </c>
      <c r="F220" s="7" t="str">
        <f>VLOOKUP(E220,Data!$A$2:$L$4115,6,FALSE)</f>
        <v>failed</v>
      </c>
      <c r="G220" s="7">
        <f>VLOOKUP(E220,Data!$A$2:$L$4115,12,FALSE)</f>
        <v>7</v>
      </c>
      <c r="I220" s="7">
        <v>2345</v>
      </c>
      <c r="J220" s="7" t="str">
        <f>VLOOKUP(I220,Data!$A$2:$L$4115,6,FALSE)</f>
        <v>canceled</v>
      </c>
      <c r="K220" s="7">
        <f>VLOOKUP(I220,Data!$A$2:$L$4115,12,FALSE)</f>
        <v>0</v>
      </c>
    </row>
    <row r="221" spans="1:11" x14ac:dyDescent="0.25">
      <c r="A221" s="7">
        <v>339</v>
      </c>
      <c r="B221" s="7" t="str">
        <f>VLOOKUP(A221,Data!$A$2:$L$4115,6,FALSE)</f>
        <v>successful</v>
      </c>
      <c r="C221" s="7">
        <f>VLOOKUP(A221,Data!$A$2:$L$4115,12,FALSE)</f>
        <v>89</v>
      </c>
      <c r="E221" s="7">
        <v>579</v>
      </c>
      <c r="F221" s="7" t="str">
        <f>VLOOKUP(E221,Data!$A$2:$L$4115,6,FALSE)</f>
        <v>failed</v>
      </c>
      <c r="G221" s="7">
        <f>VLOOKUP(E221,Data!$A$2:$L$4115,12,FALSE)</f>
        <v>5</v>
      </c>
      <c r="I221" s="7">
        <v>2346</v>
      </c>
      <c r="J221" s="7" t="str">
        <f>VLOOKUP(I221,Data!$A$2:$L$4115,6,FALSE)</f>
        <v>canceled</v>
      </c>
      <c r="K221" s="7">
        <f>VLOOKUP(I221,Data!$A$2:$L$4115,12,FALSE)</f>
        <v>3</v>
      </c>
    </row>
    <row r="222" spans="1:11" x14ac:dyDescent="0.25">
      <c r="A222" s="7">
        <v>340</v>
      </c>
      <c r="B222" s="7" t="str">
        <f>VLOOKUP(A222,Data!$A$2:$L$4115,6,FALSE)</f>
        <v>successful</v>
      </c>
      <c r="C222" s="7">
        <f>VLOOKUP(A222,Data!$A$2:$L$4115,12,FALSE)</f>
        <v>299</v>
      </c>
      <c r="E222" s="7">
        <v>580</v>
      </c>
      <c r="F222" s="7" t="str">
        <f>VLOOKUP(E222,Data!$A$2:$L$4115,6,FALSE)</f>
        <v>failed</v>
      </c>
      <c r="G222" s="7">
        <f>VLOOKUP(E222,Data!$A$2:$L$4115,12,FALSE)</f>
        <v>1</v>
      </c>
      <c r="I222" s="7">
        <v>2347</v>
      </c>
      <c r="J222" s="7" t="str">
        <f>VLOOKUP(I222,Data!$A$2:$L$4115,6,FALSE)</f>
        <v>canceled</v>
      </c>
      <c r="K222" s="7">
        <f>VLOOKUP(I222,Data!$A$2:$L$4115,12,FALSE)</f>
        <v>1</v>
      </c>
    </row>
    <row r="223" spans="1:11" x14ac:dyDescent="0.25">
      <c r="A223" s="7">
        <v>341</v>
      </c>
      <c r="B223" s="7" t="str">
        <f>VLOOKUP(A223,Data!$A$2:$L$4115,6,FALSE)</f>
        <v>successful</v>
      </c>
      <c r="C223" s="7">
        <f>VLOOKUP(A223,Data!$A$2:$L$4115,12,FALSE)</f>
        <v>55</v>
      </c>
      <c r="E223" s="7">
        <v>581</v>
      </c>
      <c r="F223" s="7" t="str">
        <f>VLOOKUP(E223,Data!$A$2:$L$4115,6,FALSE)</f>
        <v>failed</v>
      </c>
      <c r="G223" s="7">
        <f>VLOOKUP(E223,Data!$A$2:$L$4115,12,FALSE)</f>
        <v>0</v>
      </c>
      <c r="I223" s="7">
        <v>2348</v>
      </c>
      <c r="J223" s="7" t="str">
        <f>VLOOKUP(I223,Data!$A$2:$L$4115,6,FALSE)</f>
        <v>canceled</v>
      </c>
      <c r="K223" s="7">
        <f>VLOOKUP(I223,Data!$A$2:$L$4115,12,FALSE)</f>
        <v>5</v>
      </c>
    </row>
    <row r="224" spans="1:11" x14ac:dyDescent="0.25">
      <c r="A224" s="7">
        <v>342</v>
      </c>
      <c r="B224" s="7" t="str">
        <f>VLOOKUP(A224,Data!$A$2:$L$4115,6,FALSE)</f>
        <v>successful</v>
      </c>
      <c r="C224" s="7">
        <f>VLOOKUP(A224,Data!$A$2:$L$4115,12,FALSE)</f>
        <v>325</v>
      </c>
      <c r="E224" s="7">
        <v>582</v>
      </c>
      <c r="F224" s="7" t="str">
        <f>VLOOKUP(E224,Data!$A$2:$L$4115,6,FALSE)</f>
        <v>failed</v>
      </c>
      <c r="G224" s="7">
        <f>VLOOKUP(E224,Data!$A$2:$L$4115,12,FALSE)</f>
        <v>0</v>
      </c>
      <c r="I224" s="7">
        <v>2349</v>
      </c>
      <c r="J224" s="7" t="str">
        <f>VLOOKUP(I224,Data!$A$2:$L$4115,6,FALSE)</f>
        <v>canceled</v>
      </c>
      <c r="K224" s="7">
        <f>VLOOKUP(I224,Data!$A$2:$L$4115,12,FALSE)</f>
        <v>0</v>
      </c>
    </row>
    <row r="225" spans="1:11" x14ac:dyDescent="0.25">
      <c r="A225" s="7">
        <v>343</v>
      </c>
      <c r="B225" s="7" t="str">
        <f>VLOOKUP(A225,Data!$A$2:$L$4115,6,FALSE)</f>
        <v>successful</v>
      </c>
      <c r="C225" s="7">
        <f>VLOOKUP(A225,Data!$A$2:$L$4115,12,FALSE)</f>
        <v>524</v>
      </c>
      <c r="E225" s="7">
        <v>583</v>
      </c>
      <c r="F225" s="7" t="str">
        <f>VLOOKUP(E225,Data!$A$2:$L$4115,6,FALSE)</f>
        <v>failed</v>
      </c>
      <c r="G225" s="7">
        <f>VLOOKUP(E225,Data!$A$2:$L$4115,12,FALSE)</f>
        <v>1</v>
      </c>
      <c r="I225" s="7">
        <v>2350</v>
      </c>
      <c r="J225" s="7" t="str">
        <f>VLOOKUP(I225,Data!$A$2:$L$4115,6,FALSE)</f>
        <v>canceled</v>
      </c>
      <c r="K225" s="7">
        <f>VLOOKUP(I225,Data!$A$2:$L$4115,12,FALSE)</f>
        <v>0</v>
      </c>
    </row>
    <row r="226" spans="1:11" x14ac:dyDescent="0.25">
      <c r="A226" s="7">
        <v>344</v>
      </c>
      <c r="B226" s="7" t="str">
        <f>VLOOKUP(A226,Data!$A$2:$L$4115,6,FALSE)</f>
        <v>successful</v>
      </c>
      <c r="C226" s="7">
        <f>VLOOKUP(A226,Data!$A$2:$L$4115,12,FALSE)</f>
        <v>285</v>
      </c>
      <c r="E226" s="7">
        <v>584</v>
      </c>
      <c r="F226" s="7" t="str">
        <f>VLOOKUP(E226,Data!$A$2:$L$4115,6,FALSE)</f>
        <v>failed</v>
      </c>
      <c r="G226" s="7">
        <f>VLOOKUP(E226,Data!$A$2:$L$4115,12,FALSE)</f>
        <v>2</v>
      </c>
      <c r="I226" s="7">
        <v>2351</v>
      </c>
      <c r="J226" s="7" t="str">
        <f>VLOOKUP(I226,Data!$A$2:$L$4115,6,FALSE)</f>
        <v>canceled</v>
      </c>
      <c r="K226" s="7">
        <f>VLOOKUP(I226,Data!$A$2:$L$4115,12,FALSE)</f>
        <v>7</v>
      </c>
    </row>
    <row r="227" spans="1:11" x14ac:dyDescent="0.25">
      <c r="A227" s="7">
        <v>345</v>
      </c>
      <c r="B227" s="7" t="str">
        <f>VLOOKUP(A227,Data!$A$2:$L$4115,6,FALSE)</f>
        <v>successful</v>
      </c>
      <c r="C227" s="7">
        <f>VLOOKUP(A227,Data!$A$2:$L$4115,12,FALSE)</f>
        <v>179</v>
      </c>
      <c r="E227" s="7">
        <v>585</v>
      </c>
      <c r="F227" s="7" t="str">
        <f>VLOOKUP(E227,Data!$A$2:$L$4115,6,FALSE)</f>
        <v>failed</v>
      </c>
      <c r="G227" s="7">
        <f>VLOOKUP(E227,Data!$A$2:$L$4115,12,FALSE)</f>
        <v>0</v>
      </c>
      <c r="I227" s="7">
        <v>2352</v>
      </c>
      <c r="J227" s="7" t="str">
        <f>VLOOKUP(I227,Data!$A$2:$L$4115,6,FALSE)</f>
        <v>canceled</v>
      </c>
      <c r="K227" s="7">
        <f>VLOOKUP(I227,Data!$A$2:$L$4115,12,FALSE)</f>
        <v>0</v>
      </c>
    </row>
    <row r="228" spans="1:11" x14ac:dyDescent="0.25">
      <c r="A228" s="7">
        <v>346</v>
      </c>
      <c r="B228" s="7" t="str">
        <f>VLOOKUP(A228,Data!$A$2:$L$4115,6,FALSE)</f>
        <v>successful</v>
      </c>
      <c r="C228" s="7">
        <f>VLOOKUP(A228,Data!$A$2:$L$4115,12,FALSE)</f>
        <v>188</v>
      </c>
      <c r="E228" s="7">
        <v>586</v>
      </c>
      <c r="F228" s="7" t="str">
        <f>VLOOKUP(E228,Data!$A$2:$L$4115,6,FALSE)</f>
        <v>failed</v>
      </c>
      <c r="G228" s="7">
        <f>VLOOKUP(E228,Data!$A$2:$L$4115,12,FALSE)</f>
        <v>4</v>
      </c>
      <c r="I228" s="7">
        <v>2353</v>
      </c>
      <c r="J228" s="7" t="str">
        <f>VLOOKUP(I228,Data!$A$2:$L$4115,6,FALSE)</f>
        <v>canceled</v>
      </c>
      <c r="K228" s="7">
        <f>VLOOKUP(I228,Data!$A$2:$L$4115,12,FALSE)</f>
        <v>0</v>
      </c>
    </row>
    <row r="229" spans="1:11" x14ac:dyDescent="0.25">
      <c r="A229" s="7">
        <v>347</v>
      </c>
      <c r="B229" s="7" t="str">
        <f>VLOOKUP(A229,Data!$A$2:$L$4115,6,FALSE)</f>
        <v>successful</v>
      </c>
      <c r="C229" s="7">
        <f>VLOOKUP(A229,Data!$A$2:$L$4115,12,FALSE)</f>
        <v>379</v>
      </c>
      <c r="E229" s="7">
        <v>587</v>
      </c>
      <c r="F229" s="7" t="str">
        <f>VLOOKUP(E229,Data!$A$2:$L$4115,6,FALSE)</f>
        <v>failed</v>
      </c>
      <c r="G229" s="7">
        <f>VLOOKUP(E229,Data!$A$2:$L$4115,12,FALSE)</f>
        <v>7</v>
      </c>
      <c r="I229" s="7">
        <v>2354</v>
      </c>
      <c r="J229" s="7" t="str">
        <f>VLOOKUP(I229,Data!$A$2:$L$4115,6,FALSE)</f>
        <v>canceled</v>
      </c>
      <c r="K229" s="7">
        <f>VLOOKUP(I229,Data!$A$2:$L$4115,12,FALSE)</f>
        <v>1</v>
      </c>
    </row>
    <row r="230" spans="1:11" x14ac:dyDescent="0.25">
      <c r="A230" s="7">
        <v>348</v>
      </c>
      <c r="B230" s="7" t="str">
        <f>VLOOKUP(A230,Data!$A$2:$L$4115,6,FALSE)</f>
        <v>successful</v>
      </c>
      <c r="C230" s="7">
        <f>VLOOKUP(A230,Data!$A$2:$L$4115,12,FALSE)</f>
        <v>119</v>
      </c>
      <c r="E230" s="7">
        <v>588</v>
      </c>
      <c r="F230" s="7" t="str">
        <f>VLOOKUP(E230,Data!$A$2:$L$4115,6,FALSE)</f>
        <v>failed</v>
      </c>
      <c r="G230" s="7">
        <f>VLOOKUP(E230,Data!$A$2:$L$4115,12,FALSE)</f>
        <v>2</v>
      </c>
      <c r="I230" s="7">
        <v>2355</v>
      </c>
      <c r="J230" s="7" t="str">
        <f>VLOOKUP(I230,Data!$A$2:$L$4115,6,FALSE)</f>
        <v>canceled</v>
      </c>
      <c r="K230" s="7">
        <f>VLOOKUP(I230,Data!$A$2:$L$4115,12,FALSE)</f>
        <v>2</v>
      </c>
    </row>
    <row r="231" spans="1:11" x14ac:dyDescent="0.25">
      <c r="A231" s="7">
        <v>349</v>
      </c>
      <c r="B231" s="7" t="str">
        <f>VLOOKUP(A231,Data!$A$2:$L$4115,6,FALSE)</f>
        <v>successful</v>
      </c>
      <c r="C231" s="7">
        <f>VLOOKUP(A231,Data!$A$2:$L$4115,12,FALSE)</f>
        <v>167</v>
      </c>
      <c r="E231" s="7">
        <v>589</v>
      </c>
      <c r="F231" s="7" t="str">
        <f>VLOOKUP(E231,Data!$A$2:$L$4115,6,FALSE)</f>
        <v>failed</v>
      </c>
      <c r="G231" s="7">
        <f>VLOOKUP(E231,Data!$A$2:$L$4115,12,FALSE)</f>
        <v>1</v>
      </c>
      <c r="I231" s="7">
        <v>2356</v>
      </c>
      <c r="J231" s="7" t="str">
        <f>VLOOKUP(I231,Data!$A$2:$L$4115,6,FALSE)</f>
        <v>canceled</v>
      </c>
      <c r="K231" s="7">
        <f>VLOOKUP(I231,Data!$A$2:$L$4115,12,FALSE)</f>
        <v>0</v>
      </c>
    </row>
    <row r="232" spans="1:11" x14ac:dyDescent="0.25">
      <c r="A232" s="7">
        <v>350</v>
      </c>
      <c r="B232" s="7" t="str">
        <f>VLOOKUP(A232,Data!$A$2:$L$4115,6,FALSE)</f>
        <v>successful</v>
      </c>
      <c r="C232" s="7">
        <f>VLOOKUP(A232,Data!$A$2:$L$4115,12,FALSE)</f>
        <v>221</v>
      </c>
      <c r="E232" s="7">
        <v>590</v>
      </c>
      <c r="F232" s="7" t="str">
        <f>VLOOKUP(E232,Data!$A$2:$L$4115,6,FALSE)</f>
        <v>failed</v>
      </c>
      <c r="G232" s="7">
        <f>VLOOKUP(E232,Data!$A$2:$L$4115,12,FALSE)</f>
        <v>9</v>
      </c>
      <c r="I232" s="7">
        <v>2357</v>
      </c>
      <c r="J232" s="7" t="str">
        <f>VLOOKUP(I232,Data!$A$2:$L$4115,6,FALSE)</f>
        <v>canceled</v>
      </c>
      <c r="K232" s="7">
        <f>VLOOKUP(I232,Data!$A$2:$L$4115,12,FALSE)</f>
        <v>0</v>
      </c>
    </row>
    <row r="233" spans="1:11" x14ac:dyDescent="0.25">
      <c r="A233" s="7">
        <v>351</v>
      </c>
      <c r="B233" s="7" t="str">
        <f>VLOOKUP(A233,Data!$A$2:$L$4115,6,FALSE)</f>
        <v>successful</v>
      </c>
      <c r="C233" s="7">
        <f>VLOOKUP(A233,Data!$A$2:$L$4115,12,FALSE)</f>
        <v>964</v>
      </c>
      <c r="E233" s="7">
        <v>591</v>
      </c>
      <c r="F233" s="7" t="str">
        <f>VLOOKUP(E233,Data!$A$2:$L$4115,6,FALSE)</f>
        <v>failed</v>
      </c>
      <c r="G233" s="7">
        <f>VLOOKUP(E233,Data!$A$2:$L$4115,12,FALSE)</f>
        <v>2</v>
      </c>
      <c r="I233" s="7">
        <v>2358</v>
      </c>
      <c r="J233" s="7" t="str">
        <f>VLOOKUP(I233,Data!$A$2:$L$4115,6,FALSE)</f>
        <v>canceled</v>
      </c>
      <c r="K233" s="7">
        <f>VLOOKUP(I233,Data!$A$2:$L$4115,12,FALSE)</f>
        <v>0</v>
      </c>
    </row>
    <row r="234" spans="1:11" x14ac:dyDescent="0.25">
      <c r="A234" s="7">
        <v>352</v>
      </c>
      <c r="B234" s="7" t="str">
        <f>VLOOKUP(A234,Data!$A$2:$L$4115,6,FALSE)</f>
        <v>successful</v>
      </c>
      <c r="C234" s="7">
        <f>VLOOKUP(A234,Data!$A$2:$L$4115,12,FALSE)</f>
        <v>286</v>
      </c>
      <c r="E234" s="7">
        <v>592</v>
      </c>
      <c r="F234" s="7" t="str">
        <f>VLOOKUP(E234,Data!$A$2:$L$4115,6,FALSE)</f>
        <v>failed</v>
      </c>
      <c r="G234" s="7">
        <f>VLOOKUP(E234,Data!$A$2:$L$4115,12,FALSE)</f>
        <v>1</v>
      </c>
      <c r="I234" s="7">
        <v>2359</v>
      </c>
      <c r="J234" s="7" t="str">
        <f>VLOOKUP(I234,Data!$A$2:$L$4115,6,FALSE)</f>
        <v>canceled</v>
      </c>
      <c r="K234" s="7">
        <f>VLOOKUP(I234,Data!$A$2:$L$4115,12,FALSE)</f>
        <v>3</v>
      </c>
    </row>
    <row r="235" spans="1:11" x14ac:dyDescent="0.25">
      <c r="A235" s="7">
        <v>353</v>
      </c>
      <c r="B235" s="7" t="str">
        <f>VLOOKUP(A235,Data!$A$2:$L$4115,6,FALSE)</f>
        <v>successful</v>
      </c>
      <c r="C235" s="7">
        <f>VLOOKUP(A235,Data!$A$2:$L$4115,12,FALSE)</f>
        <v>613</v>
      </c>
      <c r="E235" s="7">
        <v>593</v>
      </c>
      <c r="F235" s="7" t="str">
        <f>VLOOKUP(E235,Data!$A$2:$L$4115,6,FALSE)</f>
        <v>failed</v>
      </c>
      <c r="G235" s="7">
        <f>VLOOKUP(E235,Data!$A$2:$L$4115,12,FALSE)</f>
        <v>7</v>
      </c>
      <c r="I235" s="7">
        <v>2360</v>
      </c>
      <c r="J235" s="7" t="str">
        <f>VLOOKUP(I235,Data!$A$2:$L$4115,6,FALSE)</f>
        <v>canceled</v>
      </c>
      <c r="K235" s="7">
        <f>VLOOKUP(I235,Data!$A$2:$L$4115,12,FALSE)</f>
        <v>1</v>
      </c>
    </row>
    <row r="236" spans="1:11" x14ac:dyDescent="0.25">
      <c r="A236" s="7">
        <v>354</v>
      </c>
      <c r="B236" s="7" t="str">
        <f>VLOOKUP(A236,Data!$A$2:$L$4115,6,FALSE)</f>
        <v>successful</v>
      </c>
      <c r="C236" s="7">
        <f>VLOOKUP(A236,Data!$A$2:$L$4115,12,FALSE)</f>
        <v>29</v>
      </c>
      <c r="E236" s="7">
        <v>594</v>
      </c>
      <c r="F236" s="7" t="str">
        <f>VLOOKUP(E236,Data!$A$2:$L$4115,6,FALSE)</f>
        <v>failed</v>
      </c>
      <c r="G236" s="7">
        <f>VLOOKUP(E236,Data!$A$2:$L$4115,12,FALSE)</f>
        <v>2</v>
      </c>
      <c r="I236" s="7">
        <v>2361</v>
      </c>
      <c r="J236" s="7" t="str">
        <f>VLOOKUP(I236,Data!$A$2:$L$4115,6,FALSE)</f>
        <v>canceled</v>
      </c>
      <c r="K236" s="7">
        <f>VLOOKUP(I236,Data!$A$2:$L$4115,12,FALSE)</f>
        <v>0</v>
      </c>
    </row>
    <row r="237" spans="1:11" x14ac:dyDescent="0.25">
      <c r="A237" s="7">
        <v>355</v>
      </c>
      <c r="B237" s="7" t="str">
        <f>VLOOKUP(A237,Data!$A$2:$L$4115,6,FALSE)</f>
        <v>successful</v>
      </c>
      <c r="C237" s="7">
        <f>VLOOKUP(A237,Data!$A$2:$L$4115,12,FALSE)</f>
        <v>165</v>
      </c>
      <c r="E237" s="7">
        <v>595</v>
      </c>
      <c r="F237" s="7" t="str">
        <f>VLOOKUP(E237,Data!$A$2:$L$4115,6,FALSE)</f>
        <v>failed</v>
      </c>
      <c r="G237" s="7">
        <f>VLOOKUP(E237,Data!$A$2:$L$4115,12,FALSE)</f>
        <v>8</v>
      </c>
      <c r="I237" s="7">
        <v>2362</v>
      </c>
      <c r="J237" s="7" t="str">
        <f>VLOOKUP(I237,Data!$A$2:$L$4115,6,FALSE)</f>
        <v>canceled</v>
      </c>
      <c r="K237" s="7">
        <f>VLOOKUP(I237,Data!$A$2:$L$4115,12,FALSE)</f>
        <v>2</v>
      </c>
    </row>
    <row r="238" spans="1:11" x14ac:dyDescent="0.25">
      <c r="A238" s="7">
        <v>356</v>
      </c>
      <c r="B238" s="7" t="str">
        <f>VLOOKUP(A238,Data!$A$2:$L$4115,6,FALSE)</f>
        <v>successful</v>
      </c>
      <c r="C238" s="7">
        <f>VLOOKUP(A238,Data!$A$2:$L$4115,12,FALSE)</f>
        <v>97</v>
      </c>
      <c r="E238" s="7">
        <v>596</v>
      </c>
      <c r="F238" s="7" t="str">
        <f>VLOOKUP(E238,Data!$A$2:$L$4115,6,FALSE)</f>
        <v>failed</v>
      </c>
      <c r="G238" s="7">
        <f>VLOOKUP(E238,Data!$A$2:$L$4115,12,FALSE)</f>
        <v>2</v>
      </c>
      <c r="I238" s="7">
        <v>2363</v>
      </c>
      <c r="J238" s="7" t="str">
        <f>VLOOKUP(I238,Data!$A$2:$L$4115,6,FALSE)</f>
        <v>canceled</v>
      </c>
      <c r="K238" s="7">
        <f>VLOOKUP(I238,Data!$A$2:$L$4115,12,FALSE)</f>
        <v>0</v>
      </c>
    </row>
    <row r="239" spans="1:11" x14ac:dyDescent="0.25">
      <c r="A239" s="7">
        <v>357</v>
      </c>
      <c r="B239" s="7" t="str">
        <f>VLOOKUP(A239,Data!$A$2:$L$4115,6,FALSE)</f>
        <v>successful</v>
      </c>
      <c r="C239" s="7">
        <f>VLOOKUP(A239,Data!$A$2:$L$4115,12,FALSE)</f>
        <v>303</v>
      </c>
      <c r="E239" s="7">
        <v>597</v>
      </c>
      <c r="F239" s="7" t="str">
        <f>VLOOKUP(E239,Data!$A$2:$L$4115,6,FALSE)</f>
        <v>failed</v>
      </c>
      <c r="G239" s="7">
        <f>VLOOKUP(E239,Data!$A$2:$L$4115,12,FALSE)</f>
        <v>2</v>
      </c>
      <c r="I239" s="7">
        <v>2364</v>
      </c>
      <c r="J239" s="7" t="str">
        <f>VLOOKUP(I239,Data!$A$2:$L$4115,6,FALSE)</f>
        <v>canceled</v>
      </c>
      <c r="K239" s="7">
        <f>VLOOKUP(I239,Data!$A$2:$L$4115,12,FALSE)</f>
        <v>0</v>
      </c>
    </row>
    <row r="240" spans="1:11" x14ac:dyDescent="0.25">
      <c r="A240" s="7">
        <v>358</v>
      </c>
      <c r="B240" s="7" t="str">
        <f>VLOOKUP(A240,Data!$A$2:$L$4115,6,FALSE)</f>
        <v>successful</v>
      </c>
      <c r="C240" s="7">
        <f>VLOOKUP(A240,Data!$A$2:$L$4115,12,FALSE)</f>
        <v>267</v>
      </c>
      <c r="E240" s="7">
        <v>598</v>
      </c>
      <c r="F240" s="7" t="str">
        <f>VLOOKUP(E240,Data!$A$2:$L$4115,6,FALSE)</f>
        <v>failed</v>
      </c>
      <c r="G240" s="7">
        <f>VLOOKUP(E240,Data!$A$2:$L$4115,12,FALSE)</f>
        <v>7</v>
      </c>
      <c r="I240" s="7">
        <v>2365</v>
      </c>
      <c r="J240" s="7" t="str">
        <f>VLOOKUP(I240,Data!$A$2:$L$4115,6,FALSE)</f>
        <v>canceled</v>
      </c>
      <c r="K240" s="7">
        <f>VLOOKUP(I240,Data!$A$2:$L$4115,12,FALSE)</f>
        <v>0</v>
      </c>
    </row>
    <row r="241" spans="1:11" x14ac:dyDescent="0.25">
      <c r="A241" s="7">
        <v>359</v>
      </c>
      <c r="B241" s="7" t="str">
        <f>VLOOKUP(A241,Data!$A$2:$L$4115,6,FALSE)</f>
        <v>successful</v>
      </c>
      <c r="C241" s="7">
        <f>VLOOKUP(A241,Data!$A$2:$L$4115,12,FALSE)</f>
        <v>302</v>
      </c>
      <c r="E241" s="7">
        <v>599</v>
      </c>
      <c r="F241" s="7" t="str">
        <f>VLOOKUP(E241,Data!$A$2:$L$4115,6,FALSE)</f>
        <v>failed</v>
      </c>
      <c r="G241" s="7">
        <f>VLOOKUP(E241,Data!$A$2:$L$4115,12,FALSE)</f>
        <v>2</v>
      </c>
      <c r="I241" s="7">
        <v>2366</v>
      </c>
      <c r="J241" s="7" t="str">
        <f>VLOOKUP(I241,Data!$A$2:$L$4115,6,FALSE)</f>
        <v>canceled</v>
      </c>
      <c r="K241" s="7">
        <f>VLOOKUP(I241,Data!$A$2:$L$4115,12,FALSE)</f>
        <v>27</v>
      </c>
    </row>
    <row r="242" spans="1:11" x14ac:dyDescent="0.25">
      <c r="A242" s="7">
        <v>360</v>
      </c>
      <c r="B242" s="7" t="str">
        <f>VLOOKUP(A242,Data!$A$2:$L$4115,6,FALSE)</f>
        <v>successful</v>
      </c>
      <c r="C242" s="7">
        <f>VLOOKUP(A242,Data!$A$2:$L$4115,12,FALSE)</f>
        <v>87</v>
      </c>
      <c r="E242" s="7">
        <v>660</v>
      </c>
      <c r="F242" s="7" t="str">
        <f>VLOOKUP(E242,Data!$A$2:$L$4115,6,FALSE)</f>
        <v>failed</v>
      </c>
      <c r="G242" s="7">
        <f>VLOOKUP(E242,Data!$A$2:$L$4115,12,FALSE)</f>
        <v>18</v>
      </c>
      <c r="I242" s="7">
        <v>2367</v>
      </c>
      <c r="J242" s="7" t="str">
        <f>VLOOKUP(I242,Data!$A$2:$L$4115,6,FALSE)</f>
        <v>canceled</v>
      </c>
      <c r="K242" s="7">
        <f>VLOOKUP(I242,Data!$A$2:$L$4115,12,FALSE)</f>
        <v>14</v>
      </c>
    </row>
    <row r="243" spans="1:11" x14ac:dyDescent="0.25">
      <c r="A243" s="7">
        <v>361</v>
      </c>
      <c r="B243" s="7" t="str">
        <f>VLOOKUP(A243,Data!$A$2:$L$4115,6,FALSE)</f>
        <v>successful</v>
      </c>
      <c r="C243" s="7">
        <f>VLOOKUP(A243,Data!$A$2:$L$4115,12,FALSE)</f>
        <v>354</v>
      </c>
      <c r="E243" s="7">
        <v>661</v>
      </c>
      <c r="F243" s="7" t="str">
        <f>VLOOKUP(E243,Data!$A$2:$L$4115,6,FALSE)</f>
        <v>failed</v>
      </c>
      <c r="G243" s="7">
        <f>VLOOKUP(E243,Data!$A$2:$L$4115,12,FALSE)</f>
        <v>9</v>
      </c>
      <c r="I243" s="7">
        <v>2368</v>
      </c>
      <c r="J243" s="7" t="str">
        <f>VLOOKUP(I243,Data!$A$2:$L$4115,6,FALSE)</f>
        <v>canceled</v>
      </c>
      <c r="K243" s="7">
        <f>VLOOKUP(I243,Data!$A$2:$L$4115,12,FALSE)</f>
        <v>2</v>
      </c>
    </row>
    <row r="244" spans="1:11" x14ac:dyDescent="0.25">
      <c r="A244" s="7">
        <v>362</v>
      </c>
      <c r="B244" s="7" t="str">
        <f>VLOOKUP(A244,Data!$A$2:$L$4115,6,FALSE)</f>
        <v>successful</v>
      </c>
      <c r="C244" s="7">
        <f>VLOOKUP(A244,Data!$A$2:$L$4115,12,FALSE)</f>
        <v>86</v>
      </c>
      <c r="E244" s="7">
        <v>662</v>
      </c>
      <c r="F244" s="7" t="str">
        <f>VLOOKUP(E244,Data!$A$2:$L$4115,6,FALSE)</f>
        <v>failed</v>
      </c>
      <c r="G244" s="7">
        <f>VLOOKUP(E244,Data!$A$2:$L$4115,12,FALSE)</f>
        <v>4</v>
      </c>
      <c r="I244" s="7">
        <v>2369</v>
      </c>
      <c r="J244" s="7" t="str">
        <f>VLOOKUP(I244,Data!$A$2:$L$4115,6,FALSE)</f>
        <v>canceled</v>
      </c>
      <c r="K244" s="7">
        <f>VLOOKUP(I244,Data!$A$2:$L$4115,12,FALSE)</f>
        <v>0</v>
      </c>
    </row>
    <row r="245" spans="1:11" x14ac:dyDescent="0.25">
      <c r="A245" s="7">
        <v>363</v>
      </c>
      <c r="B245" s="7" t="str">
        <f>VLOOKUP(A245,Data!$A$2:$L$4115,6,FALSE)</f>
        <v>successful</v>
      </c>
      <c r="C245" s="7">
        <f>VLOOKUP(A245,Data!$A$2:$L$4115,12,FALSE)</f>
        <v>26</v>
      </c>
      <c r="E245" s="7">
        <v>663</v>
      </c>
      <c r="F245" s="7" t="str">
        <f>VLOOKUP(E245,Data!$A$2:$L$4115,6,FALSE)</f>
        <v>failed</v>
      </c>
      <c r="G245" s="7">
        <f>VLOOKUP(E245,Data!$A$2:$L$4115,12,FALSE)</f>
        <v>7</v>
      </c>
      <c r="I245" s="7">
        <v>2370</v>
      </c>
      <c r="J245" s="7" t="str">
        <f>VLOOKUP(I245,Data!$A$2:$L$4115,6,FALSE)</f>
        <v>canceled</v>
      </c>
      <c r="K245" s="7">
        <f>VLOOKUP(I245,Data!$A$2:$L$4115,12,FALSE)</f>
        <v>4</v>
      </c>
    </row>
    <row r="246" spans="1:11" x14ac:dyDescent="0.25">
      <c r="A246" s="7">
        <v>364</v>
      </c>
      <c r="B246" s="7" t="str">
        <f>VLOOKUP(A246,Data!$A$2:$L$4115,6,FALSE)</f>
        <v>successful</v>
      </c>
      <c r="C246" s="7">
        <f>VLOOKUP(A246,Data!$A$2:$L$4115,12,FALSE)</f>
        <v>113</v>
      </c>
      <c r="E246" s="7">
        <v>664</v>
      </c>
      <c r="F246" s="7" t="str">
        <f>VLOOKUP(E246,Data!$A$2:$L$4115,6,FALSE)</f>
        <v>failed</v>
      </c>
      <c r="G246" s="7">
        <f>VLOOKUP(E246,Data!$A$2:$L$4115,12,FALSE)</f>
        <v>29</v>
      </c>
      <c r="I246" s="7">
        <v>2371</v>
      </c>
      <c r="J246" s="7" t="str">
        <f>VLOOKUP(I246,Data!$A$2:$L$4115,6,FALSE)</f>
        <v>canceled</v>
      </c>
      <c r="K246" s="7">
        <f>VLOOKUP(I246,Data!$A$2:$L$4115,12,FALSE)</f>
        <v>0</v>
      </c>
    </row>
    <row r="247" spans="1:11" x14ac:dyDescent="0.25">
      <c r="A247" s="7">
        <v>365</v>
      </c>
      <c r="B247" s="7" t="str">
        <f>VLOOKUP(A247,Data!$A$2:$L$4115,6,FALSE)</f>
        <v>successful</v>
      </c>
      <c r="C247" s="7">
        <f>VLOOKUP(A247,Data!$A$2:$L$4115,12,FALSE)</f>
        <v>65</v>
      </c>
      <c r="E247" s="7">
        <v>665</v>
      </c>
      <c r="F247" s="7" t="str">
        <f>VLOOKUP(E247,Data!$A$2:$L$4115,6,FALSE)</f>
        <v>failed</v>
      </c>
      <c r="G247" s="7">
        <f>VLOOKUP(E247,Data!$A$2:$L$4115,12,FALSE)</f>
        <v>12</v>
      </c>
      <c r="I247" s="7">
        <v>2372</v>
      </c>
      <c r="J247" s="7" t="str">
        <f>VLOOKUP(I247,Data!$A$2:$L$4115,6,FALSE)</f>
        <v>canceled</v>
      </c>
      <c r="K247" s="7">
        <f>VLOOKUP(I247,Data!$A$2:$L$4115,12,FALSE)</f>
        <v>6</v>
      </c>
    </row>
    <row r="248" spans="1:11" x14ac:dyDescent="0.25">
      <c r="A248" s="7">
        <v>366</v>
      </c>
      <c r="B248" s="7" t="str">
        <f>VLOOKUP(A248,Data!$A$2:$L$4115,6,FALSE)</f>
        <v>successful</v>
      </c>
      <c r="C248" s="7">
        <f>VLOOKUP(A248,Data!$A$2:$L$4115,12,FALSE)</f>
        <v>134</v>
      </c>
      <c r="E248" s="7">
        <v>666</v>
      </c>
      <c r="F248" s="7" t="str">
        <f>VLOOKUP(E248,Data!$A$2:$L$4115,6,FALSE)</f>
        <v>failed</v>
      </c>
      <c r="G248" s="7">
        <f>VLOOKUP(E248,Data!$A$2:$L$4115,12,FALSE)</f>
        <v>4</v>
      </c>
      <c r="I248" s="7">
        <v>2373</v>
      </c>
      <c r="J248" s="7" t="str">
        <f>VLOOKUP(I248,Data!$A$2:$L$4115,6,FALSE)</f>
        <v>canceled</v>
      </c>
      <c r="K248" s="7">
        <f>VLOOKUP(I248,Data!$A$2:$L$4115,12,FALSE)</f>
        <v>1</v>
      </c>
    </row>
    <row r="249" spans="1:11" x14ac:dyDescent="0.25">
      <c r="A249" s="7">
        <v>367</v>
      </c>
      <c r="B249" s="7" t="str">
        <f>VLOOKUP(A249,Data!$A$2:$L$4115,6,FALSE)</f>
        <v>successful</v>
      </c>
      <c r="C249" s="7">
        <f>VLOOKUP(A249,Data!$A$2:$L$4115,12,FALSE)</f>
        <v>119</v>
      </c>
      <c r="E249" s="7">
        <v>667</v>
      </c>
      <c r="F249" s="7" t="str">
        <f>VLOOKUP(E249,Data!$A$2:$L$4115,6,FALSE)</f>
        <v>failed</v>
      </c>
      <c r="G249" s="7">
        <f>VLOOKUP(E249,Data!$A$2:$L$4115,12,FALSE)</f>
        <v>28</v>
      </c>
      <c r="I249" s="7">
        <v>2374</v>
      </c>
      <c r="J249" s="7" t="str">
        <f>VLOOKUP(I249,Data!$A$2:$L$4115,6,FALSE)</f>
        <v>canceled</v>
      </c>
      <c r="K249" s="7">
        <f>VLOOKUP(I249,Data!$A$2:$L$4115,12,FALSE)</f>
        <v>1</v>
      </c>
    </row>
    <row r="250" spans="1:11" x14ac:dyDescent="0.25">
      <c r="A250" s="7">
        <v>368</v>
      </c>
      <c r="B250" s="7" t="str">
        <f>VLOOKUP(A250,Data!$A$2:$L$4115,6,FALSE)</f>
        <v>successful</v>
      </c>
      <c r="C250" s="7">
        <f>VLOOKUP(A250,Data!$A$2:$L$4115,12,FALSE)</f>
        <v>159</v>
      </c>
      <c r="E250" s="7">
        <v>668</v>
      </c>
      <c r="F250" s="7" t="str">
        <f>VLOOKUP(E250,Data!$A$2:$L$4115,6,FALSE)</f>
        <v>failed</v>
      </c>
      <c r="G250" s="7">
        <f>VLOOKUP(E250,Data!$A$2:$L$4115,12,FALSE)</f>
        <v>25</v>
      </c>
      <c r="I250" s="7">
        <v>2375</v>
      </c>
      <c r="J250" s="7" t="str">
        <f>VLOOKUP(I250,Data!$A$2:$L$4115,6,FALSE)</f>
        <v>canceled</v>
      </c>
      <c r="K250" s="7">
        <f>VLOOKUP(I250,Data!$A$2:$L$4115,12,FALSE)</f>
        <v>0</v>
      </c>
    </row>
    <row r="251" spans="1:11" x14ac:dyDescent="0.25">
      <c r="A251" s="7">
        <v>369</v>
      </c>
      <c r="B251" s="7" t="str">
        <f>VLOOKUP(A251,Data!$A$2:$L$4115,6,FALSE)</f>
        <v>successful</v>
      </c>
      <c r="C251" s="7">
        <f>VLOOKUP(A251,Data!$A$2:$L$4115,12,FALSE)</f>
        <v>167</v>
      </c>
      <c r="E251" s="7">
        <v>669</v>
      </c>
      <c r="F251" s="7" t="str">
        <f>VLOOKUP(E251,Data!$A$2:$L$4115,6,FALSE)</f>
        <v>failed</v>
      </c>
      <c r="G251" s="7">
        <f>VLOOKUP(E251,Data!$A$2:$L$4115,12,FALSE)</f>
        <v>28</v>
      </c>
      <c r="I251" s="7">
        <v>2376</v>
      </c>
      <c r="J251" s="7" t="str">
        <f>VLOOKUP(I251,Data!$A$2:$L$4115,6,FALSE)</f>
        <v>canceled</v>
      </c>
      <c r="K251" s="7">
        <f>VLOOKUP(I251,Data!$A$2:$L$4115,12,FALSE)</f>
        <v>4</v>
      </c>
    </row>
    <row r="252" spans="1:11" x14ac:dyDescent="0.25">
      <c r="A252" s="7">
        <v>370</v>
      </c>
      <c r="B252" s="7" t="str">
        <f>VLOOKUP(A252,Data!$A$2:$L$4115,6,FALSE)</f>
        <v>successful</v>
      </c>
      <c r="C252" s="7">
        <f>VLOOKUP(A252,Data!$A$2:$L$4115,12,FALSE)</f>
        <v>43</v>
      </c>
      <c r="E252" s="7">
        <v>670</v>
      </c>
      <c r="F252" s="7" t="str">
        <f>VLOOKUP(E252,Data!$A$2:$L$4115,6,FALSE)</f>
        <v>failed</v>
      </c>
      <c r="G252" s="7">
        <f>VLOOKUP(E252,Data!$A$2:$L$4115,12,FALSE)</f>
        <v>310</v>
      </c>
      <c r="I252" s="7">
        <v>2377</v>
      </c>
      <c r="J252" s="7" t="str">
        <f>VLOOKUP(I252,Data!$A$2:$L$4115,6,FALSE)</f>
        <v>canceled</v>
      </c>
      <c r="K252" s="7">
        <f>VLOOKUP(I252,Data!$A$2:$L$4115,12,FALSE)</f>
        <v>0</v>
      </c>
    </row>
    <row r="253" spans="1:11" x14ac:dyDescent="0.25">
      <c r="A253" s="7">
        <v>371</v>
      </c>
      <c r="B253" s="7" t="str">
        <f>VLOOKUP(A253,Data!$A$2:$L$4115,6,FALSE)</f>
        <v>successful</v>
      </c>
      <c r="C253" s="7">
        <f>VLOOKUP(A253,Data!$A$2:$L$4115,12,FALSE)</f>
        <v>1062</v>
      </c>
      <c r="E253" s="7">
        <v>671</v>
      </c>
      <c r="F253" s="7" t="str">
        <f>VLOOKUP(E253,Data!$A$2:$L$4115,6,FALSE)</f>
        <v>failed</v>
      </c>
      <c r="G253" s="7">
        <f>VLOOKUP(E253,Data!$A$2:$L$4115,12,FALSE)</f>
        <v>15</v>
      </c>
      <c r="I253" s="7">
        <v>2378</v>
      </c>
      <c r="J253" s="7" t="str">
        <f>VLOOKUP(I253,Data!$A$2:$L$4115,6,FALSE)</f>
        <v>canceled</v>
      </c>
      <c r="K253" s="7">
        <f>VLOOKUP(I253,Data!$A$2:$L$4115,12,FALSE)</f>
        <v>0</v>
      </c>
    </row>
    <row r="254" spans="1:11" x14ac:dyDescent="0.25">
      <c r="A254" s="7">
        <v>372</v>
      </c>
      <c r="B254" s="7" t="str">
        <f>VLOOKUP(A254,Data!$A$2:$L$4115,6,FALSE)</f>
        <v>successful</v>
      </c>
      <c r="C254" s="7">
        <f>VLOOKUP(A254,Data!$A$2:$L$4115,12,FALSE)</f>
        <v>9</v>
      </c>
      <c r="E254" s="7">
        <v>672</v>
      </c>
      <c r="F254" s="7" t="str">
        <f>VLOOKUP(E254,Data!$A$2:$L$4115,6,FALSE)</f>
        <v>failed</v>
      </c>
      <c r="G254" s="7">
        <f>VLOOKUP(E254,Data!$A$2:$L$4115,12,FALSE)</f>
        <v>215</v>
      </c>
      <c r="I254" s="7">
        <v>2379</v>
      </c>
      <c r="J254" s="7" t="str">
        <f>VLOOKUP(I254,Data!$A$2:$L$4115,6,FALSE)</f>
        <v>canceled</v>
      </c>
      <c r="K254" s="7">
        <f>VLOOKUP(I254,Data!$A$2:$L$4115,12,FALSE)</f>
        <v>0</v>
      </c>
    </row>
    <row r="255" spans="1:11" x14ac:dyDescent="0.25">
      <c r="A255" s="7">
        <v>373</v>
      </c>
      <c r="B255" s="7" t="str">
        <f>VLOOKUP(A255,Data!$A$2:$L$4115,6,FALSE)</f>
        <v>successful</v>
      </c>
      <c r="C255" s="7">
        <f>VLOOKUP(A255,Data!$A$2:$L$4115,12,FALSE)</f>
        <v>89</v>
      </c>
      <c r="E255" s="7">
        <v>673</v>
      </c>
      <c r="F255" s="7" t="str">
        <f>VLOOKUP(E255,Data!$A$2:$L$4115,6,FALSE)</f>
        <v>failed</v>
      </c>
      <c r="G255" s="7">
        <f>VLOOKUP(E255,Data!$A$2:$L$4115,12,FALSE)</f>
        <v>3</v>
      </c>
      <c r="I255" s="7">
        <v>2380</v>
      </c>
      <c r="J255" s="7" t="str">
        <f>VLOOKUP(I255,Data!$A$2:$L$4115,6,FALSE)</f>
        <v>canceled</v>
      </c>
      <c r="K255" s="7">
        <f>VLOOKUP(I255,Data!$A$2:$L$4115,12,FALSE)</f>
        <v>3</v>
      </c>
    </row>
    <row r="256" spans="1:11" x14ac:dyDescent="0.25">
      <c r="A256" s="7">
        <v>374</v>
      </c>
      <c r="B256" s="7" t="str">
        <f>VLOOKUP(A256,Data!$A$2:$L$4115,6,FALSE)</f>
        <v>successful</v>
      </c>
      <c r="C256" s="7">
        <f>VLOOKUP(A256,Data!$A$2:$L$4115,12,FALSE)</f>
        <v>174</v>
      </c>
      <c r="E256" s="7">
        <v>674</v>
      </c>
      <c r="F256" s="7" t="str">
        <f>VLOOKUP(E256,Data!$A$2:$L$4115,6,FALSE)</f>
        <v>failed</v>
      </c>
      <c r="G256" s="7">
        <f>VLOOKUP(E256,Data!$A$2:$L$4115,12,FALSE)</f>
        <v>2</v>
      </c>
      <c r="I256" s="7">
        <v>2381</v>
      </c>
      <c r="J256" s="7" t="str">
        <f>VLOOKUP(I256,Data!$A$2:$L$4115,6,FALSE)</f>
        <v>canceled</v>
      </c>
      <c r="K256" s="7">
        <f>VLOOKUP(I256,Data!$A$2:$L$4115,12,FALSE)</f>
        <v>7</v>
      </c>
    </row>
    <row r="257" spans="1:11" x14ac:dyDescent="0.25">
      <c r="A257" s="7">
        <v>375</v>
      </c>
      <c r="B257" s="7" t="str">
        <f>VLOOKUP(A257,Data!$A$2:$L$4115,6,FALSE)</f>
        <v>successful</v>
      </c>
      <c r="C257" s="7">
        <f>VLOOKUP(A257,Data!$A$2:$L$4115,12,FALSE)</f>
        <v>14</v>
      </c>
      <c r="E257" s="7">
        <v>675</v>
      </c>
      <c r="F257" s="7" t="str">
        <f>VLOOKUP(E257,Data!$A$2:$L$4115,6,FALSE)</f>
        <v>failed</v>
      </c>
      <c r="G257" s="7">
        <f>VLOOKUP(E257,Data!$A$2:$L$4115,12,FALSE)</f>
        <v>26</v>
      </c>
      <c r="I257" s="7">
        <v>2382</v>
      </c>
      <c r="J257" s="7" t="str">
        <f>VLOOKUP(I257,Data!$A$2:$L$4115,6,FALSE)</f>
        <v>canceled</v>
      </c>
      <c r="K257" s="7">
        <f>VLOOKUP(I257,Data!$A$2:$L$4115,12,FALSE)</f>
        <v>2</v>
      </c>
    </row>
    <row r="258" spans="1:11" x14ac:dyDescent="0.25">
      <c r="A258" s="7">
        <v>376</v>
      </c>
      <c r="B258" s="7" t="str">
        <f>VLOOKUP(A258,Data!$A$2:$L$4115,6,FALSE)</f>
        <v>successful</v>
      </c>
      <c r="C258" s="7">
        <f>VLOOKUP(A258,Data!$A$2:$L$4115,12,FALSE)</f>
        <v>48</v>
      </c>
      <c r="E258" s="7">
        <v>676</v>
      </c>
      <c r="F258" s="7" t="str">
        <f>VLOOKUP(E258,Data!$A$2:$L$4115,6,FALSE)</f>
        <v>failed</v>
      </c>
      <c r="G258" s="7">
        <f>VLOOKUP(E258,Data!$A$2:$L$4115,12,FALSE)</f>
        <v>24</v>
      </c>
      <c r="I258" s="7">
        <v>2383</v>
      </c>
      <c r="J258" s="7" t="str">
        <f>VLOOKUP(I258,Data!$A$2:$L$4115,6,FALSE)</f>
        <v>canceled</v>
      </c>
      <c r="K258" s="7">
        <f>VLOOKUP(I258,Data!$A$2:$L$4115,12,FALSE)</f>
        <v>3</v>
      </c>
    </row>
    <row r="259" spans="1:11" x14ac:dyDescent="0.25">
      <c r="A259" s="7">
        <v>377</v>
      </c>
      <c r="B259" s="7" t="str">
        <f>VLOOKUP(A259,Data!$A$2:$L$4115,6,FALSE)</f>
        <v>successful</v>
      </c>
      <c r="C259" s="7">
        <f>VLOOKUP(A259,Data!$A$2:$L$4115,12,FALSE)</f>
        <v>133</v>
      </c>
      <c r="E259" s="7">
        <v>677</v>
      </c>
      <c r="F259" s="7" t="str">
        <f>VLOOKUP(E259,Data!$A$2:$L$4115,6,FALSE)</f>
        <v>failed</v>
      </c>
      <c r="G259" s="7">
        <f>VLOOKUP(E259,Data!$A$2:$L$4115,12,FALSE)</f>
        <v>96</v>
      </c>
      <c r="I259" s="7">
        <v>2384</v>
      </c>
      <c r="J259" s="7" t="str">
        <f>VLOOKUP(I259,Data!$A$2:$L$4115,6,FALSE)</f>
        <v>canceled</v>
      </c>
      <c r="K259" s="7">
        <f>VLOOKUP(I259,Data!$A$2:$L$4115,12,FALSE)</f>
        <v>8</v>
      </c>
    </row>
    <row r="260" spans="1:11" x14ac:dyDescent="0.25">
      <c r="A260" s="7">
        <v>378</v>
      </c>
      <c r="B260" s="7" t="str">
        <f>VLOOKUP(A260,Data!$A$2:$L$4115,6,FALSE)</f>
        <v>successful</v>
      </c>
      <c r="C260" s="7">
        <f>VLOOKUP(A260,Data!$A$2:$L$4115,12,FALSE)</f>
        <v>83</v>
      </c>
      <c r="E260" s="7">
        <v>678</v>
      </c>
      <c r="F260" s="7" t="str">
        <f>VLOOKUP(E260,Data!$A$2:$L$4115,6,FALSE)</f>
        <v>failed</v>
      </c>
      <c r="G260" s="7">
        <f>VLOOKUP(E260,Data!$A$2:$L$4115,12,FALSE)</f>
        <v>17</v>
      </c>
      <c r="I260" s="7">
        <v>2385</v>
      </c>
      <c r="J260" s="7" t="str">
        <f>VLOOKUP(I260,Data!$A$2:$L$4115,6,FALSE)</f>
        <v>canceled</v>
      </c>
      <c r="K260" s="7">
        <f>VLOOKUP(I260,Data!$A$2:$L$4115,12,FALSE)</f>
        <v>7</v>
      </c>
    </row>
    <row r="261" spans="1:11" x14ac:dyDescent="0.25">
      <c r="A261" s="7">
        <v>379</v>
      </c>
      <c r="B261" s="7" t="str">
        <f>VLOOKUP(A261,Data!$A$2:$L$4115,6,FALSE)</f>
        <v>successful</v>
      </c>
      <c r="C261" s="7">
        <f>VLOOKUP(A261,Data!$A$2:$L$4115,12,FALSE)</f>
        <v>149</v>
      </c>
      <c r="E261" s="7">
        <v>679</v>
      </c>
      <c r="F261" s="7" t="str">
        <f>VLOOKUP(E261,Data!$A$2:$L$4115,6,FALSE)</f>
        <v>failed</v>
      </c>
      <c r="G261" s="7">
        <f>VLOOKUP(E261,Data!$A$2:$L$4115,12,FALSE)</f>
        <v>94</v>
      </c>
      <c r="I261" s="7">
        <v>2386</v>
      </c>
      <c r="J261" s="7" t="str">
        <f>VLOOKUP(I261,Data!$A$2:$L$4115,6,FALSE)</f>
        <v>canceled</v>
      </c>
      <c r="K261" s="7">
        <f>VLOOKUP(I261,Data!$A$2:$L$4115,12,FALSE)</f>
        <v>0</v>
      </c>
    </row>
    <row r="262" spans="1:11" x14ac:dyDescent="0.25">
      <c r="A262" s="7">
        <v>380</v>
      </c>
      <c r="B262" s="7" t="str">
        <f>VLOOKUP(A262,Data!$A$2:$L$4115,6,FALSE)</f>
        <v>successful</v>
      </c>
      <c r="C262" s="7">
        <f>VLOOKUP(A262,Data!$A$2:$L$4115,12,FALSE)</f>
        <v>49</v>
      </c>
      <c r="E262" s="7">
        <v>680</v>
      </c>
      <c r="F262" s="7" t="str">
        <f>VLOOKUP(E262,Data!$A$2:$L$4115,6,FALSE)</f>
        <v>failed</v>
      </c>
      <c r="G262" s="7">
        <f>VLOOKUP(E262,Data!$A$2:$L$4115,12,FALSE)</f>
        <v>129</v>
      </c>
      <c r="I262" s="7">
        <v>2387</v>
      </c>
      <c r="J262" s="7" t="str">
        <f>VLOOKUP(I262,Data!$A$2:$L$4115,6,FALSE)</f>
        <v>canceled</v>
      </c>
      <c r="K262" s="7">
        <f>VLOOKUP(I262,Data!$A$2:$L$4115,12,FALSE)</f>
        <v>3</v>
      </c>
    </row>
    <row r="263" spans="1:11" x14ac:dyDescent="0.25">
      <c r="A263" s="7">
        <v>381</v>
      </c>
      <c r="B263" s="7" t="str">
        <f>VLOOKUP(A263,Data!$A$2:$L$4115,6,FALSE)</f>
        <v>successful</v>
      </c>
      <c r="C263" s="7">
        <f>VLOOKUP(A263,Data!$A$2:$L$4115,12,FALSE)</f>
        <v>251</v>
      </c>
      <c r="E263" s="7">
        <v>681</v>
      </c>
      <c r="F263" s="7" t="str">
        <f>VLOOKUP(E263,Data!$A$2:$L$4115,6,FALSE)</f>
        <v>failed</v>
      </c>
      <c r="G263" s="7">
        <f>VLOOKUP(E263,Data!$A$2:$L$4115,12,FALSE)</f>
        <v>1</v>
      </c>
      <c r="I263" s="7">
        <v>2388</v>
      </c>
      <c r="J263" s="7" t="str">
        <f>VLOOKUP(I263,Data!$A$2:$L$4115,6,FALSE)</f>
        <v>canceled</v>
      </c>
      <c r="K263" s="7">
        <f>VLOOKUP(I263,Data!$A$2:$L$4115,12,FALSE)</f>
        <v>8</v>
      </c>
    </row>
    <row r="264" spans="1:11" x14ac:dyDescent="0.25">
      <c r="A264" s="7">
        <v>382</v>
      </c>
      <c r="B264" s="7" t="str">
        <f>VLOOKUP(A264,Data!$A$2:$L$4115,6,FALSE)</f>
        <v>successful</v>
      </c>
      <c r="C264" s="7">
        <f>VLOOKUP(A264,Data!$A$2:$L$4115,12,FALSE)</f>
        <v>22</v>
      </c>
      <c r="E264" s="7">
        <v>682</v>
      </c>
      <c r="F264" s="7" t="str">
        <f>VLOOKUP(E264,Data!$A$2:$L$4115,6,FALSE)</f>
        <v>failed</v>
      </c>
      <c r="G264" s="7">
        <f>VLOOKUP(E264,Data!$A$2:$L$4115,12,FALSE)</f>
        <v>4</v>
      </c>
      <c r="I264" s="7">
        <v>2389</v>
      </c>
      <c r="J264" s="7" t="str">
        <f>VLOOKUP(I264,Data!$A$2:$L$4115,6,FALSE)</f>
        <v>canceled</v>
      </c>
      <c r="K264" s="7">
        <f>VLOOKUP(I264,Data!$A$2:$L$4115,12,FALSE)</f>
        <v>1</v>
      </c>
    </row>
    <row r="265" spans="1:11" x14ac:dyDescent="0.25">
      <c r="A265" s="7">
        <v>383</v>
      </c>
      <c r="B265" s="7" t="str">
        <f>VLOOKUP(A265,Data!$A$2:$L$4115,6,FALSE)</f>
        <v>successful</v>
      </c>
      <c r="C265" s="7">
        <f>VLOOKUP(A265,Data!$A$2:$L$4115,12,FALSE)</f>
        <v>48</v>
      </c>
      <c r="E265" s="7">
        <v>683</v>
      </c>
      <c r="F265" s="7" t="str">
        <f>VLOOKUP(E265,Data!$A$2:$L$4115,6,FALSE)</f>
        <v>failed</v>
      </c>
      <c r="G265" s="7">
        <f>VLOOKUP(E265,Data!$A$2:$L$4115,12,FALSE)</f>
        <v>3</v>
      </c>
      <c r="I265" s="7">
        <v>2390</v>
      </c>
      <c r="J265" s="7" t="str">
        <f>VLOOKUP(I265,Data!$A$2:$L$4115,6,FALSE)</f>
        <v>canceled</v>
      </c>
      <c r="K265" s="7">
        <f>VLOOKUP(I265,Data!$A$2:$L$4115,12,FALSE)</f>
        <v>0</v>
      </c>
    </row>
    <row r="266" spans="1:11" x14ac:dyDescent="0.25">
      <c r="A266" s="7">
        <v>384</v>
      </c>
      <c r="B266" s="7" t="str">
        <f>VLOOKUP(A266,Data!$A$2:$L$4115,6,FALSE)</f>
        <v>successful</v>
      </c>
      <c r="C266" s="7">
        <f>VLOOKUP(A266,Data!$A$2:$L$4115,12,FALSE)</f>
        <v>383</v>
      </c>
      <c r="E266" s="7">
        <v>684</v>
      </c>
      <c r="F266" s="7" t="str">
        <f>VLOOKUP(E266,Data!$A$2:$L$4115,6,FALSE)</f>
        <v>failed</v>
      </c>
      <c r="G266" s="7">
        <f>VLOOKUP(E266,Data!$A$2:$L$4115,12,FALSE)</f>
        <v>135</v>
      </c>
      <c r="I266" s="7">
        <v>2391</v>
      </c>
      <c r="J266" s="7" t="str">
        <f>VLOOKUP(I266,Data!$A$2:$L$4115,6,FALSE)</f>
        <v>canceled</v>
      </c>
      <c r="K266" s="7">
        <f>VLOOKUP(I266,Data!$A$2:$L$4115,12,FALSE)</f>
        <v>1</v>
      </c>
    </row>
    <row r="267" spans="1:11" x14ac:dyDescent="0.25">
      <c r="A267" s="7">
        <v>385</v>
      </c>
      <c r="B267" s="7" t="str">
        <f>VLOOKUP(A267,Data!$A$2:$L$4115,6,FALSE)</f>
        <v>successful</v>
      </c>
      <c r="C267" s="7">
        <f>VLOOKUP(A267,Data!$A$2:$L$4115,12,FALSE)</f>
        <v>237</v>
      </c>
      <c r="E267" s="7">
        <v>685</v>
      </c>
      <c r="F267" s="7" t="str">
        <f>VLOOKUP(E267,Data!$A$2:$L$4115,6,FALSE)</f>
        <v>failed</v>
      </c>
      <c r="G267" s="7">
        <f>VLOOKUP(E267,Data!$A$2:$L$4115,12,FALSE)</f>
        <v>10</v>
      </c>
      <c r="I267" s="7">
        <v>2392</v>
      </c>
      <c r="J267" s="7" t="str">
        <f>VLOOKUP(I267,Data!$A$2:$L$4115,6,FALSE)</f>
        <v>canceled</v>
      </c>
      <c r="K267" s="7">
        <f>VLOOKUP(I267,Data!$A$2:$L$4115,12,FALSE)</f>
        <v>0</v>
      </c>
    </row>
    <row r="268" spans="1:11" x14ac:dyDescent="0.25">
      <c r="A268" s="7">
        <v>386</v>
      </c>
      <c r="B268" s="7" t="str">
        <f>VLOOKUP(A268,Data!$A$2:$L$4115,6,FALSE)</f>
        <v>successful</v>
      </c>
      <c r="C268" s="7">
        <f>VLOOKUP(A268,Data!$A$2:$L$4115,12,FALSE)</f>
        <v>13</v>
      </c>
      <c r="E268" s="7">
        <v>686</v>
      </c>
      <c r="F268" s="7" t="str">
        <f>VLOOKUP(E268,Data!$A$2:$L$4115,6,FALSE)</f>
        <v>failed</v>
      </c>
      <c r="G268" s="7">
        <f>VLOOKUP(E268,Data!$A$2:$L$4115,12,FALSE)</f>
        <v>0</v>
      </c>
      <c r="I268" s="7">
        <v>2393</v>
      </c>
      <c r="J268" s="7" t="str">
        <f>VLOOKUP(I268,Data!$A$2:$L$4115,6,FALSE)</f>
        <v>canceled</v>
      </c>
      <c r="K268" s="7">
        <f>VLOOKUP(I268,Data!$A$2:$L$4115,12,FALSE)</f>
        <v>1</v>
      </c>
    </row>
    <row r="269" spans="1:11" x14ac:dyDescent="0.25">
      <c r="A269" s="7">
        <v>387</v>
      </c>
      <c r="B269" s="7" t="str">
        <f>VLOOKUP(A269,Data!$A$2:$L$4115,6,FALSE)</f>
        <v>successful</v>
      </c>
      <c r="C269" s="7">
        <f>VLOOKUP(A269,Data!$A$2:$L$4115,12,FALSE)</f>
        <v>562</v>
      </c>
      <c r="E269" s="7">
        <v>687</v>
      </c>
      <c r="F269" s="7" t="str">
        <f>VLOOKUP(E269,Data!$A$2:$L$4115,6,FALSE)</f>
        <v>failed</v>
      </c>
      <c r="G269" s="7">
        <f>VLOOKUP(E269,Data!$A$2:$L$4115,12,FALSE)</f>
        <v>6</v>
      </c>
      <c r="I269" s="7">
        <v>2394</v>
      </c>
      <c r="J269" s="7" t="str">
        <f>VLOOKUP(I269,Data!$A$2:$L$4115,6,FALSE)</f>
        <v>canceled</v>
      </c>
      <c r="K269" s="7">
        <f>VLOOKUP(I269,Data!$A$2:$L$4115,12,FALSE)</f>
        <v>2</v>
      </c>
    </row>
    <row r="270" spans="1:11" x14ac:dyDescent="0.25">
      <c r="A270" s="7">
        <v>388</v>
      </c>
      <c r="B270" s="7" t="str">
        <f>VLOOKUP(A270,Data!$A$2:$L$4115,6,FALSE)</f>
        <v>successful</v>
      </c>
      <c r="C270" s="7">
        <f>VLOOKUP(A270,Data!$A$2:$L$4115,12,FALSE)</f>
        <v>71</v>
      </c>
      <c r="E270" s="7">
        <v>688</v>
      </c>
      <c r="F270" s="7" t="str">
        <f>VLOOKUP(E270,Data!$A$2:$L$4115,6,FALSE)</f>
        <v>failed</v>
      </c>
      <c r="G270" s="7">
        <f>VLOOKUP(E270,Data!$A$2:$L$4115,12,FALSE)</f>
        <v>36</v>
      </c>
      <c r="I270" s="7">
        <v>2395</v>
      </c>
      <c r="J270" s="7" t="str">
        <f>VLOOKUP(I270,Data!$A$2:$L$4115,6,FALSE)</f>
        <v>canceled</v>
      </c>
      <c r="K270" s="7">
        <f>VLOOKUP(I270,Data!$A$2:$L$4115,12,FALSE)</f>
        <v>0</v>
      </c>
    </row>
    <row r="271" spans="1:11" x14ac:dyDescent="0.25">
      <c r="A271" s="7">
        <v>389</v>
      </c>
      <c r="B271" s="7" t="str">
        <f>VLOOKUP(A271,Data!$A$2:$L$4115,6,FALSE)</f>
        <v>successful</v>
      </c>
      <c r="C271" s="7">
        <f>VLOOKUP(A271,Data!$A$2:$L$4115,12,FALSE)</f>
        <v>1510</v>
      </c>
      <c r="E271" s="7">
        <v>689</v>
      </c>
      <c r="F271" s="7" t="str">
        <f>VLOOKUP(E271,Data!$A$2:$L$4115,6,FALSE)</f>
        <v>failed</v>
      </c>
      <c r="G271" s="7">
        <f>VLOOKUP(E271,Data!$A$2:$L$4115,12,FALSE)</f>
        <v>336</v>
      </c>
      <c r="I271" s="7">
        <v>2396</v>
      </c>
      <c r="J271" s="7" t="str">
        <f>VLOOKUP(I271,Data!$A$2:$L$4115,6,FALSE)</f>
        <v>canceled</v>
      </c>
      <c r="K271" s="7">
        <f>VLOOKUP(I271,Data!$A$2:$L$4115,12,FALSE)</f>
        <v>1</v>
      </c>
    </row>
    <row r="272" spans="1:11" x14ac:dyDescent="0.25">
      <c r="A272" s="7">
        <v>390</v>
      </c>
      <c r="B272" s="7" t="str">
        <f>VLOOKUP(A272,Data!$A$2:$L$4115,6,FALSE)</f>
        <v>successful</v>
      </c>
      <c r="C272" s="7">
        <f>VLOOKUP(A272,Data!$A$2:$L$4115,12,FALSE)</f>
        <v>14</v>
      </c>
      <c r="E272" s="7">
        <v>690</v>
      </c>
      <c r="F272" s="7" t="str">
        <f>VLOOKUP(E272,Data!$A$2:$L$4115,6,FALSE)</f>
        <v>failed</v>
      </c>
      <c r="G272" s="7">
        <f>VLOOKUP(E272,Data!$A$2:$L$4115,12,FALSE)</f>
        <v>34</v>
      </c>
      <c r="I272" s="7">
        <v>2397</v>
      </c>
      <c r="J272" s="7" t="str">
        <f>VLOOKUP(I272,Data!$A$2:$L$4115,6,FALSE)</f>
        <v>canceled</v>
      </c>
      <c r="K272" s="7">
        <f>VLOOKUP(I272,Data!$A$2:$L$4115,12,FALSE)</f>
        <v>0</v>
      </c>
    </row>
    <row r="273" spans="1:11" x14ac:dyDescent="0.25">
      <c r="A273" s="7">
        <v>391</v>
      </c>
      <c r="B273" s="7" t="str">
        <f>VLOOKUP(A273,Data!$A$2:$L$4115,6,FALSE)</f>
        <v>successful</v>
      </c>
      <c r="C273" s="7">
        <f>VLOOKUP(A273,Data!$A$2:$L$4115,12,FALSE)</f>
        <v>193</v>
      </c>
      <c r="E273" s="7">
        <v>691</v>
      </c>
      <c r="F273" s="7" t="str">
        <f>VLOOKUP(E273,Data!$A$2:$L$4115,6,FALSE)</f>
        <v>failed</v>
      </c>
      <c r="G273" s="7">
        <f>VLOOKUP(E273,Data!$A$2:$L$4115,12,FALSE)</f>
        <v>10</v>
      </c>
      <c r="I273" s="7">
        <v>2398</v>
      </c>
      <c r="J273" s="7" t="str">
        <f>VLOOKUP(I273,Data!$A$2:$L$4115,6,FALSE)</f>
        <v>canceled</v>
      </c>
      <c r="K273" s="7">
        <f>VLOOKUP(I273,Data!$A$2:$L$4115,12,FALSE)</f>
        <v>0</v>
      </c>
    </row>
    <row r="274" spans="1:11" x14ac:dyDescent="0.25">
      <c r="A274" s="7">
        <v>392</v>
      </c>
      <c r="B274" s="7" t="str">
        <f>VLOOKUP(A274,Data!$A$2:$L$4115,6,FALSE)</f>
        <v>successful</v>
      </c>
      <c r="C274" s="7">
        <f>VLOOKUP(A274,Data!$A$2:$L$4115,12,FALSE)</f>
        <v>206</v>
      </c>
      <c r="E274" s="7">
        <v>692</v>
      </c>
      <c r="F274" s="7" t="str">
        <f>VLOOKUP(E274,Data!$A$2:$L$4115,6,FALSE)</f>
        <v>failed</v>
      </c>
      <c r="G274" s="7">
        <f>VLOOKUP(E274,Data!$A$2:$L$4115,12,FALSE)</f>
        <v>201</v>
      </c>
      <c r="I274" s="7">
        <v>2399</v>
      </c>
      <c r="J274" s="7" t="str">
        <f>VLOOKUP(I274,Data!$A$2:$L$4115,6,FALSE)</f>
        <v>canceled</v>
      </c>
      <c r="K274" s="7">
        <f>VLOOKUP(I274,Data!$A$2:$L$4115,12,FALSE)</f>
        <v>0</v>
      </c>
    </row>
    <row r="275" spans="1:11" x14ac:dyDescent="0.25">
      <c r="A275" s="7">
        <v>393</v>
      </c>
      <c r="B275" s="7" t="str">
        <f>VLOOKUP(A275,Data!$A$2:$L$4115,6,FALSE)</f>
        <v>successful</v>
      </c>
      <c r="C275" s="7">
        <f>VLOOKUP(A275,Data!$A$2:$L$4115,12,FALSE)</f>
        <v>351</v>
      </c>
      <c r="E275" s="7">
        <v>693</v>
      </c>
      <c r="F275" s="7" t="str">
        <f>VLOOKUP(E275,Data!$A$2:$L$4115,6,FALSE)</f>
        <v>failed</v>
      </c>
      <c r="G275" s="7">
        <f>VLOOKUP(E275,Data!$A$2:$L$4115,12,FALSE)</f>
        <v>296</v>
      </c>
      <c r="I275" s="7">
        <v>2400</v>
      </c>
      <c r="J275" s="7" t="str">
        <f>VLOOKUP(I275,Data!$A$2:$L$4115,6,FALSE)</f>
        <v>canceled</v>
      </c>
      <c r="K275" s="7">
        <f>VLOOKUP(I275,Data!$A$2:$L$4115,12,FALSE)</f>
        <v>0</v>
      </c>
    </row>
    <row r="276" spans="1:11" x14ac:dyDescent="0.25">
      <c r="A276" s="7">
        <v>394</v>
      </c>
      <c r="B276" s="7" t="str">
        <f>VLOOKUP(A276,Data!$A$2:$L$4115,6,FALSE)</f>
        <v>successful</v>
      </c>
      <c r="C276" s="7">
        <f>VLOOKUP(A276,Data!$A$2:$L$4115,12,FALSE)</f>
        <v>50</v>
      </c>
      <c r="E276" s="7">
        <v>694</v>
      </c>
      <c r="F276" s="7" t="str">
        <f>VLOOKUP(E276,Data!$A$2:$L$4115,6,FALSE)</f>
        <v>failed</v>
      </c>
      <c r="G276" s="7">
        <f>VLOOKUP(E276,Data!$A$2:$L$4115,12,FALSE)</f>
        <v>7</v>
      </c>
      <c r="I276" s="7">
        <v>2561</v>
      </c>
      <c r="J276" s="7" t="str">
        <f>VLOOKUP(I276,Data!$A$2:$L$4115,6,FALSE)</f>
        <v>canceled</v>
      </c>
      <c r="K276" s="7">
        <f>VLOOKUP(I276,Data!$A$2:$L$4115,12,FALSE)</f>
        <v>0</v>
      </c>
    </row>
    <row r="277" spans="1:11" x14ac:dyDescent="0.25">
      <c r="A277" s="7">
        <v>395</v>
      </c>
      <c r="B277" s="7" t="str">
        <f>VLOOKUP(A277,Data!$A$2:$L$4115,6,FALSE)</f>
        <v>successful</v>
      </c>
      <c r="C277" s="7">
        <f>VLOOKUP(A277,Data!$A$2:$L$4115,12,FALSE)</f>
        <v>184</v>
      </c>
      <c r="E277" s="7">
        <v>695</v>
      </c>
      <c r="F277" s="7" t="str">
        <f>VLOOKUP(E277,Data!$A$2:$L$4115,6,FALSE)</f>
        <v>failed</v>
      </c>
      <c r="G277" s="7">
        <f>VLOOKUP(E277,Data!$A$2:$L$4115,12,FALSE)</f>
        <v>7</v>
      </c>
      <c r="I277" s="7">
        <v>2562</v>
      </c>
      <c r="J277" s="7" t="str">
        <f>VLOOKUP(I277,Data!$A$2:$L$4115,6,FALSE)</f>
        <v>canceled</v>
      </c>
      <c r="K277" s="7">
        <f>VLOOKUP(I277,Data!$A$2:$L$4115,12,FALSE)</f>
        <v>3</v>
      </c>
    </row>
    <row r="278" spans="1:11" x14ac:dyDescent="0.25">
      <c r="A278" s="7">
        <v>396</v>
      </c>
      <c r="B278" s="7" t="str">
        <f>VLOOKUP(A278,Data!$A$2:$L$4115,6,FALSE)</f>
        <v>successful</v>
      </c>
      <c r="C278" s="7">
        <f>VLOOKUP(A278,Data!$A$2:$L$4115,12,FALSE)</f>
        <v>196</v>
      </c>
      <c r="E278" s="7">
        <v>696</v>
      </c>
      <c r="F278" s="7" t="str">
        <f>VLOOKUP(E278,Data!$A$2:$L$4115,6,FALSE)</f>
        <v>failed</v>
      </c>
      <c r="G278" s="7">
        <f>VLOOKUP(E278,Data!$A$2:$L$4115,12,FALSE)</f>
        <v>1</v>
      </c>
      <c r="I278" s="7">
        <v>2563</v>
      </c>
      <c r="J278" s="7" t="str">
        <f>VLOOKUP(I278,Data!$A$2:$L$4115,6,FALSE)</f>
        <v>canceled</v>
      </c>
      <c r="K278" s="7">
        <f>VLOOKUP(I278,Data!$A$2:$L$4115,12,FALSE)</f>
        <v>0</v>
      </c>
    </row>
    <row r="279" spans="1:11" x14ac:dyDescent="0.25">
      <c r="A279" s="7">
        <v>397</v>
      </c>
      <c r="B279" s="7" t="str">
        <f>VLOOKUP(A279,Data!$A$2:$L$4115,6,FALSE)</f>
        <v>successful</v>
      </c>
      <c r="C279" s="7">
        <f>VLOOKUP(A279,Data!$A$2:$L$4115,12,FALSE)</f>
        <v>229</v>
      </c>
      <c r="E279" s="7">
        <v>697</v>
      </c>
      <c r="F279" s="7" t="str">
        <f>VLOOKUP(E279,Data!$A$2:$L$4115,6,FALSE)</f>
        <v>failed</v>
      </c>
      <c r="G279" s="7">
        <f>VLOOKUP(E279,Data!$A$2:$L$4115,12,FALSE)</f>
        <v>114</v>
      </c>
      <c r="I279" s="7">
        <v>2564</v>
      </c>
      <c r="J279" s="7" t="str">
        <f>VLOOKUP(I279,Data!$A$2:$L$4115,6,FALSE)</f>
        <v>canceled</v>
      </c>
      <c r="K279" s="7">
        <f>VLOOKUP(I279,Data!$A$2:$L$4115,12,FALSE)</f>
        <v>0</v>
      </c>
    </row>
    <row r="280" spans="1:11" x14ac:dyDescent="0.25">
      <c r="A280" s="7">
        <v>398</v>
      </c>
      <c r="B280" s="7" t="str">
        <f>VLOOKUP(A280,Data!$A$2:$L$4115,6,FALSE)</f>
        <v>successful</v>
      </c>
      <c r="C280" s="7">
        <f>VLOOKUP(A280,Data!$A$2:$L$4115,12,FALSE)</f>
        <v>67</v>
      </c>
      <c r="E280" s="7">
        <v>698</v>
      </c>
      <c r="F280" s="7" t="str">
        <f>VLOOKUP(E280,Data!$A$2:$L$4115,6,FALSE)</f>
        <v>failed</v>
      </c>
      <c r="G280" s="7">
        <f>VLOOKUP(E280,Data!$A$2:$L$4115,12,FALSE)</f>
        <v>29</v>
      </c>
      <c r="I280" s="7">
        <v>2565</v>
      </c>
      <c r="J280" s="7" t="str">
        <f>VLOOKUP(I280,Data!$A$2:$L$4115,6,FALSE)</f>
        <v>canceled</v>
      </c>
      <c r="K280" s="7">
        <f>VLOOKUP(I280,Data!$A$2:$L$4115,12,FALSE)</f>
        <v>1</v>
      </c>
    </row>
    <row r="281" spans="1:11" x14ac:dyDescent="0.25">
      <c r="A281" s="7">
        <v>399</v>
      </c>
      <c r="B281" s="7" t="str">
        <f>VLOOKUP(A281,Data!$A$2:$L$4115,6,FALSE)</f>
        <v>successful</v>
      </c>
      <c r="C281" s="7">
        <f>VLOOKUP(A281,Data!$A$2:$L$4115,12,FALSE)</f>
        <v>95</v>
      </c>
      <c r="E281" s="7">
        <v>699</v>
      </c>
      <c r="F281" s="7" t="str">
        <f>VLOOKUP(E281,Data!$A$2:$L$4115,6,FALSE)</f>
        <v>failed</v>
      </c>
      <c r="G281" s="7">
        <f>VLOOKUP(E281,Data!$A$2:$L$4115,12,FALSE)</f>
        <v>890</v>
      </c>
      <c r="I281" s="7">
        <v>2566</v>
      </c>
      <c r="J281" s="7" t="str">
        <f>VLOOKUP(I281,Data!$A$2:$L$4115,6,FALSE)</f>
        <v>canceled</v>
      </c>
      <c r="K281" s="7">
        <f>VLOOKUP(I281,Data!$A$2:$L$4115,12,FALSE)</f>
        <v>0</v>
      </c>
    </row>
    <row r="282" spans="1:11" x14ac:dyDescent="0.25">
      <c r="A282" s="7">
        <v>400</v>
      </c>
      <c r="B282" s="7" t="str">
        <f>VLOOKUP(A282,Data!$A$2:$L$4115,6,FALSE)</f>
        <v>successful</v>
      </c>
      <c r="C282" s="7">
        <f>VLOOKUP(A282,Data!$A$2:$L$4115,12,FALSE)</f>
        <v>62</v>
      </c>
      <c r="E282" s="7">
        <v>700</v>
      </c>
      <c r="F282" s="7" t="str">
        <f>VLOOKUP(E282,Data!$A$2:$L$4115,6,FALSE)</f>
        <v>failed</v>
      </c>
      <c r="G282" s="7">
        <f>VLOOKUP(E282,Data!$A$2:$L$4115,12,FALSE)</f>
        <v>31</v>
      </c>
      <c r="I282" s="7">
        <v>2567</v>
      </c>
      <c r="J282" s="7" t="str">
        <f>VLOOKUP(I282,Data!$A$2:$L$4115,6,FALSE)</f>
        <v>canceled</v>
      </c>
      <c r="K282" s="7">
        <f>VLOOKUP(I282,Data!$A$2:$L$4115,12,FALSE)</f>
        <v>2</v>
      </c>
    </row>
    <row r="283" spans="1:11" x14ac:dyDescent="0.25">
      <c r="A283" s="7">
        <v>401</v>
      </c>
      <c r="B283" s="7" t="str">
        <f>VLOOKUP(A283,Data!$A$2:$L$4115,6,FALSE)</f>
        <v>successful</v>
      </c>
      <c r="C283" s="7">
        <f>VLOOKUP(A283,Data!$A$2:$L$4115,12,FALSE)</f>
        <v>73</v>
      </c>
      <c r="E283" s="7">
        <v>701</v>
      </c>
      <c r="F283" s="7" t="str">
        <f>VLOOKUP(E283,Data!$A$2:$L$4115,6,FALSE)</f>
        <v>failed</v>
      </c>
      <c r="G283" s="7">
        <f>VLOOKUP(E283,Data!$A$2:$L$4115,12,FALSE)</f>
        <v>21</v>
      </c>
      <c r="I283" s="7">
        <v>2568</v>
      </c>
      <c r="J283" s="7" t="str">
        <f>VLOOKUP(I283,Data!$A$2:$L$4115,6,FALSE)</f>
        <v>canceled</v>
      </c>
      <c r="K283" s="7">
        <f>VLOOKUP(I283,Data!$A$2:$L$4115,12,FALSE)</f>
        <v>1</v>
      </c>
    </row>
    <row r="284" spans="1:11" x14ac:dyDescent="0.25">
      <c r="A284" s="7">
        <v>402</v>
      </c>
      <c r="B284" s="7" t="str">
        <f>VLOOKUP(A284,Data!$A$2:$L$4115,6,FALSE)</f>
        <v>successful</v>
      </c>
      <c r="C284" s="7">
        <f>VLOOKUP(A284,Data!$A$2:$L$4115,12,FALSE)</f>
        <v>43</v>
      </c>
      <c r="E284" s="7">
        <v>702</v>
      </c>
      <c r="F284" s="7" t="str">
        <f>VLOOKUP(E284,Data!$A$2:$L$4115,6,FALSE)</f>
        <v>failed</v>
      </c>
      <c r="G284" s="7">
        <f>VLOOKUP(E284,Data!$A$2:$L$4115,12,FALSE)</f>
        <v>37</v>
      </c>
      <c r="I284" s="7">
        <v>2569</v>
      </c>
      <c r="J284" s="7" t="str">
        <f>VLOOKUP(I284,Data!$A$2:$L$4115,6,FALSE)</f>
        <v>canceled</v>
      </c>
      <c r="K284" s="7">
        <f>VLOOKUP(I284,Data!$A$2:$L$4115,12,FALSE)</f>
        <v>2</v>
      </c>
    </row>
    <row r="285" spans="1:11" x14ac:dyDescent="0.25">
      <c r="A285" s="7">
        <v>403</v>
      </c>
      <c r="B285" s="7" t="str">
        <f>VLOOKUP(A285,Data!$A$2:$L$4115,6,FALSE)</f>
        <v>successful</v>
      </c>
      <c r="C285" s="7">
        <f>VLOOKUP(A285,Data!$A$2:$L$4115,12,FALSE)</f>
        <v>70</v>
      </c>
      <c r="E285" s="7">
        <v>703</v>
      </c>
      <c r="F285" s="7" t="str">
        <f>VLOOKUP(E285,Data!$A$2:$L$4115,6,FALSE)</f>
        <v>failed</v>
      </c>
      <c r="G285" s="7">
        <f>VLOOKUP(E285,Data!$A$2:$L$4115,12,FALSE)</f>
        <v>7</v>
      </c>
      <c r="I285" s="7">
        <v>2570</v>
      </c>
      <c r="J285" s="7" t="str">
        <f>VLOOKUP(I285,Data!$A$2:$L$4115,6,FALSE)</f>
        <v>canceled</v>
      </c>
      <c r="K285" s="7">
        <f>VLOOKUP(I285,Data!$A$2:$L$4115,12,FALSE)</f>
        <v>2</v>
      </c>
    </row>
    <row r="286" spans="1:11" x14ac:dyDescent="0.25">
      <c r="A286" s="7">
        <v>404</v>
      </c>
      <c r="B286" s="7" t="str">
        <f>VLOOKUP(A286,Data!$A$2:$L$4115,6,FALSE)</f>
        <v>successful</v>
      </c>
      <c r="C286" s="7">
        <f>VLOOKUP(A286,Data!$A$2:$L$4115,12,FALSE)</f>
        <v>271</v>
      </c>
      <c r="E286" s="7">
        <v>704</v>
      </c>
      <c r="F286" s="7" t="str">
        <f>VLOOKUP(E286,Data!$A$2:$L$4115,6,FALSE)</f>
        <v>failed</v>
      </c>
      <c r="G286" s="7">
        <f>VLOOKUP(E286,Data!$A$2:$L$4115,12,FALSE)</f>
        <v>4</v>
      </c>
      <c r="I286" s="7">
        <v>2571</v>
      </c>
      <c r="J286" s="7" t="str">
        <f>VLOOKUP(I286,Data!$A$2:$L$4115,6,FALSE)</f>
        <v>canceled</v>
      </c>
      <c r="K286" s="7">
        <f>VLOOKUP(I286,Data!$A$2:$L$4115,12,FALSE)</f>
        <v>4</v>
      </c>
    </row>
    <row r="287" spans="1:11" x14ac:dyDescent="0.25">
      <c r="A287" s="7">
        <v>405</v>
      </c>
      <c r="B287" s="7" t="str">
        <f>VLOOKUP(A287,Data!$A$2:$L$4115,6,FALSE)</f>
        <v>successful</v>
      </c>
      <c r="C287" s="7">
        <f>VLOOKUP(A287,Data!$A$2:$L$4115,12,FALSE)</f>
        <v>55</v>
      </c>
      <c r="E287" s="7">
        <v>705</v>
      </c>
      <c r="F287" s="7" t="str">
        <f>VLOOKUP(E287,Data!$A$2:$L$4115,6,FALSE)</f>
        <v>failed</v>
      </c>
      <c r="G287" s="7">
        <f>VLOOKUP(E287,Data!$A$2:$L$4115,12,FALSE)</f>
        <v>5</v>
      </c>
      <c r="I287" s="7">
        <v>2572</v>
      </c>
      <c r="J287" s="7" t="str">
        <f>VLOOKUP(I287,Data!$A$2:$L$4115,6,FALSE)</f>
        <v>canceled</v>
      </c>
      <c r="K287" s="7">
        <f>VLOOKUP(I287,Data!$A$2:$L$4115,12,FALSE)</f>
        <v>0</v>
      </c>
    </row>
    <row r="288" spans="1:11" x14ac:dyDescent="0.25">
      <c r="A288" s="7">
        <v>406</v>
      </c>
      <c r="B288" s="7" t="str">
        <f>VLOOKUP(A288,Data!$A$2:$L$4115,6,FALSE)</f>
        <v>successful</v>
      </c>
      <c r="C288" s="7">
        <f>VLOOKUP(A288,Data!$A$2:$L$4115,12,FALSE)</f>
        <v>35</v>
      </c>
      <c r="E288" s="7">
        <v>706</v>
      </c>
      <c r="F288" s="7" t="str">
        <f>VLOOKUP(E288,Data!$A$2:$L$4115,6,FALSE)</f>
        <v>failed</v>
      </c>
      <c r="G288" s="7">
        <f>VLOOKUP(E288,Data!$A$2:$L$4115,12,FALSE)</f>
        <v>0</v>
      </c>
      <c r="I288" s="7">
        <v>2573</v>
      </c>
      <c r="J288" s="7" t="str">
        <f>VLOOKUP(I288,Data!$A$2:$L$4115,6,FALSE)</f>
        <v>canceled</v>
      </c>
      <c r="K288" s="7">
        <f>VLOOKUP(I288,Data!$A$2:$L$4115,12,FALSE)</f>
        <v>0</v>
      </c>
    </row>
    <row r="289" spans="1:11" x14ac:dyDescent="0.25">
      <c r="A289" s="7">
        <v>407</v>
      </c>
      <c r="B289" s="7" t="str">
        <f>VLOOKUP(A289,Data!$A$2:$L$4115,6,FALSE)</f>
        <v>successful</v>
      </c>
      <c r="C289" s="7">
        <f>VLOOKUP(A289,Data!$A$2:$L$4115,12,FALSE)</f>
        <v>22</v>
      </c>
      <c r="E289" s="7">
        <v>707</v>
      </c>
      <c r="F289" s="7" t="str">
        <f>VLOOKUP(E289,Data!$A$2:$L$4115,6,FALSE)</f>
        <v>failed</v>
      </c>
      <c r="G289" s="7">
        <f>VLOOKUP(E289,Data!$A$2:$L$4115,12,FALSE)</f>
        <v>456</v>
      </c>
      <c r="I289" s="7">
        <v>2574</v>
      </c>
      <c r="J289" s="7" t="str">
        <f>VLOOKUP(I289,Data!$A$2:$L$4115,6,FALSE)</f>
        <v>canceled</v>
      </c>
      <c r="K289" s="7">
        <f>VLOOKUP(I289,Data!$A$2:$L$4115,12,FALSE)</f>
        <v>0</v>
      </c>
    </row>
    <row r="290" spans="1:11" x14ac:dyDescent="0.25">
      <c r="A290" s="7">
        <v>408</v>
      </c>
      <c r="B290" s="7" t="str">
        <f>VLOOKUP(A290,Data!$A$2:$L$4115,6,FALSE)</f>
        <v>successful</v>
      </c>
      <c r="C290" s="7">
        <f>VLOOKUP(A290,Data!$A$2:$L$4115,12,FALSE)</f>
        <v>38</v>
      </c>
      <c r="E290" s="7">
        <v>708</v>
      </c>
      <c r="F290" s="7" t="str">
        <f>VLOOKUP(E290,Data!$A$2:$L$4115,6,FALSE)</f>
        <v>failed</v>
      </c>
      <c r="G290" s="7">
        <f>VLOOKUP(E290,Data!$A$2:$L$4115,12,FALSE)</f>
        <v>369</v>
      </c>
      <c r="I290" s="7">
        <v>2575</v>
      </c>
      <c r="J290" s="7" t="str">
        <f>VLOOKUP(I290,Data!$A$2:$L$4115,6,FALSE)</f>
        <v>canceled</v>
      </c>
      <c r="K290" s="7">
        <f>VLOOKUP(I290,Data!$A$2:$L$4115,12,FALSE)</f>
        <v>0</v>
      </c>
    </row>
    <row r="291" spans="1:11" x14ac:dyDescent="0.25">
      <c r="A291" s="7">
        <v>409</v>
      </c>
      <c r="B291" s="7" t="str">
        <f>VLOOKUP(A291,Data!$A$2:$L$4115,6,FALSE)</f>
        <v>successful</v>
      </c>
      <c r="C291" s="7">
        <f>VLOOKUP(A291,Data!$A$2:$L$4115,12,FALSE)</f>
        <v>15</v>
      </c>
      <c r="E291" s="7">
        <v>709</v>
      </c>
      <c r="F291" s="7" t="str">
        <f>VLOOKUP(E291,Data!$A$2:$L$4115,6,FALSE)</f>
        <v>failed</v>
      </c>
      <c r="G291" s="7">
        <f>VLOOKUP(E291,Data!$A$2:$L$4115,12,FALSE)</f>
        <v>2</v>
      </c>
      <c r="I291" s="7">
        <v>2576</v>
      </c>
      <c r="J291" s="7" t="str">
        <f>VLOOKUP(I291,Data!$A$2:$L$4115,6,FALSE)</f>
        <v>canceled</v>
      </c>
      <c r="K291" s="7">
        <f>VLOOKUP(I291,Data!$A$2:$L$4115,12,FALSE)</f>
        <v>0</v>
      </c>
    </row>
    <row r="292" spans="1:11" x14ac:dyDescent="0.25">
      <c r="A292" s="7">
        <v>410</v>
      </c>
      <c r="B292" s="7" t="str">
        <f>VLOOKUP(A292,Data!$A$2:$L$4115,6,FALSE)</f>
        <v>successful</v>
      </c>
      <c r="C292" s="7">
        <f>VLOOKUP(A292,Data!$A$2:$L$4115,12,FALSE)</f>
        <v>7</v>
      </c>
      <c r="E292" s="7">
        <v>710</v>
      </c>
      <c r="F292" s="7" t="str">
        <f>VLOOKUP(E292,Data!$A$2:$L$4115,6,FALSE)</f>
        <v>failed</v>
      </c>
      <c r="G292" s="7">
        <f>VLOOKUP(E292,Data!$A$2:$L$4115,12,FALSE)</f>
        <v>0</v>
      </c>
      <c r="I292" s="7">
        <v>2577</v>
      </c>
      <c r="J292" s="7" t="str">
        <f>VLOOKUP(I292,Data!$A$2:$L$4115,6,FALSE)</f>
        <v>canceled</v>
      </c>
      <c r="K292" s="7">
        <f>VLOOKUP(I292,Data!$A$2:$L$4115,12,FALSE)</f>
        <v>0</v>
      </c>
    </row>
    <row r="293" spans="1:11" x14ac:dyDescent="0.25">
      <c r="A293" s="7">
        <v>411</v>
      </c>
      <c r="B293" s="7" t="str">
        <f>VLOOKUP(A293,Data!$A$2:$L$4115,6,FALSE)</f>
        <v>successful</v>
      </c>
      <c r="C293" s="7">
        <f>VLOOKUP(A293,Data!$A$2:$L$4115,12,FALSE)</f>
        <v>241</v>
      </c>
      <c r="E293" s="7">
        <v>711</v>
      </c>
      <c r="F293" s="7" t="str">
        <f>VLOOKUP(E293,Data!$A$2:$L$4115,6,FALSE)</f>
        <v>failed</v>
      </c>
      <c r="G293" s="7">
        <f>VLOOKUP(E293,Data!$A$2:$L$4115,12,FALSE)</f>
        <v>338</v>
      </c>
      <c r="I293" s="7">
        <v>2578</v>
      </c>
      <c r="J293" s="7" t="str">
        <f>VLOOKUP(I293,Data!$A$2:$L$4115,6,FALSE)</f>
        <v>canceled</v>
      </c>
      <c r="K293" s="7">
        <f>VLOOKUP(I293,Data!$A$2:$L$4115,12,FALSE)</f>
        <v>0</v>
      </c>
    </row>
    <row r="294" spans="1:11" x14ac:dyDescent="0.25">
      <c r="A294" s="7">
        <v>412</v>
      </c>
      <c r="B294" s="7" t="str">
        <f>VLOOKUP(A294,Data!$A$2:$L$4115,6,FALSE)</f>
        <v>successful</v>
      </c>
      <c r="C294" s="7">
        <f>VLOOKUP(A294,Data!$A$2:$L$4115,12,FALSE)</f>
        <v>55</v>
      </c>
      <c r="E294" s="7">
        <v>712</v>
      </c>
      <c r="F294" s="7" t="str">
        <f>VLOOKUP(E294,Data!$A$2:$L$4115,6,FALSE)</f>
        <v>failed</v>
      </c>
      <c r="G294" s="7">
        <f>VLOOKUP(E294,Data!$A$2:$L$4115,12,FALSE)</f>
        <v>4</v>
      </c>
      <c r="I294" s="7">
        <v>2579</v>
      </c>
      <c r="J294" s="7" t="str">
        <f>VLOOKUP(I294,Data!$A$2:$L$4115,6,FALSE)</f>
        <v>canceled</v>
      </c>
      <c r="K294" s="7">
        <f>VLOOKUP(I294,Data!$A$2:$L$4115,12,FALSE)</f>
        <v>12</v>
      </c>
    </row>
    <row r="295" spans="1:11" x14ac:dyDescent="0.25">
      <c r="A295" s="7">
        <v>413</v>
      </c>
      <c r="B295" s="7" t="str">
        <f>VLOOKUP(A295,Data!$A$2:$L$4115,6,FALSE)</f>
        <v>successful</v>
      </c>
      <c r="C295" s="7">
        <f>VLOOKUP(A295,Data!$A$2:$L$4115,12,FALSE)</f>
        <v>171</v>
      </c>
      <c r="E295" s="7">
        <v>713</v>
      </c>
      <c r="F295" s="7" t="str">
        <f>VLOOKUP(E295,Data!$A$2:$L$4115,6,FALSE)</f>
        <v>failed</v>
      </c>
      <c r="G295" s="7">
        <f>VLOOKUP(E295,Data!$A$2:$L$4115,12,FALSE)</f>
        <v>1</v>
      </c>
      <c r="I295" s="7">
        <v>2580</v>
      </c>
      <c r="J295" s="7" t="str">
        <f>VLOOKUP(I295,Data!$A$2:$L$4115,6,FALSE)</f>
        <v>canceled</v>
      </c>
      <c r="K295" s="7">
        <f>VLOOKUP(I295,Data!$A$2:$L$4115,12,FALSE)</f>
        <v>2</v>
      </c>
    </row>
    <row r="296" spans="1:11" x14ac:dyDescent="0.25">
      <c r="A296" s="7">
        <v>414</v>
      </c>
      <c r="B296" s="7" t="str">
        <f>VLOOKUP(A296,Data!$A$2:$L$4115,6,FALSE)</f>
        <v>successful</v>
      </c>
      <c r="C296" s="7">
        <f>VLOOKUP(A296,Data!$A$2:$L$4115,12,FALSE)</f>
        <v>208</v>
      </c>
      <c r="E296" s="7">
        <v>714</v>
      </c>
      <c r="F296" s="7" t="str">
        <f>VLOOKUP(E296,Data!$A$2:$L$4115,6,FALSE)</f>
        <v>failed</v>
      </c>
      <c r="G296" s="7">
        <f>VLOOKUP(E296,Data!$A$2:$L$4115,12,FALSE)</f>
        <v>28</v>
      </c>
      <c r="I296" s="7">
        <v>2643</v>
      </c>
      <c r="J296" s="7" t="str">
        <f>VLOOKUP(I296,Data!$A$2:$L$4115,6,FALSE)</f>
        <v>canceled</v>
      </c>
      <c r="K296" s="7">
        <f>VLOOKUP(I296,Data!$A$2:$L$4115,12,FALSE)</f>
        <v>1501</v>
      </c>
    </row>
    <row r="297" spans="1:11" x14ac:dyDescent="0.25">
      <c r="A297" s="7">
        <v>415</v>
      </c>
      <c r="B297" s="7" t="str">
        <f>VLOOKUP(A297,Data!$A$2:$L$4115,6,FALSE)</f>
        <v>successful</v>
      </c>
      <c r="C297" s="7">
        <f>VLOOKUP(A297,Data!$A$2:$L$4115,12,FALSE)</f>
        <v>21</v>
      </c>
      <c r="E297" s="7">
        <v>715</v>
      </c>
      <c r="F297" s="7" t="str">
        <f>VLOOKUP(E297,Data!$A$2:$L$4115,6,FALSE)</f>
        <v>failed</v>
      </c>
      <c r="G297" s="7">
        <f>VLOOKUP(E297,Data!$A$2:$L$4115,12,FALSE)</f>
        <v>12</v>
      </c>
      <c r="I297" s="7">
        <v>2644</v>
      </c>
      <c r="J297" s="7" t="str">
        <f>VLOOKUP(I297,Data!$A$2:$L$4115,6,FALSE)</f>
        <v>canceled</v>
      </c>
      <c r="K297" s="7">
        <f>VLOOKUP(I297,Data!$A$2:$L$4115,12,FALSE)</f>
        <v>52</v>
      </c>
    </row>
    <row r="298" spans="1:11" x14ac:dyDescent="0.25">
      <c r="A298" s="7">
        <v>416</v>
      </c>
      <c r="B298" s="7" t="str">
        <f>VLOOKUP(A298,Data!$A$2:$L$4115,6,FALSE)</f>
        <v>successful</v>
      </c>
      <c r="C298" s="7">
        <f>VLOOKUP(A298,Data!$A$2:$L$4115,12,FALSE)</f>
        <v>25</v>
      </c>
      <c r="E298" s="7">
        <v>716</v>
      </c>
      <c r="F298" s="7" t="str">
        <f>VLOOKUP(E298,Data!$A$2:$L$4115,6,FALSE)</f>
        <v>failed</v>
      </c>
      <c r="G298" s="7">
        <f>VLOOKUP(E298,Data!$A$2:$L$4115,12,FALSE)</f>
        <v>16</v>
      </c>
      <c r="I298" s="7">
        <v>2645</v>
      </c>
      <c r="J298" s="7" t="str">
        <f>VLOOKUP(I298,Data!$A$2:$L$4115,6,FALSE)</f>
        <v>canceled</v>
      </c>
      <c r="K298" s="7">
        <f>VLOOKUP(I298,Data!$A$2:$L$4115,12,FALSE)</f>
        <v>23</v>
      </c>
    </row>
    <row r="299" spans="1:11" x14ac:dyDescent="0.25">
      <c r="A299" s="7">
        <v>417</v>
      </c>
      <c r="B299" s="7" t="str">
        <f>VLOOKUP(A299,Data!$A$2:$L$4115,6,FALSE)</f>
        <v>successful</v>
      </c>
      <c r="C299" s="7">
        <f>VLOOKUP(A299,Data!$A$2:$L$4115,12,FALSE)</f>
        <v>52</v>
      </c>
      <c r="E299" s="7">
        <v>717</v>
      </c>
      <c r="F299" s="7" t="str">
        <f>VLOOKUP(E299,Data!$A$2:$L$4115,6,FALSE)</f>
        <v>failed</v>
      </c>
      <c r="G299" s="7">
        <f>VLOOKUP(E299,Data!$A$2:$L$4115,12,FALSE)</f>
        <v>4</v>
      </c>
      <c r="I299" s="7">
        <v>2646</v>
      </c>
      <c r="J299" s="7" t="str">
        <f>VLOOKUP(I299,Data!$A$2:$L$4115,6,FALSE)</f>
        <v>canceled</v>
      </c>
      <c r="K299" s="7">
        <f>VLOOKUP(I299,Data!$A$2:$L$4115,12,FALSE)</f>
        <v>535</v>
      </c>
    </row>
    <row r="300" spans="1:11" x14ac:dyDescent="0.25">
      <c r="A300" s="7">
        <v>418</v>
      </c>
      <c r="B300" s="7" t="str">
        <f>VLOOKUP(A300,Data!$A$2:$L$4115,6,FALSE)</f>
        <v>successful</v>
      </c>
      <c r="C300" s="7">
        <f>VLOOKUP(A300,Data!$A$2:$L$4115,12,FALSE)</f>
        <v>104</v>
      </c>
      <c r="E300" s="7">
        <v>718</v>
      </c>
      <c r="F300" s="7" t="str">
        <f>VLOOKUP(E300,Data!$A$2:$L$4115,6,FALSE)</f>
        <v>failed</v>
      </c>
      <c r="G300" s="7">
        <f>VLOOKUP(E300,Data!$A$2:$L$4115,12,FALSE)</f>
        <v>4</v>
      </c>
      <c r="I300" s="7">
        <v>2647</v>
      </c>
      <c r="J300" s="7" t="str">
        <f>VLOOKUP(I300,Data!$A$2:$L$4115,6,FALSE)</f>
        <v>canceled</v>
      </c>
      <c r="K300" s="7">
        <f>VLOOKUP(I300,Data!$A$2:$L$4115,12,FALSE)</f>
        <v>3</v>
      </c>
    </row>
    <row r="301" spans="1:11" x14ac:dyDescent="0.25">
      <c r="A301" s="7">
        <v>419</v>
      </c>
      <c r="B301" s="7" t="str">
        <f>VLOOKUP(A301,Data!$A$2:$L$4115,6,FALSE)</f>
        <v>successful</v>
      </c>
      <c r="C301" s="7">
        <f>VLOOKUP(A301,Data!$A$2:$L$4115,12,FALSE)</f>
        <v>73</v>
      </c>
      <c r="E301" s="7">
        <v>719</v>
      </c>
      <c r="F301" s="7" t="str">
        <f>VLOOKUP(E301,Data!$A$2:$L$4115,6,FALSE)</f>
        <v>failed</v>
      </c>
      <c r="G301" s="7">
        <f>VLOOKUP(E301,Data!$A$2:$L$4115,12,FALSE)</f>
        <v>10</v>
      </c>
      <c r="I301" s="7">
        <v>2648</v>
      </c>
      <c r="J301" s="7" t="str">
        <f>VLOOKUP(I301,Data!$A$2:$L$4115,6,FALSE)</f>
        <v>canceled</v>
      </c>
      <c r="K301" s="7">
        <f>VLOOKUP(I301,Data!$A$2:$L$4115,12,FALSE)</f>
        <v>6</v>
      </c>
    </row>
    <row r="302" spans="1:11" x14ac:dyDescent="0.25">
      <c r="A302" s="7">
        <v>520</v>
      </c>
      <c r="B302" s="7" t="str">
        <f>VLOOKUP(A302,Data!$A$2:$L$4115,6,FALSE)</f>
        <v>successful</v>
      </c>
      <c r="C302" s="7">
        <f>VLOOKUP(A302,Data!$A$2:$L$4115,12,FALSE)</f>
        <v>34</v>
      </c>
      <c r="E302" s="7">
        <v>760</v>
      </c>
      <c r="F302" s="7" t="str">
        <f>VLOOKUP(E302,Data!$A$2:$L$4115,6,FALSE)</f>
        <v>failed</v>
      </c>
      <c r="G302" s="7">
        <f>VLOOKUP(E302,Data!$A$2:$L$4115,12,FALSE)</f>
        <v>0</v>
      </c>
      <c r="I302" s="7">
        <v>2649</v>
      </c>
      <c r="J302" s="7" t="str">
        <f>VLOOKUP(I302,Data!$A$2:$L$4115,6,FALSE)</f>
        <v>canceled</v>
      </c>
      <c r="K302" s="7">
        <f>VLOOKUP(I302,Data!$A$2:$L$4115,12,FALSE)</f>
        <v>3</v>
      </c>
    </row>
    <row r="303" spans="1:11" x14ac:dyDescent="0.25">
      <c r="A303" s="7">
        <v>521</v>
      </c>
      <c r="B303" s="7" t="str">
        <f>VLOOKUP(A303,Data!$A$2:$L$4115,6,FALSE)</f>
        <v>successful</v>
      </c>
      <c r="C303" s="7">
        <f>VLOOKUP(A303,Data!$A$2:$L$4115,12,FALSE)</f>
        <v>56</v>
      </c>
      <c r="E303" s="7">
        <v>761</v>
      </c>
      <c r="F303" s="7" t="str">
        <f>VLOOKUP(E303,Data!$A$2:$L$4115,6,FALSE)</f>
        <v>failed</v>
      </c>
      <c r="G303" s="7">
        <f>VLOOKUP(E303,Data!$A$2:$L$4115,12,FALSE)</f>
        <v>6</v>
      </c>
      <c r="I303" s="7">
        <v>2650</v>
      </c>
      <c r="J303" s="7" t="str">
        <f>VLOOKUP(I303,Data!$A$2:$L$4115,6,FALSE)</f>
        <v>canceled</v>
      </c>
      <c r="K303" s="7">
        <f>VLOOKUP(I303,Data!$A$2:$L$4115,12,FALSE)</f>
        <v>5</v>
      </c>
    </row>
    <row r="304" spans="1:11" x14ac:dyDescent="0.25">
      <c r="A304" s="7">
        <v>522</v>
      </c>
      <c r="B304" s="7" t="str">
        <f>VLOOKUP(A304,Data!$A$2:$L$4115,6,FALSE)</f>
        <v>successful</v>
      </c>
      <c r="C304" s="7">
        <f>VLOOKUP(A304,Data!$A$2:$L$4115,12,FALSE)</f>
        <v>31</v>
      </c>
      <c r="E304" s="7">
        <v>762</v>
      </c>
      <c r="F304" s="7" t="str">
        <f>VLOOKUP(E304,Data!$A$2:$L$4115,6,FALSE)</f>
        <v>failed</v>
      </c>
      <c r="G304" s="7">
        <f>VLOOKUP(E304,Data!$A$2:$L$4115,12,FALSE)</f>
        <v>0</v>
      </c>
      <c r="I304" s="7">
        <v>2651</v>
      </c>
      <c r="J304" s="7" t="str">
        <f>VLOOKUP(I304,Data!$A$2:$L$4115,6,FALSE)</f>
        <v>canceled</v>
      </c>
      <c r="K304" s="7">
        <f>VLOOKUP(I304,Data!$A$2:$L$4115,12,FALSE)</f>
        <v>17</v>
      </c>
    </row>
    <row r="305" spans="1:11" x14ac:dyDescent="0.25">
      <c r="A305" s="7">
        <v>523</v>
      </c>
      <c r="B305" s="7" t="str">
        <f>VLOOKUP(A305,Data!$A$2:$L$4115,6,FALSE)</f>
        <v>successful</v>
      </c>
      <c r="C305" s="7">
        <f>VLOOKUP(A305,Data!$A$2:$L$4115,12,FALSE)</f>
        <v>84</v>
      </c>
      <c r="E305" s="7">
        <v>763</v>
      </c>
      <c r="F305" s="7" t="str">
        <f>VLOOKUP(E305,Data!$A$2:$L$4115,6,FALSE)</f>
        <v>failed</v>
      </c>
      <c r="G305" s="7">
        <f>VLOOKUP(E305,Data!$A$2:$L$4115,12,FALSE)</f>
        <v>1</v>
      </c>
      <c r="I305" s="7">
        <v>2652</v>
      </c>
      <c r="J305" s="7" t="str">
        <f>VLOOKUP(I305,Data!$A$2:$L$4115,6,FALSE)</f>
        <v>canceled</v>
      </c>
      <c r="K305" s="7">
        <f>VLOOKUP(I305,Data!$A$2:$L$4115,12,FALSE)</f>
        <v>11</v>
      </c>
    </row>
    <row r="306" spans="1:11" x14ac:dyDescent="0.25">
      <c r="A306" s="7">
        <v>524</v>
      </c>
      <c r="B306" s="7" t="str">
        <f>VLOOKUP(A306,Data!$A$2:$L$4115,6,FALSE)</f>
        <v>successful</v>
      </c>
      <c r="C306" s="7">
        <f>VLOOKUP(A306,Data!$A$2:$L$4115,12,FALSE)</f>
        <v>130</v>
      </c>
      <c r="E306" s="7">
        <v>764</v>
      </c>
      <c r="F306" s="7" t="str">
        <f>VLOOKUP(E306,Data!$A$2:$L$4115,6,FALSE)</f>
        <v>failed</v>
      </c>
      <c r="G306" s="7">
        <f>VLOOKUP(E306,Data!$A$2:$L$4115,12,FALSE)</f>
        <v>0</v>
      </c>
      <c r="I306" s="7">
        <v>2653</v>
      </c>
      <c r="J306" s="7" t="str">
        <f>VLOOKUP(I306,Data!$A$2:$L$4115,6,FALSE)</f>
        <v>canceled</v>
      </c>
      <c r="K306" s="7">
        <f>VLOOKUP(I306,Data!$A$2:$L$4115,12,FALSE)</f>
        <v>70</v>
      </c>
    </row>
    <row r="307" spans="1:11" x14ac:dyDescent="0.25">
      <c r="A307" s="7">
        <v>525</v>
      </c>
      <c r="B307" s="7" t="str">
        <f>VLOOKUP(A307,Data!$A$2:$L$4115,6,FALSE)</f>
        <v>successful</v>
      </c>
      <c r="C307" s="7">
        <f>VLOOKUP(A307,Data!$A$2:$L$4115,12,FALSE)</f>
        <v>12</v>
      </c>
      <c r="E307" s="7">
        <v>765</v>
      </c>
      <c r="F307" s="7" t="str">
        <f>VLOOKUP(E307,Data!$A$2:$L$4115,6,FALSE)</f>
        <v>failed</v>
      </c>
      <c r="G307" s="7">
        <f>VLOOKUP(E307,Data!$A$2:$L$4115,12,FALSE)</f>
        <v>44</v>
      </c>
      <c r="I307" s="7">
        <v>2654</v>
      </c>
      <c r="J307" s="7" t="str">
        <f>VLOOKUP(I307,Data!$A$2:$L$4115,6,FALSE)</f>
        <v>canceled</v>
      </c>
      <c r="K307" s="7">
        <f>VLOOKUP(I307,Data!$A$2:$L$4115,12,FALSE)</f>
        <v>6</v>
      </c>
    </row>
    <row r="308" spans="1:11" x14ac:dyDescent="0.25">
      <c r="A308" s="7">
        <v>526</v>
      </c>
      <c r="B308" s="7" t="str">
        <f>VLOOKUP(A308,Data!$A$2:$L$4115,6,FALSE)</f>
        <v>successful</v>
      </c>
      <c r="C308" s="7">
        <f>VLOOKUP(A308,Data!$A$2:$L$4115,12,FALSE)</f>
        <v>23</v>
      </c>
      <c r="E308" s="7">
        <v>766</v>
      </c>
      <c r="F308" s="7" t="str">
        <f>VLOOKUP(E308,Data!$A$2:$L$4115,6,FALSE)</f>
        <v>failed</v>
      </c>
      <c r="G308" s="7">
        <f>VLOOKUP(E308,Data!$A$2:$L$4115,12,FALSE)</f>
        <v>0</v>
      </c>
      <c r="I308" s="7">
        <v>2655</v>
      </c>
      <c r="J308" s="7" t="str">
        <f>VLOOKUP(I308,Data!$A$2:$L$4115,6,FALSE)</f>
        <v>canceled</v>
      </c>
      <c r="K308" s="7">
        <f>VLOOKUP(I308,Data!$A$2:$L$4115,12,FALSE)</f>
        <v>43</v>
      </c>
    </row>
    <row r="309" spans="1:11" x14ac:dyDescent="0.25">
      <c r="A309" s="7">
        <v>527</v>
      </c>
      <c r="B309" s="7" t="str">
        <f>VLOOKUP(A309,Data!$A$2:$L$4115,6,FALSE)</f>
        <v>successful</v>
      </c>
      <c r="C309" s="7">
        <f>VLOOKUP(A309,Data!$A$2:$L$4115,12,FALSE)</f>
        <v>158</v>
      </c>
      <c r="E309" s="7">
        <v>767</v>
      </c>
      <c r="F309" s="7" t="str">
        <f>VLOOKUP(E309,Data!$A$2:$L$4115,6,FALSE)</f>
        <v>failed</v>
      </c>
      <c r="G309" s="7">
        <f>VLOOKUP(E309,Data!$A$2:$L$4115,12,FALSE)</f>
        <v>3</v>
      </c>
      <c r="I309" s="7">
        <v>2656</v>
      </c>
      <c r="J309" s="7" t="str">
        <f>VLOOKUP(I309,Data!$A$2:$L$4115,6,FALSE)</f>
        <v>canceled</v>
      </c>
      <c r="K309" s="7">
        <f>VLOOKUP(I309,Data!$A$2:$L$4115,12,FALSE)</f>
        <v>152</v>
      </c>
    </row>
    <row r="310" spans="1:11" x14ac:dyDescent="0.25">
      <c r="A310" s="7">
        <v>528</v>
      </c>
      <c r="B310" s="7" t="str">
        <f>VLOOKUP(A310,Data!$A$2:$L$4115,6,FALSE)</f>
        <v>successful</v>
      </c>
      <c r="C310" s="7">
        <f>VLOOKUP(A310,Data!$A$2:$L$4115,12,FALSE)</f>
        <v>30</v>
      </c>
      <c r="E310" s="7">
        <v>768</v>
      </c>
      <c r="F310" s="7" t="str">
        <f>VLOOKUP(E310,Data!$A$2:$L$4115,6,FALSE)</f>
        <v>failed</v>
      </c>
      <c r="G310" s="7">
        <f>VLOOKUP(E310,Data!$A$2:$L$4115,12,FALSE)</f>
        <v>0</v>
      </c>
      <c r="I310" s="7">
        <v>2657</v>
      </c>
      <c r="J310" s="7" t="str">
        <f>VLOOKUP(I310,Data!$A$2:$L$4115,6,FALSE)</f>
        <v>canceled</v>
      </c>
      <c r="K310" s="7">
        <f>VLOOKUP(I310,Data!$A$2:$L$4115,12,FALSE)</f>
        <v>59</v>
      </c>
    </row>
    <row r="311" spans="1:11" x14ac:dyDescent="0.25">
      <c r="A311" s="7">
        <v>529</v>
      </c>
      <c r="B311" s="7" t="str">
        <f>VLOOKUP(A311,Data!$A$2:$L$4115,6,FALSE)</f>
        <v>successful</v>
      </c>
      <c r="C311" s="7">
        <f>VLOOKUP(A311,Data!$A$2:$L$4115,12,FALSE)</f>
        <v>18</v>
      </c>
      <c r="E311" s="7">
        <v>769</v>
      </c>
      <c r="F311" s="7" t="str">
        <f>VLOOKUP(E311,Data!$A$2:$L$4115,6,FALSE)</f>
        <v>failed</v>
      </c>
      <c r="G311" s="7">
        <f>VLOOKUP(E311,Data!$A$2:$L$4115,12,FALSE)</f>
        <v>52</v>
      </c>
      <c r="I311" s="7">
        <v>2658</v>
      </c>
      <c r="J311" s="7" t="str">
        <f>VLOOKUP(I311,Data!$A$2:$L$4115,6,FALSE)</f>
        <v>canceled</v>
      </c>
      <c r="K311" s="7">
        <f>VLOOKUP(I311,Data!$A$2:$L$4115,12,FALSE)</f>
        <v>4</v>
      </c>
    </row>
    <row r="312" spans="1:11" x14ac:dyDescent="0.25">
      <c r="A312" s="7">
        <v>530</v>
      </c>
      <c r="B312" s="7" t="str">
        <f>VLOOKUP(A312,Data!$A$2:$L$4115,6,FALSE)</f>
        <v>successful</v>
      </c>
      <c r="C312" s="7">
        <f>VLOOKUP(A312,Data!$A$2:$L$4115,12,FALSE)</f>
        <v>29</v>
      </c>
      <c r="E312" s="7">
        <v>770</v>
      </c>
      <c r="F312" s="7" t="str">
        <f>VLOOKUP(E312,Data!$A$2:$L$4115,6,FALSE)</f>
        <v>failed</v>
      </c>
      <c r="G312" s="7">
        <f>VLOOKUP(E312,Data!$A$2:$L$4115,12,FALSE)</f>
        <v>0</v>
      </c>
      <c r="I312" s="7">
        <v>2659</v>
      </c>
      <c r="J312" s="7" t="str">
        <f>VLOOKUP(I312,Data!$A$2:$L$4115,6,FALSE)</f>
        <v>canceled</v>
      </c>
      <c r="K312" s="7">
        <f>VLOOKUP(I312,Data!$A$2:$L$4115,12,FALSE)</f>
        <v>10</v>
      </c>
    </row>
    <row r="313" spans="1:11" x14ac:dyDescent="0.25">
      <c r="A313" s="7">
        <v>531</v>
      </c>
      <c r="B313" s="7" t="str">
        <f>VLOOKUP(A313,Data!$A$2:$L$4115,6,FALSE)</f>
        <v>successful</v>
      </c>
      <c r="C313" s="7">
        <f>VLOOKUP(A313,Data!$A$2:$L$4115,12,FALSE)</f>
        <v>31</v>
      </c>
      <c r="E313" s="7">
        <v>771</v>
      </c>
      <c r="F313" s="7" t="str">
        <f>VLOOKUP(E313,Data!$A$2:$L$4115,6,FALSE)</f>
        <v>failed</v>
      </c>
      <c r="G313" s="7">
        <f>VLOOKUP(E313,Data!$A$2:$L$4115,12,FALSE)</f>
        <v>1</v>
      </c>
      <c r="I313" s="7">
        <v>2660</v>
      </c>
      <c r="J313" s="7" t="str">
        <f>VLOOKUP(I313,Data!$A$2:$L$4115,6,FALSE)</f>
        <v>canceled</v>
      </c>
      <c r="K313" s="7">
        <f>VLOOKUP(I313,Data!$A$2:$L$4115,12,FALSE)</f>
        <v>5</v>
      </c>
    </row>
    <row r="314" spans="1:11" x14ac:dyDescent="0.25">
      <c r="A314" s="7">
        <v>532</v>
      </c>
      <c r="B314" s="7" t="str">
        <f>VLOOKUP(A314,Data!$A$2:$L$4115,6,FALSE)</f>
        <v>successful</v>
      </c>
      <c r="C314" s="7">
        <f>VLOOKUP(A314,Data!$A$2:$L$4115,12,FALSE)</f>
        <v>173</v>
      </c>
      <c r="E314" s="7">
        <v>772</v>
      </c>
      <c r="F314" s="7" t="str">
        <f>VLOOKUP(E314,Data!$A$2:$L$4115,6,FALSE)</f>
        <v>failed</v>
      </c>
      <c r="G314" s="7">
        <f>VLOOKUP(E314,Data!$A$2:$L$4115,12,FALSE)</f>
        <v>1</v>
      </c>
      <c r="I314" s="7">
        <v>2951</v>
      </c>
      <c r="J314" s="7" t="str">
        <f>VLOOKUP(I314,Data!$A$2:$L$4115,6,FALSE)</f>
        <v>canceled</v>
      </c>
      <c r="K314" s="7">
        <f>VLOOKUP(I314,Data!$A$2:$L$4115,12,FALSE)</f>
        <v>58</v>
      </c>
    </row>
    <row r="315" spans="1:11" x14ac:dyDescent="0.25">
      <c r="A315" s="7">
        <v>533</v>
      </c>
      <c r="B315" s="7" t="str">
        <f>VLOOKUP(A315,Data!$A$2:$L$4115,6,FALSE)</f>
        <v>successful</v>
      </c>
      <c r="C315" s="7">
        <f>VLOOKUP(A315,Data!$A$2:$L$4115,12,FALSE)</f>
        <v>17</v>
      </c>
      <c r="E315" s="7">
        <v>773</v>
      </c>
      <c r="F315" s="7" t="str">
        <f>VLOOKUP(E315,Data!$A$2:$L$4115,6,FALSE)</f>
        <v>failed</v>
      </c>
      <c r="G315" s="7">
        <f>VLOOKUP(E315,Data!$A$2:$L$4115,12,FALSE)</f>
        <v>2</v>
      </c>
      <c r="I315" s="7">
        <v>2952</v>
      </c>
      <c r="J315" s="7" t="str">
        <f>VLOOKUP(I315,Data!$A$2:$L$4115,6,FALSE)</f>
        <v>canceled</v>
      </c>
      <c r="K315" s="7">
        <f>VLOOKUP(I315,Data!$A$2:$L$4115,12,FALSE)</f>
        <v>8</v>
      </c>
    </row>
    <row r="316" spans="1:11" x14ac:dyDescent="0.25">
      <c r="A316" s="7">
        <v>534</v>
      </c>
      <c r="B316" s="7" t="str">
        <f>VLOOKUP(A316,Data!$A$2:$L$4115,6,FALSE)</f>
        <v>successful</v>
      </c>
      <c r="C316" s="7">
        <f>VLOOKUP(A316,Data!$A$2:$L$4115,12,FALSE)</f>
        <v>48</v>
      </c>
      <c r="E316" s="7">
        <v>774</v>
      </c>
      <c r="F316" s="7" t="str">
        <f>VLOOKUP(E316,Data!$A$2:$L$4115,6,FALSE)</f>
        <v>failed</v>
      </c>
      <c r="G316" s="7">
        <f>VLOOKUP(E316,Data!$A$2:$L$4115,12,FALSE)</f>
        <v>9</v>
      </c>
      <c r="I316" s="7">
        <v>2953</v>
      </c>
      <c r="J316" s="7" t="str">
        <f>VLOOKUP(I316,Data!$A$2:$L$4115,6,FALSE)</f>
        <v>canceled</v>
      </c>
      <c r="K316" s="7">
        <f>VLOOKUP(I316,Data!$A$2:$L$4115,12,FALSE)</f>
        <v>3</v>
      </c>
    </row>
    <row r="317" spans="1:11" x14ac:dyDescent="0.25">
      <c r="A317" s="7">
        <v>535</v>
      </c>
      <c r="B317" s="7" t="str">
        <f>VLOOKUP(A317,Data!$A$2:$L$4115,6,FALSE)</f>
        <v>successful</v>
      </c>
      <c r="C317" s="7">
        <f>VLOOKUP(A317,Data!$A$2:$L$4115,12,FALSE)</f>
        <v>59</v>
      </c>
      <c r="E317" s="7">
        <v>775</v>
      </c>
      <c r="F317" s="7" t="str">
        <f>VLOOKUP(E317,Data!$A$2:$L$4115,6,FALSE)</f>
        <v>failed</v>
      </c>
      <c r="G317" s="7">
        <f>VLOOKUP(E317,Data!$A$2:$L$4115,12,FALSE)</f>
        <v>5</v>
      </c>
      <c r="I317" s="7">
        <v>2954</v>
      </c>
      <c r="J317" s="7" t="str">
        <f>VLOOKUP(I317,Data!$A$2:$L$4115,6,FALSE)</f>
        <v>canceled</v>
      </c>
      <c r="K317" s="7">
        <f>VLOOKUP(I317,Data!$A$2:$L$4115,12,FALSE)</f>
        <v>0</v>
      </c>
    </row>
    <row r="318" spans="1:11" x14ac:dyDescent="0.25">
      <c r="A318" s="7">
        <v>536</v>
      </c>
      <c r="B318" s="7" t="str">
        <f>VLOOKUP(A318,Data!$A$2:$L$4115,6,FALSE)</f>
        <v>successful</v>
      </c>
      <c r="C318" s="7">
        <f>VLOOKUP(A318,Data!$A$2:$L$4115,12,FALSE)</f>
        <v>39</v>
      </c>
      <c r="E318" s="7">
        <v>776</v>
      </c>
      <c r="F318" s="7" t="str">
        <f>VLOOKUP(E318,Data!$A$2:$L$4115,6,FALSE)</f>
        <v>failed</v>
      </c>
      <c r="G318" s="7">
        <f>VLOOKUP(E318,Data!$A$2:$L$4115,12,FALSE)</f>
        <v>57</v>
      </c>
      <c r="I318" s="7">
        <v>2955</v>
      </c>
      <c r="J318" s="7" t="str">
        <f>VLOOKUP(I318,Data!$A$2:$L$4115,6,FALSE)</f>
        <v>canceled</v>
      </c>
      <c r="K318" s="7">
        <f>VLOOKUP(I318,Data!$A$2:$L$4115,12,FALSE)</f>
        <v>11</v>
      </c>
    </row>
    <row r="319" spans="1:11" x14ac:dyDescent="0.25">
      <c r="A319" s="7">
        <v>537</v>
      </c>
      <c r="B319" s="7" t="str">
        <f>VLOOKUP(A319,Data!$A$2:$L$4115,6,FALSE)</f>
        <v>successful</v>
      </c>
      <c r="C319" s="7">
        <f>VLOOKUP(A319,Data!$A$2:$L$4115,12,FALSE)</f>
        <v>59</v>
      </c>
      <c r="E319" s="7">
        <v>777</v>
      </c>
      <c r="F319" s="7" t="str">
        <f>VLOOKUP(E319,Data!$A$2:$L$4115,6,FALSE)</f>
        <v>failed</v>
      </c>
      <c r="G319" s="7">
        <f>VLOOKUP(E319,Data!$A$2:$L$4115,12,FALSE)</f>
        <v>3</v>
      </c>
      <c r="I319" s="7">
        <v>2956</v>
      </c>
      <c r="J319" s="7" t="str">
        <f>VLOOKUP(I319,Data!$A$2:$L$4115,6,FALSE)</f>
        <v>canceled</v>
      </c>
      <c r="K319" s="7">
        <f>VLOOKUP(I319,Data!$A$2:$L$4115,12,FALSE)</f>
        <v>20</v>
      </c>
    </row>
    <row r="320" spans="1:11" x14ac:dyDescent="0.25">
      <c r="A320" s="7">
        <v>538</v>
      </c>
      <c r="B320" s="7" t="str">
        <f>VLOOKUP(A320,Data!$A$2:$L$4115,6,FALSE)</f>
        <v>successful</v>
      </c>
      <c r="C320" s="7">
        <f>VLOOKUP(A320,Data!$A$2:$L$4115,12,FALSE)</f>
        <v>60</v>
      </c>
      <c r="E320" s="7">
        <v>778</v>
      </c>
      <c r="F320" s="7" t="str">
        <f>VLOOKUP(E320,Data!$A$2:$L$4115,6,FALSE)</f>
        <v>failed</v>
      </c>
      <c r="G320" s="7">
        <f>VLOOKUP(E320,Data!$A$2:$L$4115,12,FALSE)</f>
        <v>1</v>
      </c>
      <c r="I320" s="7">
        <v>2957</v>
      </c>
      <c r="J320" s="7" t="str">
        <f>VLOOKUP(I320,Data!$A$2:$L$4115,6,FALSE)</f>
        <v>canceled</v>
      </c>
      <c r="K320" s="7">
        <f>VLOOKUP(I320,Data!$A$2:$L$4115,12,FALSE)</f>
        <v>3</v>
      </c>
    </row>
    <row r="321" spans="1:11" x14ac:dyDescent="0.25">
      <c r="A321" s="7">
        <v>539</v>
      </c>
      <c r="B321" s="7" t="str">
        <f>VLOOKUP(A321,Data!$A$2:$L$4115,6,FALSE)</f>
        <v>successful</v>
      </c>
      <c r="C321" s="7">
        <f>VLOOKUP(A321,Data!$A$2:$L$4115,12,FALSE)</f>
        <v>20</v>
      </c>
      <c r="E321" s="7">
        <v>779</v>
      </c>
      <c r="F321" s="7" t="str">
        <f>VLOOKUP(E321,Data!$A$2:$L$4115,6,FALSE)</f>
        <v>failed</v>
      </c>
      <c r="G321" s="7">
        <f>VLOOKUP(E321,Data!$A$2:$L$4115,12,FALSE)</f>
        <v>6</v>
      </c>
      <c r="I321" s="7">
        <v>2958</v>
      </c>
      <c r="J321" s="7" t="str">
        <f>VLOOKUP(I321,Data!$A$2:$L$4115,6,FALSE)</f>
        <v>canceled</v>
      </c>
      <c r="K321" s="7">
        <f>VLOOKUP(I321,Data!$A$2:$L$4115,12,FALSE)</f>
        <v>0</v>
      </c>
    </row>
    <row r="322" spans="1:11" x14ac:dyDescent="0.25">
      <c r="A322" s="7">
        <v>640</v>
      </c>
      <c r="B322" s="7" t="str">
        <f>VLOOKUP(A322,Data!$A$2:$L$4115,6,FALSE)</f>
        <v>successful</v>
      </c>
      <c r="C322" s="7">
        <f>VLOOKUP(A322,Data!$A$2:$L$4115,12,FALSE)</f>
        <v>2</v>
      </c>
      <c r="E322" s="7">
        <v>860</v>
      </c>
      <c r="F322" s="7" t="str">
        <f>VLOOKUP(E322,Data!$A$2:$L$4115,6,FALSE)</f>
        <v>failed</v>
      </c>
      <c r="G322" s="7">
        <f>VLOOKUP(E322,Data!$A$2:$L$4115,12,FALSE)</f>
        <v>48</v>
      </c>
      <c r="I322" s="7">
        <v>2959</v>
      </c>
      <c r="J322" s="7" t="str">
        <f>VLOOKUP(I322,Data!$A$2:$L$4115,6,FALSE)</f>
        <v>canceled</v>
      </c>
      <c r="K322" s="7">
        <f>VLOOKUP(I322,Data!$A$2:$L$4115,12,FALSE)</f>
        <v>0</v>
      </c>
    </row>
    <row r="323" spans="1:11" x14ac:dyDescent="0.25">
      <c r="A323" s="7">
        <v>641</v>
      </c>
      <c r="B323" s="7" t="str">
        <f>VLOOKUP(A323,Data!$A$2:$L$4115,6,FALSE)</f>
        <v>successful</v>
      </c>
      <c r="C323" s="7">
        <f>VLOOKUP(A323,Data!$A$2:$L$4115,12,FALSE)</f>
        <v>315</v>
      </c>
      <c r="E323" s="7">
        <v>861</v>
      </c>
      <c r="F323" s="7" t="str">
        <f>VLOOKUP(E323,Data!$A$2:$L$4115,6,FALSE)</f>
        <v>failed</v>
      </c>
      <c r="G323" s="7">
        <f>VLOOKUP(E323,Data!$A$2:$L$4115,12,FALSE)</f>
        <v>2</v>
      </c>
      <c r="I323" s="7">
        <v>2960</v>
      </c>
      <c r="J323" s="7" t="str">
        <f>VLOOKUP(I323,Data!$A$2:$L$4115,6,FALSE)</f>
        <v>canceled</v>
      </c>
      <c r="K323" s="7">
        <f>VLOOKUP(I323,Data!$A$2:$L$4115,12,FALSE)</f>
        <v>0</v>
      </c>
    </row>
    <row r="324" spans="1:11" x14ac:dyDescent="0.25">
      <c r="A324" s="7">
        <v>642</v>
      </c>
      <c r="B324" s="7" t="str">
        <f>VLOOKUP(A324,Data!$A$2:$L$4115,6,FALSE)</f>
        <v>successful</v>
      </c>
      <c r="C324" s="7">
        <f>VLOOKUP(A324,Data!$A$2:$L$4115,12,FALSE)</f>
        <v>2174</v>
      </c>
      <c r="E324" s="7">
        <v>862</v>
      </c>
      <c r="F324" s="7" t="str">
        <f>VLOOKUP(E324,Data!$A$2:$L$4115,6,FALSE)</f>
        <v>failed</v>
      </c>
      <c r="G324" s="7">
        <f>VLOOKUP(E324,Data!$A$2:$L$4115,12,FALSE)</f>
        <v>4</v>
      </c>
      <c r="I324" s="7">
        <v>3121</v>
      </c>
      <c r="J324" s="7" t="str">
        <f>VLOOKUP(I324,Data!$A$2:$L$4115,6,FALSE)</f>
        <v>canceled</v>
      </c>
      <c r="K324" s="7">
        <f>VLOOKUP(I324,Data!$A$2:$L$4115,12,FALSE)</f>
        <v>1</v>
      </c>
    </row>
    <row r="325" spans="1:11" x14ac:dyDescent="0.25">
      <c r="A325" s="7">
        <v>643</v>
      </c>
      <c r="B325" s="7" t="str">
        <f>VLOOKUP(A325,Data!$A$2:$L$4115,6,FALSE)</f>
        <v>successful</v>
      </c>
      <c r="C325" s="7">
        <f>VLOOKUP(A325,Data!$A$2:$L$4115,12,FALSE)</f>
        <v>152</v>
      </c>
      <c r="E325" s="7">
        <v>863</v>
      </c>
      <c r="F325" s="7" t="str">
        <f>VLOOKUP(E325,Data!$A$2:$L$4115,6,FALSE)</f>
        <v>failed</v>
      </c>
      <c r="G325" s="7">
        <f>VLOOKUP(E325,Data!$A$2:$L$4115,12,FALSE)</f>
        <v>5</v>
      </c>
      <c r="I325" s="7">
        <v>3122</v>
      </c>
      <c r="J325" s="7" t="str">
        <f>VLOOKUP(I325,Data!$A$2:$L$4115,6,FALSE)</f>
        <v>canceled</v>
      </c>
      <c r="K325" s="7">
        <f>VLOOKUP(I325,Data!$A$2:$L$4115,12,FALSE)</f>
        <v>2</v>
      </c>
    </row>
    <row r="326" spans="1:11" x14ac:dyDescent="0.25">
      <c r="A326" s="7">
        <v>644</v>
      </c>
      <c r="B326" s="7" t="str">
        <f>VLOOKUP(A326,Data!$A$2:$L$4115,6,FALSE)</f>
        <v>successful</v>
      </c>
      <c r="C326" s="7">
        <f>VLOOKUP(A326,Data!$A$2:$L$4115,12,FALSE)</f>
        <v>1021</v>
      </c>
      <c r="E326" s="7">
        <v>864</v>
      </c>
      <c r="F326" s="7" t="str">
        <f>VLOOKUP(E326,Data!$A$2:$L$4115,6,FALSE)</f>
        <v>failed</v>
      </c>
      <c r="G326" s="7">
        <f>VLOOKUP(E326,Data!$A$2:$L$4115,12,FALSE)</f>
        <v>79</v>
      </c>
      <c r="I326" s="7">
        <v>3123</v>
      </c>
      <c r="J326" s="7" t="str">
        <f>VLOOKUP(I326,Data!$A$2:$L$4115,6,FALSE)</f>
        <v>canceled</v>
      </c>
      <c r="K326" s="7">
        <f>VLOOKUP(I326,Data!$A$2:$L$4115,12,FALSE)</f>
        <v>348</v>
      </c>
    </row>
    <row r="327" spans="1:11" x14ac:dyDescent="0.25">
      <c r="A327" s="7">
        <v>645</v>
      </c>
      <c r="B327" s="7" t="str">
        <f>VLOOKUP(A327,Data!$A$2:$L$4115,6,FALSE)</f>
        <v>successful</v>
      </c>
      <c r="C327" s="7">
        <f>VLOOKUP(A327,Data!$A$2:$L$4115,12,FALSE)</f>
        <v>237</v>
      </c>
      <c r="E327" s="7">
        <v>865</v>
      </c>
      <c r="F327" s="7" t="str">
        <f>VLOOKUP(E327,Data!$A$2:$L$4115,6,FALSE)</f>
        <v>failed</v>
      </c>
      <c r="G327" s="7">
        <f>VLOOKUP(E327,Data!$A$2:$L$4115,12,FALSE)</f>
        <v>2</v>
      </c>
      <c r="I327" s="7">
        <v>3124</v>
      </c>
      <c r="J327" s="7" t="str">
        <f>VLOOKUP(I327,Data!$A$2:$L$4115,6,FALSE)</f>
        <v>canceled</v>
      </c>
      <c r="K327" s="7">
        <f>VLOOKUP(I327,Data!$A$2:$L$4115,12,FALSE)</f>
        <v>4</v>
      </c>
    </row>
    <row r="328" spans="1:11" x14ac:dyDescent="0.25">
      <c r="A328" s="7">
        <v>646</v>
      </c>
      <c r="B328" s="7" t="str">
        <f>VLOOKUP(A328,Data!$A$2:$L$4115,6,FALSE)</f>
        <v>successful</v>
      </c>
      <c r="C328" s="7">
        <f>VLOOKUP(A328,Data!$A$2:$L$4115,12,FALSE)</f>
        <v>27</v>
      </c>
      <c r="E328" s="7">
        <v>866</v>
      </c>
      <c r="F328" s="7" t="str">
        <f>VLOOKUP(E328,Data!$A$2:$L$4115,6,FALSE)</f>
        <v>failed</v>
      </c>
      <c r="G328" s="7">
        <f>VLOOKUP(E328,Data!$A$2:$L$4115,12,FALSE)</f>
        <v>11</v>
      </c>
      <c r="I328" s="7">
        <v>3125</v>
      </c>
      <c r="J328" s="7" t="str">
        <f>VLOOKUP(I328,Data!$A$2:$L$4115,6,FALSE)</f>
        <v>canceled</v>
      </c>
      <c r="K328" s="7">
        <f>VLOOKUP(I328,Data!$A$2:$L$4115,12,FALSE)</f>
        <v>0</v>
      </c>
    </row>
    <row r="329" spans="1:11" x14ac:dyDescent="0.25">
      <c r="A329" s="7">
        <v>647</v>
      </c>
      <c r="B329" s="7" t="str">
        <f>VLOOKUP(A329,Data!$A$2:$L$4115,6,FALSE)</f>
        <v>successful</v>
      </c>
      <c r="C329" s="7">
        <f>VLOOKUP(A329,Data!$A$2:$L$4115,12,FALSE)</f>
        <v>17</v>
      </c>
      <c r="E329" s="7">
        <v>867</v>
      </c>
      <c r="F329" s="7" t="str">
        <f>VLOOKUP(E329,Data!$A$2:$L$4115,6,FALSE)</f>
        <v>failed</v>
      </c>
      <c r="G329" s="7">
        <f>VLOOKUP(E329,Data!$A$2:$L$4115,12,FALSE)</f>
        <v>11</v>
      </c>
      <c r="I329" s="7">
        <v>3126</v>
      </c>
      <c r="J329" s="7" t="str">
        <f>VLOOKUP(I329,Data!$A$2:$L$4115,6,FALSE)</f>
        <v>canceled</v>
      </c>
      <c r="K329" s="7">
        <f>VLOOKUP(I329,Data!$A$2:$L$4115,12,FALSE)</f>
        <v>17</v>
      </c>
    </row>
    <row r="330" spans="1:11" x14ac:dyDescent="0.25">
      <c r="A330" s="7">
        <v>648</v>
      </c>
      <c r="B330" s="7" t="str">
        <f>VLOOKUP(A330,Data!$A$2:$L$4115,6,FALSE)</f>
        <v>successful</v>
      </c>
      <c r="C330" s="7">
        <f>VLOOKUP(A330,Data!$A$2:$L$4115,12,FALSE)</f>
        <v>27</v>
      </c>
      <c r="E330" s="7">
        <v>868</v>
      </c>
      <c r="F330" s="7" t="str">
        <f>VLOOKUP(E330,Data!$A$2:$L$4115,6,FALSE)</f>
        <v>failed</v>
      </c>
      <c r="G330" s="7">
        <f>VLOOKUP(E330,Data!$A$2:$L$4115,12,FALSE)</f>
        <v>1</v>
      </c>
      <c r="I330" s="7">
        <v>3127</v>
      </c>
      <c r="J330" s="7" t="str">
        <f>VLOOKUP(I330,Data!$A$2:$L$4115,6,FALSE)</f>
        <v>canceled</v>
      </c>
      <c r="K330" s="7">
        <f>VLOOKUP(I330,Data!$A$2:$L$4115,12,FALSE)</f>
        <v>0</v>
      </c>
    </row>
    <row r="331" spans="1:11" x14ac:dyDescent="0.25">
      <c r="A331" s="7">
        <v>649</v>
      </c>
      <c r="B331" s="7" t="str">
        <f>VLOOKUP(A331,Data!$A$2:$L$4115,6,FALSE)</f>
        <v>successful</v>
      </c>
      <c r="C331" s="7">
        <f>VLOOKUP(A331,Data!$A$2:$L$4115,12,FALSE)</f>
        <v>82</v>
      </c>
      <c r="E331" s="7">
        <v>869</v>
      </c>
      <c r="F331" s="7" t="str">
        <f>VLOOKUP(E331,Data!$A$2:$L$4115,6,FALSE)</f>
        <v>failed</v>
      </c>
      <c r="G331" s="7">
        <f>VLOOKUP(E331,Data!$A$2:$L$4115,12,FALSE)</f>
        <v>3</v>
      </c>
      <c r="I331" s="7">
        <v>3868</v>
      </c>
      <c r="J331" s="7" t="str">
        <f>VLOOKUP(I331,Data!$A$2:$L$4115,6,FALSE)</f>
        <v>canceled</v>
      </c>
      <c r="K331" s="7">
        <f>VLOOKUP(I331,Data!$A$2:$L$4115,12,FALSE)</f>
        <v>1</v>
      </c>
    </row>
    <row r="332" spans="1:11" x14ac:dyDescent="0.25">
      <c r="A332" s="7">
        <v>650</v>
      </c>
      <c r="B332" s="7" t="str">
        <f>VLOOKUP(A332,Data!$A$2:$L$4115,6,FALSE)</f>
        <v>successful</v>
      </c>
      <c r="C332" s="7">
        <f>VLOOKUP(A332,Data!$A$2:$L$4115,12,FALSE)</f>
        <v>48</v>
      </c>
      <c r="E332" s="7">
        <v>870</v>
      </c>
      <c r="F332" s="7" t="str">
        <f>VLOOKUP(E332,Data!$A$2:$L$4115,6,FALSE)</f>
        <v>failed</v>
      </c>
      <c r="G332" s="7">
        <f>VLOOKUP(E332,Data!$A$2:$L$4115,12,FALSE)</f>
        <v>5</v>
      </c>
      <c r="I332" s="7">
        <v>3869</v>
      </c>
      <c r="J332" s="7" t="str">
        <f>VLOOKUP(I332,Data!$A$2:$L$4115,6,FALSE)</f>
        <v>canceled</v>
      </c>
      <c r="K332" s="7">
        <f>VLOOKUP(I332,Data!$A$2:$L$4115,12,FALSE)</f>
        <v>15</v>
      </c>
    </row>
    <row r="333" spans="1:11" x14ac:dyDescent="0.25">
      <c r="A333" s="7">
        <v>651</v>
      </c>
      <c r="B333" s="7" t="str">
        <f>VLOOKUP(A333,Data!$A$2:$L$4115,6,FALSE)</f>
        <v>successful</v>
      </c>
      <c r="C333" s="7">
        <f>VLOOKUP(A333,Data!$A$2:$L$4115,12,FALSE)</f>
        <v>105</v>
      </c>
      <c r="E333" s="7">
        <v>871</v>
      </c>
      <c r="F333" s="7" t="str">
        <f>VLOOKUP(E333,Data!$A$2:$L$4115,6,FALSE)</f>
        <v>failed</v>
      </c>
      <c r="G333" s="7">
        <f>VLOOKUP(E333,Data!$A$2:$L$4115,12,FALSE)</f>
        <v>12</v>
      </c>
      <c r="I333" s="7">
        <v>3870</v>
      </c>
      <c r="J333" s="7" t="str">
        <f>VLOOKUP(I333,Data!$A$2:$L$4115,6,FALSE)</f>
        <v>canceled</v>
      </c>
      <c r="K333" s="7">
        <f>VLOOKUP(I333,Data!$A$2:$L$4115,12,FALSE)</f>
        <v>10</v>
      </c>
    </row>
    <row r="334" spans="1:11" x14ac:dyDescent="0.25">
      <c r="A334" s="7">
        <v>652</v>
      </c>
      <c r="B334" s="7" t="str">
        <f>VLOOKUP(A334,Data!$A$2:$L$4115,6,FALSE)</f>
        <v>successful</v>
      </c>
      <c r="C334" s="7">
        <f>VLOOKUP(A334,Data!$A$2:$L$4115,12,FALSE)</f>
        <v>28</v>
      </c>
      <c r="E334" s="7">
        <v>872</v>
      </c>
      <c r="F334" s="7" t="str">
        <f>VLOOKUP(E334,Data!$A$2:$L$4115,6,FALSE)</f>
        <v>failed</v>
      </c>
      <c r="G334" s="7">
        <f>VLOOKUP(E334,Data!$A$2:$L$4115,12,FALSE)</f>
        <v>2</v>
      </c>
      <c r="I334" s="7">
        <v>3871</v>
      </c>
      <c r="J334" s="7" t="str">
        <f>VLOOKUP(I334,Data!$A$2:$L$4115,6,FALSE)</f>
        <v>canceled</v>
      </c>
      <c r="K334" s="7">
        <f>VLOOKUP(I334,Data!$A$2:$L$4115,12,FALSE)</f>
        <v>3</v>
      </c>
    </row>
    <row r="335" spans="1:11" x14ac:dyDescent="0.25">
      <c r="A335" s="7">
        <v>653</v>
      </c>
      <c r="B335" s="7" t="str">
        <f>VLOOKUP(A335,Data!$A$2:$L$4115,6,FALSE)</f>
        <v>successful</v>
      </c>
      <c r="C335" s="7">
        <f>VLOOKUP(A335,Data!$A$2:$L$4115,12,FALSE)</f>
        <v>1107</v>
      </c>
      <c r="E335" s="7">
        <v>873</v>
      </c>
      <c r="F335" s="7" t="str">
        <f>VLOOKUP(E335,Data!$A$2:$L$4115,6,FALSE)</f>
        <v>failed</v>
      </c>
      <c r="G335" s="7">
        <f>VLOOKUP(E335,Data!$A$2:$L$4115,12,FALSE)</f>
        <v>5</v>
      </c>
      <c r="I335" s="7">
        <v>3872</v>
      </c>
      <c r="J335" s="7" t="str">
        <f>VLOOKUP(I335,Data!$A$2:$L$4115,6,FALSE)</f>
        <v>canceled</v>
      </c>
      <c r="K335" s="7">
        <f>VLOOKUP(I335,Data!$A$2:$L$4115,12,FALSE)</f>
        <v>0</v>
      </c>
    </row>
    <row r="336" spans="1:11" x14ac:dyDescent="0.25">
      <c r="A336" s="7">
        <v>654</v>
      </c>
      <c r="B336" s="7" t="str">
        <f>VLOOKUP(A336,Data!$A$2:$L$4115,6,FALSE)</f>
        <v>successful</v>
      </c>
      <c r="C336" s="7">
        <f>VLOOKUP(A336,Data!$A$2:$L$4115,12,FALSE)</f>
        <v>1013</v>
      </c>
      <c r="E336" s="7">
        <v>874</v>
      </c>
      <c r="F336" s="7" t="str">
        <f>VLOOKUP(E336,Data!$A$2:$L$4115,6,FALSE)</f>
        <v>failed</v>
      </c>
      <c r="G336" s="7">
        <f>VLOOKUP(E336,Data!$A$2:$L$4115,12,FALSE)</f>
        <v>21</v>
      </c>
      <c r="I336" s="7">
        <v>3873</v>
      </c>
      <c r="J336" s="7" t="str">
        <f>VLOOKUP(I336,Data!$A$2:$L$4115,6,FALSE)</f>
        <v>canceled</v>
      </c>
      <c r="K336" s="7">
        <f>VLOOKUP(I336,Data!$A$2:$L$4115,12,FALSE)</f>
        <v>0</v>
      </c>
    </row>
    <row r="337" spans="1:11" x14ac:dyDescent="0.25">
      <c r="A337" s="7">
        <v>655</v>
      </c>
      <c r="B337" s="7" t="str">
        <f>VLOOKUP(A337,Data!$A$2:$L$4115,6,FALSE)</f>
        <v>successful</v>
      </c>
      <c r="C337" s="7">
        <f>VLOOKUP(A337,Data!$A$2:$L$4115,12,FALSE)</f>
        <v>274</v>
      </c>
      <c r="E337" s="7">
        <v>875</v>
      </c>
      <c r="F337" s="7" t="str">
        <f>VLOOKUP(E337,Data!$A$2:$L$4115,6,FALSE)</f>
        <v>failed</v>
      </c>
      <c r="G337" s="7">
        <f>VLOOKUP(E337,Data!$A$2:$L$4115,12,FALSE)</f>
        <v>0</v>
      </c>
      <c r="I337" s="7">
        <v>3874</v>
      </c>
      <c r="J337" s="7" t="str">
        <f>VLOOKUP(I337,Data!$A$2:$L$4115,6,FALSE)</f>
        <v>canceled</v>
      </c>
      <c r="K337" s="7">
        <f>VLOOKUP(I337,Data!$A$2:$L$4115,12,FALSE)</f>
        <v>0</v>
      </c>
    </row>
    <row r="338" spans="1:11" x14ac:dyDescent="0.25">
      <c r="A338" s="7">
        <v>656</v>
      </c>
      <c r="B338" s="7" t="str">
        <f>VLOOKUP(A338,Data!$A$2:$L$4115,6,FALSE)</f>
        <v>successful</v>
      </c>
      <c r="C338" s="7">
        <f>VLOOKUP(A338,Data!$A$2:$L$4115,12,FALSE)</f>
        <v>87</v>
      </c>
      <c r="E338" s="7">
        <v>876</v>
      </c>
      <c r="F338" s="7" t="str">
        <f>VLOOKUP(E338,Data!$A$2:$L$4115,6,FALSE)</f>
        <v>failed</v>
      </c>
      <c r="G338" s="7">
        <f>VLOOKUP(E338,Data!$A$2:$L$4115,12,FALSE)</f>
        <v>45</v>
      </c>
      <c r="I338" s="7">
        <v>3875</v>
      </c>
      <c r="J338" s="7" t="str">
        <f>VLOOKUP(I338,Data!$A$2:$L$4115,6,FALSE)</f>
        <v>canceled</v>
      </c>
      <c r="K338" s="7">
        <f>VLOOKUP(I338,Data!$A$2:$L$4115,12,FALSE)</f>
        <v>0</v>
      </c>
    </row>
    <row r="339" spans="1:11" x14ac:dyDescent="0.25">
      <c r="A339" s="7">
        <v>657</v>
      </c>
      <c r="B339" s="7" t="str">
        <f>VLOOKUP(A339,Data!$A$2:$L$4115,6,FALSE)</f>
        <v>successful</v>
      </c>
      <c r="C339" s="7">
        <f>VLOOKUP(A339,Data!$A$2:$L$4115,12,FALSE)</f>
        <v>99</v>
      </c>
      <c r="E339" s="7">
        <v>877</v>
      </c>
      <c r="F339" s="7" t="str">
        <f>VLOOKUP(E339,Data!$A$2:$L$4115,6,FALSE)</f>
        <v>failed</v>
      </c>
      <c r="G339" s="7">
        <f>VLOOKUP(E339,Data!$A$2:$L$4115,12,FALSE)</f>
        <v>29</v>
      </c>
      <c r="I339" s="7">
        <v>3876</v>
      </c>
      <c r="J339" s="7" t="str">
        <f>VLOOKUP(I339,Data!$A$2:$L$4115,6,FALSE)</f>
        <v>canceled</v>
      </c>
      <c r="K339" s="7">
        <f>VLOOKUP(I339,Data!$A$2:$L$4115,12,FALSE)</f>
        <v>46</v>
      </c>
    </row>
    <row r="340" spans="1:11" x14ac:dyDescent="0.25">
      <c r="A340" s="7">
        <v>658</v>
      </c>
      <c r="B340" s="7" t="str">
        <f>VLOOKUP(A340,Data!$A$2:$L$4115,6,FALSE)</f>
        <v>successful</v>
      </c>
      <c r="C340" s="7">
        <f>VLOOKUP(A340,Data!$A$2:$L$4115,12,FALSE)</f>
        <v>276</v>
      </c>
      <c r="E340" s="7">
        <v>878</v>
      </c>
      <c r="F340" s="7" t="str">
        <f>VLOOKUP(E340,Data!$A$2:$L$4115,6,FALSE)</f>
        <v>failed</v>
      </c>
      <c r="G340" s="7">
        <f>VLOOKUP(E340,Data!$A$2:$L$4115,12,FALSE)</f>
        <v>2</v>
      </c>
      <c r="I340" s="7">
        <v>3877</v>
      </c>
      <c r="J340" s="7" t="str">
        <f>VLOOKUP(I340,Data!$A$2:$L$4115,6,FALSE)</f>
        <v>canceled</v>
      </c>
      <c r="K340" s="7">
        <f>VLOOKUP(I340,Data!$A$2:$L$4115,12,FALSE)</f>
        <v>14</v>
      </c>
    </row>
    <row r="341" spans="1:11" x14ac:dyDescent="0.25">
      <c r="A341" s="7">
        <v>659</v>
      </c>
      <c r="B341" s="7" t="str">
        <f>VLOOKUP(A341,Data!$A$2:$L$4115,6,FALSE)</f>
        <v>successful</v>
      </c>
      <c r="C341" s="7">
        <f>VLOOKUP(A341,Data!$A$2:$L$4115,12,FALSE)</f>
        <v>21</v>
      </c>
      <c r="E341" s="7">
        <v>879</v>
      </c>
      <c r="F341" s="7" t="str">
        <f>VLOOKUP(E341,Data!$A$2:$L$4115,6,FALSE)</f>
        <v>failed</v>
      </c>
      <c r="G341" s="7">
        <f>VLOOKUP(E341,Data!$A$2:$L$4115,12,FALSE)</f>
        <v>30</v>
      </c>
      <c r="I341" s="7">
        <v>3878</v>
      </c>
      <c r="J341" s="7" t="str">
        <f>VLOOKUP(I341,Data!$A$2:$L$4115,6,FALSE)</f>
        <v>canceled</v>
      </c>
      <c r="K341" s="7">
        <f>VLOOKUP(I341,Data!$A$2:$L$4115,12,FALSE)</f>
        <v>1</v>
      </c>
    </row>
    <row r="342" spans="1:11" x14ac:dyDescent="0.25">
      <c r="A342" s="7">
        <v>720</v>
      </c>
      <c r="B342" s="7" t="str">
        <f>VLOOKUP(A342,Data!$A$2:$L$4115,6,FALSE)</f>
        <v>successful</v>
      </c>
      <c r="C342" s="7">
        <f>VLOOKUP(A342,Data!$A$2:$L$4115,12,FALSE)</f>
        <v>41</v>
      </c>
      <c r="E342" s="7">
        <v>880</v>
      </c>
      <c r="F342" s="7" t="str">
        <f>VLOOKUP(E342,Data!$A$2:$L$4115,6,FALSE)</f>
        <v>failed</v>
      </c>
      <c r="G342" s="7">
        <f>VLOOKUP(E342,Data!$A$2:$L$4115,12,FALSE)</f>
        <v>8</v>
      </c>
      <c r="I342" s="7">
        <v>3879</v>
      </c>
      <c r="J342" s="7" t="str">
        <f>VLOOKUP(I342,Data!$A$2:$L$4115,6,FALSE)</f>
        <v>canceled</v>
      </c>
      <c r="K342" s="7">
        <f>VLOOKUP(I342,Data!$A$2:$L$4115,12,FALSE)</f>
        <v>0</v>
      </c>
    </row>
    <row r="343" spans="1:11" x14ac:dyDescent="0.25">
      <c r="A343" s="7">
        <v>721</v>
      </c>
      <c r="B343" s="7" t="str">
        <f>VLOOKUP(A343,Data!$A$2:$L$4115,6,FALSE)</f>
        <v>successful</v>
      </c>
      <c r="C343" s="7">
        <f>VLOOKUP(A343,Data!$A$2:$L$4115,12,FALSE)</f>
        <v>119</v>
      </c>
      <c r="E343" s="7">
        <v>881</v>
      </c>
      <c r="F343" s="7" t="str">
        <f>VLOOKUP(E343,Data!$A$2:$L$4115,6,FALSE)</f>
        <v>failed</v>
      </c>
      <c r="G343" s="7">
        <f>VLOOKUP(E343,Data!$A$2:$L$4115,12,FALSE)</f>
        <v>1</v>
      </c>
      <c r="I343" s="7">
        <v>3880</v>
      </c>
      <c r="J343" s="7" t="str">
        <f>VLOOKUP(I343,Data!$A$2:$L$4115,6,FALSE)</f>
        <v>canceled</v>
      </c>
      <c r="K343" s="7">
        <f>VLOOKUP(I343,Data!$A$2:$L$4115,12,FALSE)</f>
        <v>17</v>
      </c>
    </row>
    <row r="344" spans="1:11" x14ac:dyDescent="0.25">
      <c r="A344" s="7">
        <v>722</v>
      </c>
      <c r="B344" s="7" t="str">
        <f>VLOOKUP(A344,Data!$A$2:$L$4115,6,FALSE)</f>
        <v>successful</v>
      </c>
      <c r="C344" s="7">
        <f>VLOOKUP(A344,Data!$A$2:$L$4115,12,FALSE)</f>
        <v>153</v>
      </c>
      <c r="E344" s="7">
        <v>882</v>
      </c>
      <c r="F344" s="7" t="str">
        <f>VLOOKUP(E344,Data!$A$2:$L$4115,6,FALSE)</f>
        <v>failed</v>
      </c>
      <c r="G344" s="7">
        <f>VLOOKUP(E344,Data!$A$2:$L$4115,12,FALSE)</f>
        <v>14</v>
      </c>
      <c r="I344" s="7">
        <v>3881</v>
      </c>
      <c r="J344" s="7" t="str">
        <f>VLOOKUP(I344,Data!$A$2:$L$4115,6,FALSE)</f>
        <v>canceled</v>
      </c>
      <c r="K344" s="7">
        <f>VLOOKUP(I344,Data!$A$2:$L$4115,12,FALSE)</f>
        <v>1</v>
      </c>
    </row>
    <row r="345" spans="1:11" x14ac:dyDescent="0.25">
      <c r="A345" s="7">
        <v>723</v>
      </c>
      <c r="B345" s="7" t="str">
        <f>VLOOKUP(A345,Data!$A$2:$L$4115,6,FALSE)</f>
        <v>successful</v>
      </c>
      <c r="C345" s="7">
        <f>VLOOKUP(A345,Data!$A$2:$L$4115,12,FALSE)</f>
        <v>100</v>
      </c>
      <c r="E345" s="7">
        <v>883</v>
      </c>
      <c r="F345" s="7" t="str">
        <f>VLOOKUP(E345,Data!$A$2:$L$4115,6,FALSE)</f>
        <v>failed</v>
      </c>
      <c r="G345" s="7">
        <f>VLOOKUP(E345,Data!$A$2:$L$4115,12,FALSE)</f>
        <v>24</v>
      </c>
      <c r="I345" s="7">
        <v>3882</v>
      </c>
      <c r="J345" s="7" t="str">
        <f>VLOOKUP(I345,Data!$A$2:$L$4115,6,FALSE)</f>
        <v>canceled</v>
      </c>
      <c r="K345" s="7">
        <f>VLOOKUP(I345,Data!$A$2:$L$4115,12,FALSE)</f>
        <v>0</v>
      </c>
    </row>
    <row r="346" spans="1:11" x14ac:dyDescent="0.25">
      <c r="A346" s="7">
        <v>724</v>
      </c>
      <c r="B346" s="7" t="str">
        <f>VLOOKUP(A346,Data!$A$2:$L$4115,6,FALSE)</f>
        <v>successful</v>
      </c>
      <c r="C346" s="7">
        <f>VLOOKUP(A346,Data!$A$2:$L$4115,12,FALSE)</f>
        <v>143</v>
      </c>
      <c r="E346" s="7">
        <v>884</v>
      </c>
      <c r="F346" s="7" t="str">
        <f>VLOOKUP(E346,Data!$A$2:$L$4115,6,FALSE)</f>
        <v>failed</v>
      </c>
      <c r="G346" s="7">
        <f>VLOOKUP(E346,Data!$A$2:$L$4115,12,FALSE)</f>
        <v>2</v>
      </c>
      <c r="I346" s="7">
        <v>3883</v>
      </c>
      <c r="J346" s="7" t="str">
        <f>VLOOKUP(I346,Data!$A$2:$L$4115,6,FALSE)</f>
        <v>canceled</v>
      </c>
      <c r="K346" s="7">
        <f>VLOOKUP(I346,Data!$A$2:$L$4115,12,FALSE)</f>
        <v>0</v>
      </c>
    </row>
    <row r="347" spans="1:11" x14ac:dyDescent="0.25">
      <c r="A347" s="7">
        <v>725</v>
      </c>
      <c r="B347" s="7" t="str">
        <f>VLOOKUP(A347,Data!$A$2:$L$4115,6,FALSE)</f>
        <v>successful</v>
      </c>
      <c r="C347" s="7">
        <f>VLOOKUP(A347,Data!$A$2:$L$4115,12,FALSE)</f>
        <v>140</v>
      </c>
      <c r="E347" s="7">
        <v>885</v>
      </c>
      <c r="F347" s="7" t="str">
        <f>VLOOKUP(E347,Data!$A$2:$L$4115,6,FALSE)</f>
        <v>failed</v>
      </c>
      <c r="G347" s="7">
        <f>VLOOKUP(E347,Data!$A$2:$L$4115,12,FALSE)</f>
        <v>21</v>
      </c>
      <c r="I347" s="7">
        <v>3884</v>
      </c>
      <c r="J347" s="7" t="str">
        <f>VLOOKUP(I347,Data!$A$2:$L$4115,6,FALSE)</f>
        <v>canceled</v>
      </c>
      <c r="K347" s="7">
        <f>VLOOKUP(I347,Data!$A$2:$L$4115,12,FALSE)</f>
        <v>0</v>
      </c>
    </row>
    <row r="348" spans="1:11" x14ac:dyDescent="0.25">
      <c r="A348" s="7">
        <v>726</v>
      </c>
      <c r="B348" s="7" t="str">
        <f>VLOOKUP(A348,Data!$A$2:$L$4115,6,FALSE)</f>
        <v>successful</v>
      </c>
      <c r="C348" s="7">
        <f>VLOOKUP(A348,Data!$A$2:$L$4115,12,FALSE)</f>
        <v>35</v>
      </c>
      <c r="E348" s="7">
        <v>886</v>
      </c>
      <c r="F348" s="7" t="str">
        <f>VLOOKUP(E348,Data!$A$2:$L$4115,6,FALSE)</f>
        <v>failed</v>
      </c>
      <c r="G348" s="7">
        <f>VLOOKUP(E348,Data!$A$2:$L$4115,12,FALSE)</f>
        <v>7</v>
      </c>
      <c r="I348" s="7">
        <v>3885</v>
      </c>
      <c r="J348" s="7" t="str">
        <f>VLOOKUP(I348,Data!$A$2:$L$4115,6,FALSE)</f>
        <v>canceled</v>
      </c>
      <c r="K348" s="7">
        <f>VLOOKUP(I348,Data!$A$2:$L$4115,12,FALSE)</f>
        <v>0</v>
      </c>
    </row>
    <row r="349" spans="1:11" x14ac:dyDescent="0.25">
      <c r="A349" s="7">
        <v>727</v>
      </c>
      <c r="B349" s="7" t="str">
        <f>VLOOKUP(A349,Data!$A$2:$L$4115,6,FALSE)</f>
        <v>successful</v>
      </c>
      <c r="C349" s="7">
        <f>VLOOKUP(A349,Data!$A$2:$L$4115,12,FALSE)</f>
        <v>149</v>
      </c>
      <c r="E349" s="7">
        <v>887</v>
      </c>
      <c r="F349" s="7" t="str">
        <f>VLOOKUP(E349,Data!$A$2:$L$4115,6,FALSE)</f>
        <v>failed</v>
      </c>
      <c r="G349" s="7">
        <f>VLOOKUP(E349,Data!$A$2:$L$4115,12,FALSE)</f>
        <v>0</v>
      </c>
      <c r="I349" s="7">
        <v>3886</v>
      </c>
      <c r="J349" s="7" t="str">
        <f>VLOOKUP(I349,Data!$A$2:$L$4115,6,FALSE)</f>
        <v>canceled</v>
      </c>
      <c r="K349" s="7">
        <f>VLOOKUP(I349,Data!$A$2:$L$4115,12,FALSE)</f>
        <v>0</v>
      </c>
    </row>
    <row r="350" spans="1:11" x14ac:dyDescent="0.25">
      <c r="A350" s="7">
        <v>728</v>
      </c>
      <c r="B350" s="7" t="str">
        <f>VLOOKUP(A350,Data!$A$2:$L$4115,6,FALSE)</f>
        <v>successful</v>
      </c>
      <c r="C350" s="7">
        <f>VLOOKUP(A350,Data!$A$2:$L$4115,12,FALSE)</f>
        <v>130</v>
      </c>
      <c r="E350" s="7">
        <v>888</v>
      </c>
      <c r="F350" s="7" t="str">
        <f>VLOOKUP(E350,Data!$A$2:$L$4115,6,FALSE)</f>
        <v>failed</v>
      </c>
      <c r="G350" s="7">
        <f>VLOOKUP(E350,Data!$A$2:$L$4115,12,FALSE)</f>
        <v>4</v>
      </c>
      <c r="I350" s="7">
        <v>3887</v>
      </c>
      <c r="J350" s="7" t="str">
        <f>VLOOKUP(I350,Data!$A$2:$L$4115,6,FALSE)</f>
        <v>canceled</v>
      </c>
      <c r="K350" s="7">
        <f>VLOOKUP(I350,Data!$A$2:$L$4115,12,FALSE)</f>
        <v>2</v>
      </c>
    </row>
    <row r="351" spans="1:11" x14ac:dyDescent="0.25">
      <c r="A351" s="7">
        <v>729</v>
      </c>
      <c r="B351" s="7" t="str">
        <f>VLOOKUP(A351,Data!$A$2:$L$4115,6,FALSE)</f>
        <v>successful</v>
      </c>
      <c r="C351" s="7">
        <f>VLOOKUP(A351,Data!$A$2:$L$4115,12,FALSE)</f>
        <v>120</v>
      </c>
      <c r="E351" s="7">
        <v>889</v>
      </c>
      <c r="F351" s="7" t="str">
        <f>VLOOKUP(E351,Data!$A$2:$L$4115,6,FALSE)</f>
        <v>failed</v>
      </c>
      <c r="G351" s="7">
        <f>VLOOKUP(E351,Data!$A$2:$L$4115,12,FALSE)</f>
        <v>32</v>
      </c>
    </row>
    <row r="352" spans="1:11" x14ac:dyDescent="0.25">
      <c r="A352" s="7">
        <v>730</v>
      </c>
      <c r="B352" s="7" t="str">
        <f>VLOOKUP(A352,Data!$A$2:$L$4115,6,FALSE)</f>
        <v>successful</v>
      </c>
      <c r="C352" s="7">
        <f>VLOOKUP(A352,Data!$A$2:$L$4115,12,FALSE)</f>
        <v>265</v>
      </c>
      <c r="E352" s="7">
        <v>890</v>
      </c>
      <c r="F352" s="7" t="str">
        <f>VLOOKUP(E352,Data!$A$2:$L$4115,6,FALSE)</f>
        <v>failed</v>
      </c>
      <c r="G352" s="7">
        <f>VLOOKUP(E352,Data!$A$2:$L$4115,12,FALSE)</f>
        <v>4</v>
      </c>
    </row>
    <row r="353" spans="1:7" x14ac:dyDescent="0.25">
      <c r="A353" s="7">
        <v>731</v>
      </c>
      <c r="B353" s="7" t="str">
        <f>VLOOKUP(A353,Data!$A$2:$L$4115,6,FALSE)</f>
        <v>successful</v>
      </c>
      <c r="C353" s="7">
        <f>VLOOKUP(A353,Data!$A$2:$L$4115,12,FALSE)</f>
        <v>71</v>
      </c>
      <c r="E353" s="7">
        <v>891</v>
      </c>
      <c r="F353" s="7" t="str">
        <f>VLOOKUP(E353,Data!$A$2:$L$4115,6,FALSE)</f>
        <v>failed</v>
      </c>
      <c r="G353" s="7">
        <f>VLOOKUP(E353,Data!$A$2:$L$4115,12,FALSE)</f>
        <v>9</v>
      </c>
    </row>
    <row r="354" spans="1:7" x14ac:dyDescent="0.25">
      <c r="A354" s="7">
        <v>732</v>
      </c>
      <c r="B354" s="7" t="str">
        <f>VLOOKUP(A354,Data!$A$2:$L$4115,6,FALSE)</f>
        <v>successful</v>
      </c>
      <c r="C354" s="7">
        <f>VLOOKUP(A354,Data!$A$2:$L$4115,12,FALSE)</f>
        <v>13</v>
      </c>
      <c r="E354" s="7">
        <v>892</v>
      </c>
      <c r="F354" s="7" t="str">
        <f>VLOOKUP(E354,Data!$A$2:$L$4115,6,FALSE)</f>
        <v>failed</v>
      </c>
      <c r="G354" s="7">
        <f>VLOOKUP(E354,Data!$A$2:$L$4115,12,FALSE)</f>
        <v>17</v>
      </c>
    </row>
    <row r="355" spans="1:7" x14ac:dyDescent="0.25">
      <c r="A355" s="7">
        <v>733</v>
      </c>
      <c r="B355" s="7" t="str">
        <f>VLOOKUP(A355,Data!$A$2:$L$4115,6,FALSE)</f>
        <v>successful</v>
      </c>
      <c r="C355" s="7">
        <f>VLOOKUP(A355,Data!$A$2:$L$4115,12,FALSE)</f>
        <v>169</v>
      </c>
      <c r="E355" s="7">
        <v>893</v>
      </c>
      <c r="F355" s="7" t="str">
        <f>VLOOKUP(E355,Data!$A$2:$L$4115,6,FALSE)</f>
        <v>failed</v>
      </c>
      <c r="G355" s="7">
        <f>VLOOKUP(E355,Data!$A$2:$L$4115,12,FALSE)</f>
        <v>5</v>
      </c>
    </row>
    <row r="356" spans="1:7" x14ac:dyDescent="0.25">
      <c r="A356" s="7">
        <v>734</v>
      </c>
      <c r="B356" s="7" t="str">
        <f>VLOOKUP(A356,Data!$A$2:$L$4115,6,FALSE)</f>
        <v>successful</v>
      </c>
      <c r="C356" s="7">
        <f>VLOOKUP(A356,Data!$A$2:$L$4115,12,FALSE)</f>
        <v>57</v>
      </c>
      <c r="E356" s="7">
        <v>894</v>
      </c>
      <c r="F356" s="7" t="str">
        <f>VLOOKUP(E356,Data!$A$2:$L$4115,6,FALSE)</f>
        <v>failed</v>
      </c>
      <c r="G356" s="7">
        <f>VLOOKUP(E356,Data!$A$2:$L$4115,12,FALSE)</f>
        <v>53</v>
      </c>
    </row>
    <row r="357" spans="1:7" x14ac:dyDescent="0.25">
      <c r="A357" s="7">
        <v>735</v>
      </c>
      <c r="B357" s="7" t="str">
        <f>VLOOKUP(A357,Data!$A$2:$L$4115,6,FALSE)</f>
        <v>successful</v>
      </c>
      <c r="C357" s="7">
        <f>VLOOKUP(A357,Data!$A$2:$L$4115,12,FALSE)</f>
        <v>229</v>
      </c>
      <c r="E357" s="7">
        <v>895</v>
      </c>
      <c r="F357" s="7" t="str">
        <f>VLOOKUP(E357,Data!$A$2:$L$4115,6,FALSE)</f>
        <v>failed</v>
      </c>
      <c r="G357" s="7">
        <f>VLOOKUP(E357,Data!$A$2:$L$4115,12,FALSE)</f>
        <v>7</v>
      </c>
    </row>
    <row r="358" spans="1:7" x14ac:dyDescent="0.25">
      <c r="A358" s="7">
        <v>736</v>
      </c>
      <c r="B358" s="7" t="str">
        <f>VLOOKUP(A358,Data!$A$2:$L$4115,6,FALSE)</f>
        <v>successful</v>
      </c>
      <c r="C358" s="7">
        <f>VLOOKUP(A358,Data!$A$2:$L$4115,12,FALSE)</f>
        <v>108</v>
      </c>
      <c r="E358" s="7">
        <v>896</v>
      </c>
      <c r="F358" s="7" t="str">
        <f>VLOOKUP(E358,Data!$A$2:$L$4115,6,FALSE)</f>
        <v>failed</v>
      </c>
      <c r="G358" s="7">
        <f>VLOOKUP(E358,Data!$A$2:$L$4115,12,FALSE)</f>
        <v>72</v>
      </c>
    </row>
    <row r="359" spans="1:7" x14ac:dyDescent="0.25">
      <c r="A359" s="7">
        <v>737</v>
      </c>
      <c r="B359" s="7" t="str">
        <f>VLOOKUP(A359,Data!$A$2:$L$4115,6,FALSE)</f>
        <v>successful</v>
      </c>
      <c r="C359" s="7">
        <f>VLOOKUP(A359,Data!$A$2:$L$4115,12,FALSE)</f>
        <v>108</v>
      </c>
      <c r="E359" s="7">
        <v>897</v>
      </c>
      <c r="F359" s="7" t="str">
        <f>VLOOKUP(E359,Data!$A$2:$L$4115,6,FALSE)</f>
        <v>failed</v>
      </c>
      <c r="G359" s="7">
        <f>VLOOKUP(E359,Data!$A$2:$L$4115,12,FALSE)</f>
        <v>0</v>
      </c>
    </row>
    <row r="360" spans="1:7" x14ac:dyDescent="0.25">
      <c r="A360" s="7">
        <v>738</v>
      </c>
      <c r="B360" s="7" t="str">
        <f>VLOOKUP(A360,Data!$A$2:$L$4115,6,FALSE)</f>
        <v>successful</v>
      </c>
      <c r="C360" s="7">
        <f>VLOOKUP(A360,Data!$A$2:$L$4115,12,FALSE)</f>
        <v>41</v>
      </c>
      <c r="E360" s="7">
        <v>898</v>
      </c>
      <c r="F360" s="7" t="str">
        <f>VLOOKUP(E360,Data!$A$2:$L$4115,6,FALSE)</f>
        <v>failed</v>
      </c>
      <c r="G360" s="7">
        <f>VLOOKUP(E360,Data!$A$2:$L$4115,12,FALSE)</f>
        <v>2</v>
      </c>
    </row>
    <row r="361" spans="1:7" x14ac:dyDescent="0.25">
      <c r="A361" s="7">
        <v>739</v>
      </c>
      <c r="B361" s="7" t="str">
        <f>VLOOKUP(A361,Data!$A$2:$L$4115,6,FALSE)</f>
        <v>successful</v>
      </c>
      <c r="C361" s="7">
        <f>VLOOKUP(A361,Data!$A$2:$L$4115,12,FALSE)</f>
        <v>139</v>
      </c>
      <c r="E361" s="7">
        <v>899</v>
      </c>
      <c r="F361" s="7" t="str">
        <f>VLOOKUP(E361,Data!$A$2:$L$4115,6,FALSE)</f>
        <v>failed</v>
      </c>
      <c r="G361" s="7">
        <f>VLOOKUP(E361,Data!$A$2:$L$4115,12,FALSE)</f>
        <v>8</v>
      </c>
    </row>
    <row r="362" spans="1:7" x14ac:dyDescent="0.25">
      <c r="A362" s="7">
        <v>740</v>
      </c>
      <c r="B362" s="7" t="str">
        <f>VLOOKUP(A362,Data!$A$2:$L$4115,6,FALSE)</f>
        <v>successful</v>
      </c>
      <c r="C362" s="7">
        <f>VLOOKUP(A362,Data!$A$2:$L$4115,12,FALSE)</f>
        <v>19</v>
      </c>
      <c r="E362" s="7">
        <v>900</v>
      </c>
      <c r="F362" s="7" t="str">
        <f>VLOOKUP(E362,Data!$A$2:$L$4115,6,FALSE)</f>
        <v>failed</v>
      </c>
      <c r="G362" s="7">
        <f>VLOOKUP(E362,Data!$A$2:$L$4115,12,FALSE)</f>
        <v>2</v>
      </c>
    </row>
    <row r="363" spans="1:7" x14ac:dyDescent="0.25">
      <c r="A363" s="7">
        <v>741</v>
      </c>
      <c r="B363" s="7" t="str">
        <f>VLOOKUP(A363,Data!$A$2:$L$4115,6,FALSE)</f>
        <v>successful</v>
      </c>
      <c r="C363" s="7">
        <f>VLOOKUP(A363,Data!$A$2:$L$4115,12,FALSE)</f>
        <v>94</v>
      </c>
      <c r="E363" s="7">
        <v>901</v>
      </c>
      <c r="F363" s="7" t="str">
        <f>VLOOKUP(E363,Data!$A$2:$L$4115,6,FALSE)</f>
        <v>failed</v>
      </c>
      <c r="G363" s="7">
        <f>VLOOKUP(E363,Data!$A$2:$L$4115,12,FALSE)</f>
        <v>0</v>
      </c>
    </row>
    <row r="364" spans="1:7" x14ac:dyDescent="0.25">
      <c r="A364" s="7">
        <v>742</v>
      </c>
      <c r="B364" s="7" t="str">
        <f>VLOOKUP(A364,Data!$A$2:$L$4115,6,FALSE)</f>
        <v>successful</v>
      </c>
      <c r="C364" s="7">
        <f>VLOOKUP(A364,Data!$A$2:$L$4115,12,FALSE)</f>
        <v>23</v>
      </c>
      <c r="E364" s="7">
        <v>902</v>
      </c>
      <c r="F364" s="7" t="str">
        <f>VLOOKUP(E364,Data!$A$2:$L$4115,6,FALSE)</f>
        <v>failed</v>
      </c>
      <c r="G364" s="7">
        <f>VLOOKUP(E364,Data!$A$2:$L$4115,12,FALSE)</f>
        <v>3</v>
      </c>
    </row>
    <row r="365" spans="1:7" x14ac:dyDescent="0.25">
      <c r="A365" s="7">
        <v>743</v>
      </c>
      <c r="B365" s="7" t="str">
        <f>VLOOKUP(A365,Data!$A$2:$L$4115,6,FALSE)</f>
        <v>successful</v>
      </c>
      <c r="C365" s="7">
        <f>VLOOKUP(A365,Data!$A$2:$L$4115,12,FALSE)</f>
        <v>15</v>
      </c>
      <c r="E365" s="7">
        <v>903</v>
      </c>
      <c r="F365" s="7" t="str">
        <f>VLOOKUP(E365,Data!$A$2:$L$4115,6,FALSE)</f>
        <v>failed</v>
      </c>
      <c r="G365" s="7">
        <f>VLOOKUP(E365,Data!$A$2:$L$4115,12,FALSE)</f>
        <v>4</v>
      </c>
    </row>
    <row r="366" spans="1:7" x14ac:dyDescent="0.25">
      <c r="A366" s="7">
        <v>744</v>
      </c>
      <c r="B366" s="7" t="str">
        <f>VLOOKUP(A366,Data!$A$2:$L$4115,6,FALSE)</f>
        <v>successful</v>
      </c>
      <c r="C366" s="7">
        <f>VLOOKUP(A366,Data!$A$2:$L$4115,12,FALSE)</f>
        <v>62</v>
      </c>
      <c r="E366" s="7">
        <v>904</v>
      </c>
      <c r="F366" s="7" t="str">
        <f>VLOOKUP(E366,Data!$A$2:$L$4115,6,FALSE)</f>
        <v>failed</v>
      </c>
      <c r="G366" s="7">
        <f>VLOOKUP(E366,Data!$A$2:$L$4115,12,FALSE)</f>
        <v>3</v>
      </c>
    </row>
    <row r="367" spans="1:7" x14ac:dyDescent="0.25">
      <c r="A367" s="7">
        <v>745</v>
      </c>
      <c r="B367" s="7" t="str">
        <f>VLOOKUP(A367,Data!$A$2:$L$4115,6,FALSE)</f>
        <v>successful</v>
      </c>
      <c r="C367" s="7">
        <f>VLOOKUP(A367,Data!$A$2:$L$4115,12,FALSE)</f>
        <v>74</v>
      </c>
      <c r="E367" s="7">
        <v>905</v>
      </c>
      <c r="F367" s="7" t="str">
        <f>VLOOKUP(E367,Data!$A$2:$L$4115,6,FALSE)</f>
        <v>failed</v>
      </c>
      <c r="G367" s="7">
        <f>VLOOKUP(E367,Data!$A$2:$L$4115,12,FALSE)</f>
        <v>6</v>
      </c>
    </row>
    <row r="368" spans="1:7" x14ac:dyDescent="0.25">
      <c r="A368" s="7">
        <v>746</v>
      </c>
      <c r="B368" s="7" t="str">
        <f>VLOOKUP(A368,Data!$A$2:$L$4115,6,FALSE)</f>
        <v>successful</v>
      </c>
      <c r="C368" s="7">
        <f>VLOOKUP(A368,Data!$A$2:$L$4115,12,FALSE)</f>
        <v>97</v>
      </c>
      <c r="E368" s="7">
        <v>906</v>
      </c>
      <c r="F368" s="7" t="str">
        <f>VLOOKUP(E368,Data!$A$2:$L$4115,6,FALSE)</f>
        <v>failed</v>
      </c>
      <c r="G368" s="7">
        <f>VLOOKUP(E368,Data!$A$2:$L$4115,12,FALSE)</f>
        <v>0</v>
      </c>
    </row>
    <row r="369" spans="1:7" x14ac:dyDescent="0.25">
      <c r="A369" s="7">
        <v>747</v>
      </c>
      <c r="B369" s="7" t="str">
        <f>VLOOKUP(A369,Data!$A$2:$L$4115,6,FALSE)</f>
        <v>successful</v>
      </c>
      <c r="C369" s="7">
        <f>VLOOKUP(A369,Data!$A$2:$L$4115,12,FALSE)</f>
        <v>55</v>
      </c>
      <c r="E369" s="7">
        <v>907</v>
      </c>
      <c r="F369" s="7" t="str">
        <f>VLOOKUP(E369,Data!$A$2:$L$4115,6,FALSE)</f>
        <v>failed</v>
      </c>
      <c r="G369" s="7">
        <f>VLOOKUP(E369,Data!$A$2:$L$4115,12,FALSE)</f>
        <v>0</v>
      </c>
    </row>
    <row r="370" spans="1:7" x14ac:dyDescent="0.25">
      <c r="A370" s="7">
        <v>748</v>
      </c>
      <c r="B370" s="7" t="str">
        <f>VLOOKUP(A370,Data!$A$2:$L$4115,6,FALSE)</f>
        <v>successful</v>
      </c>
      <c r="C370" s="7">
        <f>VLOOKUP(A370,Data!$A$2:$L$4115,12,FALSE)</f>
        <v>44</v>
      </c>
      <c r="E370" s="7">
        <v>908</v>
      </c>
      <c r="F370" s="7" t="str">
        <f>VLOOKUP(E370,Data!$A$2:$L$4115,6,FALSE)</f>
        <v>failed</v>
      </c>
      <c r="G370" s="7">
        <f>VLOOKUP(E370,Data!$A$2:$L$4115,12,FALSE)</f>
        <v>0</v>
      </c>
    </row>
    <row r="371" spans="1:7" x14ac:dyDescent="0.25">
      <c r="A371" s="7">
        <v>749</v>
      </c>
      <c r="B371" s="7" t="str">
        <f>VLOOKUP(A371,Data!$A$2:$L$4115,6,FALSE)</f>
        <v>successful</v>
      </c>
      <c r="C371" s="7">
        <f>VLOOKUP(A371,Data!$A$2:$L$4115,12,FALSE)</f>
        <v>110</v>
      </c>
      <c r="E371" s="7">
        <v>909</v>
      </c>
      <c r="F371" s="7" t="str">
        <f>VLOOKUP(E371,Data!$A$2:$L$4115,6,FALSE)</f>
        <v>failed</v>
      </c>
      <c r="G371" s="7">
        <f>VLOOKUP(E371,Data!$A$2:$L$4115,12,FALSE)</f>
        <v>8</v>
      </c>
    </row>
    <row r="372" spans="1:7" x14ac:dyDescent="0.25">
      <c r="A372" s="7">
        <v>750</v>
      </c>
      <c r="B372" s="7" t="str">
        <f>VLOOKUP(A372,Data!$A$2:$L$4115,6,FALSE)</f>
        <v>successful</v>
      </c>
      <c r="C372" s="7">
        <f>VLOOKUP(A372,Data!$A$2:$L$4115,12,FALSE)</f>
        <v>59</v>
      </c>
      <c r="E372" s="7">
        <v>910</v>
      </c>
      <c r="F372" s="7" t="str">
        <f>VLOOKUP(E372,Data!$A$2:$L$4115,6,FALSE)</f>
        <v>failed</v>
      </c>
      <c r="G372" s="7">
        <f>VLOOKUP(E372,Data!$A$2:$L$4115,12,FALSE)</f>
        <v>5</v>
      </c>
    </row>
    <row r="373" spans="1:7" x14ac:dyDescent="0.25">
      <c r="A373" s="7">
        <v>751</v>
      </c>
      <c r="B373" s="7" t="str">
        <f>VLOOKUP(A373,Data!$A$2:$L$4115,6,FALSE)</f>
        <v>successful</v>
      </c>
      <c r="C373" s="7">
        <f>VLOOKUP(A373,Data!$A$2:$L$4115,12,FALSE)</f>
        <v>62</v>
      </c>
      <c r="E373" s="7">
        <v>911</v>
      </c>
      <c r="F373" s="7" t="str">
        <f>VLOOKUP(E373,Data!$A$2:$L$4115,6,FALSE)</f>
        <v>failed</v>
      </c>
      <c r="G373" s="7">
        <f>VLOOKUP(E373,Data!$A$2:$L$4115,12,FALSE)</f>
        <v>0</v>
      </c>
    </row>
    <row r="374" spans="1:7" x14ac:dyDescent="0.25">
      <c r="A374" s="7">
        <v>752</v>
      </c>
      <c r="B374" s="7" t="str">
        <f>VLOOKUP(A374,Data!$A$2:$L$4115,6,FALSE)</f>
        <v>successful</v>
      </c>
      <c r="C374" s="7">
        <f>VLOOKUP(A374,Data!$A$2:$L$4115,12,FALSE)</f>
        <v>105</v>
      </c>
      <c r="E374" s="7">
        <v>912</v>
      </c>
      <c r="F374" s="7" t="str">
        <f>VLOOKUP(E374,Data!$A$2:$L$4115,6,FALSE)</f>
        <v>failed</v>
      </c>
      <c r="G374" s="7">
        <f>VLOOKUP(E374,Data!$A$2:$L$4115,12,FALSE)</f>
        <v>2</v>
      </c>
    </row>
    <row r="375" spans="1:7" x14ac:dyDescent="0.25">
      <c r="A375" s="7">
        <v>753</v>
      </c>
      <c r="B375" s="7" t="str">
        <f>VLOOKUP(A375,Data!$A$2:$L$4115,6,FALSE)</f>
        <v>successful</v>
      </c>
      <c r="C375" s="7">
        <f>VLOOKUP(A375,Data!$A$2:$L$4115,12,FALSE)</f>
        <v>26</v>
      </c>
      <c r="E375" s="7">
        <v>913</v>
      </c>
      <c r="F375" s="7" t="str">
        <f>VLOOKUP(E375,Data!$A$2:$L$4115,6,FALSE)</f>
        <v>failed</v>
      </c>
      <c r="G375" s="7">
        <f>VLOOKUP(E375,Data!$A$2:$L$4115,12,FALSE)</f>
        <v>24</v>
      </c>
    </row>
    <row r="376" spans="1:7" x14ac:dyDescent="0.25">
      <c r="A376" s="7">
        <v>754</v>
      </c>
      <c r="B376" s="7" t="str">
        <f>VLOOKUP(A376,Data!$A$2:$L$4115,6,FALSE)</f>
        <v>successful</v>
      </c>
      <c r="C376" s="7">
        <f>VLOOKUP(A376,Data!$A$2:$L$4115,12,FALSE)</f>
        <v>49</v>
      </c>
      <c r="E376" s="7">
        <v>914</v>
      </c>
      <c r="F376" s="7" t="str">
        <f>VLOOKUP(E376,Data!$A$2:$L$4115,6,FALSE)</f>
        <v>failed</v>
      </c>
      <c r="G376" s="7">
        <f>VLOOKUP(E376,Data!$A$2:$L$4115,12,FALSE)</f>
        <v>0</v>
      </c>
    </row>
    <row r="377" spans="1:7" x14ac:dyDescent="0.25">
      <c r="A377" s="7">
        <v>755</v>
      </c>
      <c r="B377" s="7" t="str">
        <f>VLOOKUP(A377,Data!$A$2:$L$4115,6,FALSE)</f>
        <v>successful</v>
      </c>
      <c r="C377" s="7">
        <f>VLOOKUP(A377,Data!$A$2:$L$4115,12,FALSE)</f>
        <v>68</v>
      </c>
      <c r="E377" s="7">
        <v>915</v>
      </c>
      <c r="F377" s="7" t="str">
        <f>VLOOKUP(E377,Data!$A$2:$L$4115,6,FALSE)</f>
        <v>failed</v>
      </c>
      <c r="G377" s="7">
        <f>VLOOKUP(E377,Data!$A$2:$L$4115,12,FALSE)</f>
        <v>9</v>
      </c>
    </row>
    <row r="378" spans="1:7" x14ac:dyDescent="0.25">
      <c r="A378" s="7">
        <v>756</v>
      </c>
      <c r="B378" s="7" t="str">
        <f>VLOOKUP(A378,Data!$A$2:$L$4115,6,FALSE)</f>
        <v>successful</v>
      </c>
      <c r="C378" s="7">
        <f>VLOOKUP(A378,Data!$A$2:$L$4115,12,FALSE)</f>
        <v>22</v>
      </c>
      <c r="E378" s="7">
        <v>916</v>
      </c>
      <c r="F378" s="7" t="str">
        <f>VLOOKUP(E378,Data!$A$2:$L$4115,6,FALSE)</f>
        <v>failed</v>
      </c>
      <c r="G378" s="7">
        <f>VLOOKUP(E378,Data!$A$2:$L$4115,12,FALSE)</f>
        <v>0</v>
      </c>
    </row>
    <row r="379" spans="1:7" x14ac:dyDescent="0.25">
      <c r="A379" s="7">
        <v>757</v>
      </c>
      <c r="B379" s="7" t="str">
        <f>VLOOKUP(A379,Data!$A$2:$L$4115,6,FALSE)</f>
        <v>successful</v>
      </c>
      <c r="C379" s="7">
        <f>VLOOKUP(A379,Data!$A$2:$L$4115,12,FALSE)</f>
        <v>18</v>
      </c>
      <c r="E379" s="7">
        <v>917</v>
      </c>
      <c r="F379" s="7" t="str">
        <f>VLOOKUP(E379,Data!$A$2:$L$4115,6,FALSE)</f>
        <v>failed</v>
      </c>
      <c r="G379" s="7">
        <f>VLOOKUP(E379,Data!$A$2:$L$4115,12,FALSE)</f>
        <v>1</v>
      </c>
    </row>
    <row r="380" spans="1:7" x14ac:dyDescent="0.25">
      <c r="A380" s="7">
        <v>758</v>
      </c>
      <c r="B380" s="7" t="str">
        <f>VLOOKUP(A380,Data!$A$2:$L$4115,6,FALSE)</f>
        <v>successful</v>
      </c>
      <c r="C380" s="7">
        <f>VLOOKUP(A380,Data!$A$2:$L$4115,12,FALSE)</f>
        <v>19</v>
      </c>
      <c r="E380" s="7">
        <v>918</v>
      </c>
      <c r="F380" s="7" t="str">
        <f>VLOOKUP(E380,Data!$A$2:$L$4115,6,FALSE)</f>
        <v>failed</v>
      </c>
      <c r="G380" s="7">
        <f>VLOOKUP(E380,Data!$A$2:$L$4115,12,FALSE)</f>
        <v>10</v>
      </c>
    </row>
    <row r="381" spans="1:7" x14ac:dyDescent="0.25">
      <c r="A381" s="7">
        <v>759</v>
      </c>
      <c r="B381" s="7" t="str">
        <f>VLOOKUP(A381,Data!$A$2:$L$4115,6,FALSE)</f>
        <v>successful</v>
      </c>
      <c r="C381" s="7">
        <f>VLOOKUP(A381,Data!$A$2:$L$4115,12,FALSE)</f>
        <v>99</v>
      </c>
      <c r="E381" s="7">
        <v>919</v>
      </c>
      <c r="F381" s="7" t="str">
        <f>VLOOKUP(E381,Data!$A$2:$L$4115,6,FALSE)</f>
        <v>failed</v>
      </c>
      <c r="G381" s="7">
        <f>VLOOKUP(E381,Data!$A$2:$L$4115,12,FALSE)</f>
        <v>1</v>
      </c>
    </row>
    <row r="382" spans="1:7" x14ac:dyDescent="0.25">
      <c r="A382" s="7">
        <v>780</v>
      </c>
      <c r="B382" s="7" t="str">
        <f>VLOOKUP(A382,Data!$A$2:$L$4115,6,FALSE)</f>
        <v>successful</v>
      </c>
      <c r="C382" s="7">
        <f>VLOOKUP(A382,Data!$A$2:$L$4115,12,FALSE)</f>
        <v>27</v>
      </c>
      <c r="E382" s="7">
        <v>920</v>
      </c>
      <c r="F382" s="7" t="str">
        <f>VLOOKUP(E382,Data!$A$2:$L$4115,6,FALSE)</f>
        <v>failed</v>
      </c>
      <c r="G382" s="7">
        <f>VLOOKUP(E382,Data!$A$2:$L$4115,12,FALSE)</f>
        <v>0</v>
      </c>
    </row>
    <row r="383" spans="1:7" x14ac:dyDescent="0.25">
      <c r="A383" s="7">
        <v>781</v>
      </c>
      <c r="B383" s="7" t="str">
        <f>VLOOKUP(A383,Data!$A$2:$L$4115,6,FALSE)</f>
        <v>successful</v>
      </c>
      <c r="C383" s="7">
        <f>VLOOKUP(A383,Data!$A$2:$L$4115,12,FALSE)</f>
        <v>25</v>
      </c>
      <c r="E383" s="7">
        <v>921</v>
      </c>
      <c r="F383" s="7" t="str">
        <f>VLOOKUP(E383,Data!$A$2:$L$4115,6,FALSE)</f>
        <v>failed</v>
      </c>
      <c r="G383" s="7">
        <f>VLOOKUP(E383,Data!$A$2:$L$4115,12,FALSE)</f>
        <v>20</v>
      </c>
    </row>
    <row r="384" spans="1:7" x14ac:dyDescent="0.25">
      <c r="A384" s="7">
        <v>782</v>
      </c>
      <c r="B384" s="7" t="str">
        <f>VLOOKUP(A384,Data!$A$2:$L$4115,6,FALSE)</f>
        <v>successful</v>
      </c>
      <c r="C384" s="7">
        <f>VLOOKUP(A384,Data!$A$2:$L$4115,12,FALSE)</f>
        <v>14</v>
      </c>
      <c r="E384" s="7">
        <v>922</v>
      </c>
      <c r="F384" s="7" t="str">
        <f>VLOOKUP(E384,Data!$A$2:$L$4115,6,FALSE)</f>
        <v>failed</v>
      </c>
      <c r="G384" s="7">
        <f>VLOOKUP(E384,Data!$A$2:$L$4115,12,FALSE)</f>
        <v>30</v>
      </c>
    </row>
    <row r="385" spans="1:7" x14ac:dyDescent="0.25">
      <c r="A385" s="7">
        <v>783</v>
      </c>
      <c r="B385" s="7" t="str">
        <f>VLOOKUP(A385,Data!$A$2:$L$4115,6,FALSE)</f>
        <v>successful</v>
      </c>
      <c r="C385" s="7">
        <f>VLOOKUP(A385,Data!$A$2:$L$4115,12,FALSE)</f>
        <v>35</v>
      </c>
      <c r="E385" s="7">
        <v>923</v>
      </c>
      <c r="F385" s="7" t="str">
        <f>VLOOKUP(E385,Data!$A$2:$L$4115,6,FALSE)</f>
        <v>failed</v>
      </c>
      <c r="G385" s="7">
        <f>VLOOKUP(E385,Data!$A$2:$L$4115,12,FALSE)</f>
        <v>6</v>
      </c>
    </row>
    <row r="386" spans="1:7" x14ac:dyDescent="0.25">
      <c r="A386" s="7">
        <v>784</v>
      </c>
      <c r="B386" s="7" t="str">
        <f>VLOOKUP(A386,Data!$A$2:$L$4115,6,FALSE)</f>
        <v>successful</v>
      </c>
      <c r="C386" s="7">
        <f>VLOOKUP(A386,Data!$A$2:$L$4115,12,FALSE)</f>
        <v>10</v>
      </c>
      <c r="E386" s="7">
        <v>924</v>
      </c>
      <c r="F386" s="7" t="str">
        <f>VLOOKUP(E386,Data!$A$2:$L$4115,6,FALSE)</f>
        <v>failed</v>
      </c>
      <c r="G386" s="7">
        <f>VLOOKUP(E386,Data!$A$2:$L$4115,12,FALSE)</f>
        <v>15</v>
      </c>
    </row>
    <row r="387" spans="1:7" x14ac:dyDescent="0.25">
      <c r="A387" s="7">
        <v>785</v>
      </c>
      <c r="B387" s="7" t="str">
        <f>VLOOKUP(A387,Data!$A$2:$L$4115,6,FALSE)</f>
        <v>successful</v>
      </c>
      <c r="C387" s="7">
        <f>VLOOKUP(A387,Data!$A$2:$L$4115,12,FALSE)</f>
        <v>29</v>
      </c>
      <c r="E387" s="7">
        <v>925</v>
      </c>
      <c r="F387" s="7" t="str">
        <f>VLOOKUP(E387,Data!$A$2:$L$4115,6,FALSE)</f>
        <v>failed</v>
      </c>
      <c r="G387" s="7">
        <f>VLOOKUP(E387,Data!$A$2:$L$4115,12,FALSE)</f>
        <v>5</v>
      </c>
    </row>
    <row r="388" spans="1:7" x14ac:dyDescent="0.25">
      <c r="A388" s="7">
        <v>786</v>
      </c>
      <c r="B388" s="7" t="str">
        <f>VLOOKUP(A388,Data!$A$2:$L$4115,6,FALSE)</f>
        <v>successful</v>
      </c>
      <c r="C388" s="7">
        <f>VLOOKUP(A388,Data!$A$2:$L$4115,12,FALSE)</f>
        <v>44</v>
      </c>
      <c r="E388" s="7">
        <v>926</v>
      </c>
      <c r="F388" s="7" t="str">
        <f>VLOOKUP(E388,Data!$A$2:$L$4115,6,FALSE)</f>
        <v>failed</v>
      </c>
      <c r="G388" s="7">
        <f>VLOOKUP(E388,Data!$A$2:$L$4115,12,FALSE)</f>
        <v>0</v>
      </c>
    </row>
    <row r="389" spans="1:7" x14ac:dyDescent="0.25">
      <c r="A389" s="7">
        <v>787</v>
      </c>
      <c r="B389" s="7" t="str">
        <f>VLOOKUP(A389,Data!$A$2:$L$4115,6,FALSE)</f>
        <v>successful</v>
      </c>
      <c r="C389" s="7">
        <f>VLOOKUP(A389,Data!$A$2:$L$4115,12,FALSE)</f>
        <v>17</v>
      </c>
      <c r="E389" s="7">
        <v>927</v>
      </c>
      <c r="F389" s="7" t="str">
        <f>VLOOKUP(E389,Data!$A$2:$L$4115,6,FALSE)</f>
        <v>failed</v>
      </c>
      <c r="G389" s="7">
        <f>VLOOKUP(E389,Data!$A$2:$L$4115,12,FALSE)</f>
        <v>0</v>
      </c>
    </row>
    <row r="390" spans="1:7" x14ac:dyDescent="0.25">
      <c r="A390" s="7">
        <v>788</v>
      </c>
      <c r="B390" s="7" t="str">
        <f>VLOOKUP(A390,Data!$A$2:$L$4115,6,FALSE)</f>
        <v>successful</v>
      </c>
      <c r="C390" s="7">
        <f>VLOOKUP(A390,Data!$A$2:$L$4115,12,FALSE)</f>
        <v>34</v>
      </c>
      <c r="E390" s="7">
        <v>928</v>
      </c>
      <c r="F390" s="7" t="str">
        <f>VLOOKUP(E390,Data!$A$2:$L$4115,6,FALSE)</f>
        <v>failed</v>
      </c>
      <c r="G390" s="7">
        <f>VLOOKUP(E390,Data!$A$2:$L$4115,12,FALSE)</f>
        <v>28</v>
      </c>
    </row>
    <row r="391" spans="1:7" x14ac:dyDescent="0.25">
      <c r="A391" s="7">
        <v>789</v>
      </c>
      <c r="B391" s="7" t="str">
        <f>VLOOKUP(A391,Data!$A$2:$L$4115,6,FALSE)</f>
        <v>successful</v>
      </c>
      <c r="C391" s="7">
        <f>VLOOKUP(A391,Data!$A$2:$L$4115,12,FALSE)</f>
        <v>14</v>
      </c>
      <c r="E391" s="7">
        <v>929</v>
      </c>
      <c r="F391" s="7" t="str">
        <f>VLOOKUP(E391,Data!$A$2:$L$4115,6,FALSE)</f>
        <v>failed</v>
      </c>
      <c r="G391" s="7">
        <f>VLOOKUP(E391,Data!$A$2:$L$4115,12,FALSE)</f>
        <v>0</v>
      </c>
    </row>
    <row r="392" spans="1:7" x14ac:dyDescent="0.25">
      <c r="A392" s="7">
        <v>790</v>
      </c>
      <c r="B392" s="7" t="str">
        <f>VLOOKUP(A392,Data!$A$2:$L$4115,6,FALSE)</f>
        <v>successful</v>
      </c>
      <c r="C392" s="7">
        <f>VLOOKUP(A392,Data!$A$2:$L$4115,12,FALSE)</f>
        <v>156</v>
      </c>
      <c r="E392" s="7">
        <v>930</v>
      </c>
      <c r="F392" s="7" t="str">
        <f>VLOOKUP(E392,Data!$A$2:$L$4115,6,FALSE)</f>
        <v>failed</v>
      </c>
      <c r="G392" s="7">
        <f>VLOOKUP(E392,Data!$A$2:$L$4115,12,FALSE)</f>
        <v>5</v>
      </c>
    </row>
    <row r="393" spans="1:7" x14ac:dyDescent="0.25">
      <c r="A393" s="7">
        <v>791</v>
      </c>
      <c r="B393" s="7" t="str">
        <f>VLOOKUP(A393,Data!$A$2:$L$4115,6,FALSE)</f>
        <v>successful</v>
      </c>
      <c r="C393" s="7">
        <f>VLOOKUP(A393,Data!$A$2:$L$4115,12,FALSE)</f>
        <v>128</v>
      </c>
      <c r="E393" s="7">
        <v>931</v>
      </c>
      <c r="F393" s="7" t="str">
        <f>VLOOKUP(E393,Data!$A$2:$L$4115,6,FALSE)</f>
        <v>failed</v>
      </c>
      <c r="G393" s="7">
        <f>VLOOKUP(E393,Data!$A$2:$L$4115,12,FALSE)</f>
        <v>7</v>
      </c>
    </row>
    <row r="394" spans="1:7" x14ac:dyDescent="0.25">
      <c r="A394" s="7">
        <v>792</v>
      </c>
      <c r="B394" s="7" t="str">
        <f>VLOOKUP(A394,Data!$A$2:$L$4115,6,FALSE)</f>
        <v>successful</v>
      </c>
      <c r="C394" s="7">
        <f>VLOOKUP(A394,Data!$A$2:$L$4115,12,FALSE)</f>
        <v>60</v>
      </c>
      <c r="E394" s="7">
        <v>932</v>
      </c>
      <c r="F394" s="7" t="str">
        <f>VLOOKUP(E394,Data!$A$2:$L$4115,6,FALSE)</f>
        <v>failed</v>
      </c>
      <c r="G394" s="7">
        <f>VLOOKUP(E394,Data!$A$2:$L$4115,12,FALSE)</f>
        <v>30</v>
      </c>
    </row>
    <row r="395" spans="1:7" x14ac:dyDescent="0.25">
      <c r="A395" s="7">
        <v>793</v>
      </c>
      <c r="B395" s="7" t="str">
        <f>VLOOKUP(A395,Data!$A$2:$L$4115,6,FALSE)</f>
        <v>successful</v>
      </c>
      <c r="C395" s="7">
        <f>VLOOKUP(A395,Data!$A$2:$L$4115,12,FALSE)</f>
        <v>32</v>
      </c>
      <c r="E395" s="7">
        <v>933</v>
      </c>
      <c r="F395" s="7" t="str">
        <f>VLOOKUP(E395,Data!$A$2:$L$4115,6,FALSE)</f>
        <v>failed</v>
      </c>
      <c r="G395" s="7">
        <f>VLOOKUP(E395,Data!$A$2:$L$4115,12,FALSE)</f>
        <v>2</v>
      </c>
    </row>
    <row r="396" spans="1:7" x14ac:dyDescent="0.25">
      <c r="A396" s="7">
        <v>794</v>
      </c>
      <c r="B396" s="7" t="str">
        <f>VLOOKUP(A396,Data!$A$2:$L$4115,6,FALSE)</f>
        <v>successful</v>
      </c>
      <c r="C396" s="7">
        <f>VLOOKUP(A396,Data!$A$2:$L$4115,12,FALSE)</f>
        <v>53</v>
      </c>
      <c r="E396" s="7">
        <v>934</v>
      </c>
      <c r="F396" s="7" t="str">
        <f>VLOOKUP(E396,Data!$A$2:$L$4115,6,FALSE)</f>
        <v>failed</v>
      </c>
      <c r="G396" s="7">
        <f>VLOOKUP(E396,Data!$A$2:$L$4115,12,FALSE)</f>
        <v>30</v>
      </c>
    </row>
    <row r="397" spans="1:7" x14ac:dyDescent="0.25">
      <c r="A397" s="7">
        <v>795</v>
      </c>
      <c r="B397" s="7" t="str">
        <f>VLOOKUP(A397,Data!$A$2:$L$4115,6,FALSE)</f>
        <v>successful</v>
      </c>
      <c r="C397" s="7">
        <f>VLOOKUP(A397,Data!$A$2:$L$4115,12,FALSE)</f>
        <v>184</v>
      </c>
      <c r="E397" s="7">
        <v>935</v>
      </c>
      <c r="F397" s="7" t="str">
        <f>VLOOKUP(E397,Data!$A$2:$L$4115,6,FALSE)</f>
        <v>failed</v>
      </c>
      <c r="G397" s="7">
        <f>VLOOKUP(E397,Data!$A$2:$L$4115,12,FALSE)</f>
        <v>2</v>
      </c>
    </row>
    <row r="398" spans="1:7" x14ac:dyDescent="0.25">
      <c r="A398" s="7">
        <v>796</v>
      </c>
      <c r="B398" s="7" t="str">
        <f>VLOOKUP(A398,Data!$A$2:$L$4115,6,FALSE)</f>
        <v>successful</v>
      </c>
      <c r="C398" s="7">
        <f>VLOOKUP(A398,Data!$A$2:$L$4115,12,FALSE)</f>
        <v>90</v>
      </c>
      <c r="E398" s="7">
        <v>936</v>
      </c>
      <c r="F398" s="7" t="str">
        <f>VLOOKUP(E398,Data!$A$2:$L$4115,6,FALSE)</f>
        <v>failed</v>
      </c>
      <c r="G398" s="7">
        <f>VLOOKUP(E398,Data!$A$2:$L$4115,12,FALSE)</f>
        <v>0</v>
      </c>
    </row>
    <row r="399" spans="1:7" x14ac:dyDescent="0.25">
      <c r="A399" s="7">
        <v>797</v>
      </c>
      <c r="B399" s="7" t="str">
        <f>VLOOKUP(A399,Data!$A$2:$L$4115,6,FALSE)</f>
        <v>successful</v>
      </c>
      <c r="C399" s="7">
        <f>VLOOKUP(A399,Data!$A$2:$L$4115,12,FALSE)</f>
        <v>71</v>
      </c>
      <c r="E399" s="7">
        <v>937</v>
      </c>
      <c r="F399" s="7" t="str">
        <f>VLOOKUP(E399,Data!$A$2:$L$4115,6,FALSE)</f>
        <v>failed</v>
      </c>
      <c r="G399" s="7">
        <f>VLOOKUP(E399,Data!$A$2:$L$4115,12,FALSE)</f>
        <v>2</v>
      </c>
    </row>
    <row r="400" spans="1:7" x14ac:dyDescent="0.25">
      <c r="A400" s="7">
        <v>798</v>
      </c>
      <c r="B400" s="7" t="str">
        <f>VLOOKUP(A400,Data!$A$2:$L$4115,6,FALSE)</f>
        <v>successful</v>
      </c>
      <c r="C400" s="7">
        <f>VLOOKUP(A400,Data!$A$2:$L$4115,12,FALSE)</f>
        <v>87</v>
      </c>
      <c r="E400" s="7">
        <v>938</v>
      </c>
      <c r="F400" s="7" t="str">
        <f>VLOOKUP(E400,Data!$A$2:$L$4115,6,FALSE)</f>
        <v>failed</v>
      </c>
      <c r="G400" s="7">
        <f>VLOOKUP(E400,Data!$A$2:$L$4115,12,FALSE)</f>
        <v>1</v>
      </c>
    </row>
    <row r="401" spans="1:7" x14ac:dyDescent="0.25">
      <c r="A401" s="7">
        <v>799</v>
      </c>
      <c r="B401" s="7" t="str">
        <f>VLOOKUP(A401,Data!$A$2:$L$4115,6,FALSE)</f>
        <v>successful</v>
      </c>
      <c r="C401" s="7">
        <f>VLOOKUP(A401,Data!$A$2:$L$4115,12,FALSE)</f>
        <v>28</v>
      </c>
      <c r="E401" s="7">
        <v>939</v>
      </c>
      <c r="F401" s="7" t="str">
        <f>VLOOKUP(E401,Data!$A$2:$L$4115,6,FALSE)</f>
        <v>failed</v>
      </c>
      <c r="G401" s="7">
        <f>VLOOKUP(E401,Data!$A$2:$L$4115,12,FALSE)</f>
        <v>2</v>
      </c>
    </row>
    <row r="402" spans="1:7" x14ac:dyDescent="0.25">
      <c r="A402" s="7">
        <v>800</v>
      </c>
      <c r="B402" s="7" t="str">
        <f>VLOOKUP(A402,Data!$A$2:$L$4115,6,FALSE)</f>
        <v>successful</v>
      </c>
      <c r="C402" s="7">
        <f>VLOOKUP(A402,Data!$A$2:$L$4115,12,FALSE)</f>
        <v>56</v>
      </c>
      <c r="E402" s="7">
        <v>940</v>
      </c>
      <c r="F402" s="7" t="str">
        <f>VLOOKUP(E402,Data!$A$2:$L$4115,6,FALSE)</f>
        <v>failed</v>
      </c>
      <c r="G402" s="7">
        <f>VLOOKUP(E402,Data!$A$2:$L$4115,12,FALSE)</f>
        <v>14</v>
      </c>
    </row>
    <row r="403" spans="1:7" x14ac:dyDescent="0.25">
      <c r="A403" s="7">
        <v>801</v>
      </c>
      <c r="B403" s="7" t="str">
        <f>VLOOKUP(A403,Data!$A$2:$L$4115,6,FALSE)</f>
        <v>successful</v>
      </c>
      <c r="C403" s="7">
        <f>VLOOKUP(A403,Data!$A$2:$L$4115,12,FALSE)</f>
        <v>51</v>
      </c>
      <c r="E403" s="7">
        <v>941</v>
      </c>
      <c r="F403" s="7" t="str">
        <f>VLOOKUP(E403,Data!$A$2:$L$4115,6,FALSE)</f>
        <v>failed</v>
      </c>
      <c r="G403" s="7">
        <f>VLOOKUP(E403,Data!$A$2:$L$4115,12,FALSE)</f>
        <v>31</v>
      </c>
    </row>
    <row r="404" spans="1:7" x14ac:dyDescent="0.25">
      <c r="A404" s="7">
        <v>802</v>
      </c>
      <c r="B404" s="7" t="str">
        <f>VLOOKUP(A404,Data!$A$2:$L$4115,6,FALSE)</f>
        <v>successful</v>
      </c>
      <c r="C404" s="7">
        <f>VLOOKUP(A404,Data!$A$2:$L$4115,12,FALSE)</f>
        <v>75</v>
      </c>
      <c r="E404" s="7">
        <v>942</v>
      </c>
      <c r="F404" s="7" t="str">
        <f>VLOOKUP(E404,Data!$A$2:$L$4115,6,FALSE)</f>
        <v>failed</v>
      </c>
      <c r="G404" s="7">
        <f>VLOOKUP(E404,Data!$A$2:$L$4115,12,FALSE)</f>
        <v>16</v>
      </c>
    </row>
    <row r="405" spans="1:7" x14ac:dyDescent="0.25">
      <c r="A405" s="7">
        <v>803</v>
      </c>
      <c r="B405" s="7" t="str">
        <f>VLOOKUP(A405,Data!$A$2:$L$4115,6,FALSE)</f>
        <v>successful</v>
      </c>
      <c r="C405" s="7">
        <f>VLOOKUP(A405,Data!$A$2:$L$4115,12,FALSE)</f>
        <v>38</v>
      </c>
      <c r="E405" s="7">
        <v>943</v>
      </c>
      <c r="F405" s="7" t="str">
        <f>VLOOKUP(E405,Data!$A$2:$L$4115,6,FALSE)</f>
        <v>failed</v>
      </c>
      <c r="G405" s="7">
        <f>VLOOKUP(E405,Data!$A$2:$L$4115,12,FALSE)</f>
        <v>12</v>
      </c>
    </row>
    <row r="406" spans="1:7" x14ac:dyDescent="0.25">
      <c r="A406" s="7">
        <v>804</v>
      </c>
      <c r="B406" s="7" t="str">
        <f>VLOOKUP(A406,Data!$A$2:$L$4115,6,FALSE)</f>
        <v>successful</v>
      </c>
      <c r="C406" s="7">
        <f>VLOOKUP(A406,Data!$A$2:$L$4115,12,FALSE)</f>
        <v>18</v>
      </c>
      <c r="E406" s="7">
        <v>944</v>
      </c>
      <c r="F406" s="7" t="str">
        <f>VLOOKUP(E406,Data!$A$2:$L$4115,6,FALSE)</f>
        <v>failed</v>
      </c>
      <c r="G406" s="7">
        <f>VLOOKUP(E406,Data!$A$2:$L$4115,12,FALSE)</f>
        <v>96</v>
      </c>
    </row>
    <row r="407" spans="1:7" x14ac:dyDescent="0.25">
      <c r="A407" s="7">
        <v>805</v>
      </c>
      <c r="B407" s="7" t="str">
        <f>VLOOKUP(A407,Data!$A$2:$L$4115,6,FALSE)</f>
        <v>successful</v>
      </c>
      <c r="C407" s="7">
        <f>VLOOKUP(A407,Data!$A$2:$L$4115,12,FALSE)</f>
        <v>54</v>
      </c>
      <c r="E407" s="7">
        <v>945</v>
      </c>
      <c r="F407" s="7" t="str">
        <f>VLOOKUP(E407,Data!$A$2:$L$4115,6,FALSE)</f>
        <v>failed</v>
      </c>
      <c r="G407" s="7">
        <f>VLOOKUP(E407,Data!$A$2:$L$4115,12,FALSE)</f>
        <v>16</v>
      </c>
    </row>
    <row r="408" spans="1:7" x14ac:dyDescent="0.25">
      <c r="A408" s="7">
        <v>806</v>
      </c>
      <c r="B408" s="7" t="str">
        <f>VLOOKUP(A408,Data!$A$2:$L$4115,6,FALSE)</f>
        <v>successful</v>
      </c>
      <c r="C408" s="7">
        <f>VLOOKUP(A408,Data!$A$2:$L$4115,12,FALSE)</f>
        <v>71</v>
      </c>
      <c r="E408" s="7">
        <v>946</v>
      </c>
      <c r="F408" s="7" t="str">
        <f>VLOOKUP(E408,Data!$A$2:$L$4115,6,FALSE)</f>
        <v>failed</v>
      </c>
      <c r="G408" s="7">
        <f>VLOOKUP(E408,Data!$A$2:$L$4115,12,FALSE)</f>
        <v>5</v>
      </c>
    </row>
    <row r="409" spans="1:7" x14ac:dyDescent="0.25">
      <c r="A409" s="7">
        <v>807</v>
      </c>
      <c r="B409" s="7" t="str">
        <f>VLOOKUP(A409,Data!$A$2:$L$4115,6,FALSE)</f>
        <v>successful</v>
      </c>
      <c r="C409" s="7">
        <f>VLOOKUP(A409,Data!$A$2:$L$4115,12,FALSE)</f>
        <v>57</v>
      </c>
      <c r="E409" s="7">
        <v>947</v>
      </c>
      <c r="F409" s="7" t="str">
        <f>VLOOKUP(E409,Data!$A$2:$L$4115,6,FALSE)</f>
        <v>failed</v>
      </c>
      <c r="G409" s="7">
        <f>VLOOKUP(E409,Data!$A$2:$L$4115,12,FALSE)</f>
        <v>0</v>
      </c>
    </row>
    <row r="410" spans="1:7" x14ac:dyDescent="0.25">
      <c r="A410" s="7">
        <v>808</v>
      </c>
      <c r="B410" s="7" t="str">
        <f>VLOOKUP(A410,Data!$A$2:$L$4115,6,FALSE)</f>
        <v>successful</v>
      </c>
      <c r="C410" s="7">
        <f>VLOOKUP(A410,Data!$A$2:$L$4115,12,FALSE)</f>
        <v>43</v>
      </c>
      <c r="E410" s="7">
        <v>948</v>
      </c>
      <c r="F410" s="7" t="str">
        <f>VLOOKUP(E410,Data!$A$2:$L$4115,6,FALSE)</f>
        <v>failed</v>
      </c>
      <c r="G410" s="7">
        <f>VLOOKUP(E410,Data!$A$2:$L$4115,12,FALSE)</f>
        <v>8</v>
      </c>
    </row>
    <row r="411" spans="1:7" x14ac:dyDescent="0.25">
      <c r="A411" s="7">
        <v>809</v>
      </c>
      <c r="B411" s="7" t="str">
        <f>VLOOKUP(A411,Data!$A$2:$L$4115,6,FALSE)</f>
        <v>successful</v>
      </c>
      <c r="C411" s="7">
        <f>VLOOKUP(A411,Data!$A$2:$L$4115,12,FALSE)</f>
        <v>52</v>
      </c>
      <c r="E411" s="7">
        <v>949</v>
      </c>
      <c r="F411" s="7" t="str">
        <f>VLOOKUP(E411,Data!$A$2:$L$4115,6,FALSE)</f>
        <v>failed</v>
      </c>
      <c r="G411" s="7">
        <f>VLOOKUP(E411,Data!$A$2:$L$4115,12,FALSE)</f>
        <v>7</v>
      </c>
    </row>
    <row r="412" spans="1:7" x14ac:dyDescent="0.25">
      <c r="A412" s="7">
        <v>810</v>
      </c>
      <c r="B412" s="7" t="str">
        <f>VLOOKUP(A412,Data!$A$2:$L$4115,6,FALSE)</f>
        <v>successful</v>
      </c>
      <c r="C412" s="7">
        <f>VLOOKUP(A412,Data!$A$2:$L$4115,12,FALSE)</f>
        <v>27</v>
      </c>
      <c r="E412" s="7">
        <v>950</v>
      </c>
      <c r="F412" s="7" t="str">
        <f>VLOOKUP(E412,Data!$A$2:$L$4115,6,FALSE)</f>
        <v>failed</v>
      </c>
      <c r="G412" s="7">
        <f>VLOOKUP(E412,Data!$A$2:$L$4115,12,FALSE)</f>
        <v>24</v>
      </c>
    </row>
    <row r="413" spans="1:7" x14ac:dyDescent="0.25">
      <c r="A413" s="7">
        <v>811</v>
      </c>
      <c r="B413" s="7" t="str">
        <f>VLOOKUP(A413,Data!$A$2:$L$4115,6,FALSE)</f>
        <v>successful</v>
      </c>
      <c r="C413" s="7">
        <f>VLOOKUP(A413,Data!$A$2:$L$4115,12,FALSE)</f>
        <v>12</v>
      </c>
      <c r="E413" s="7">
        <v>951</v>
      </c>
      <c r="F413" s="7" t="str">
        <f>VLOOKUP(E413,Data!$A$2:$L$4115,6,FALSE)</f>
        <v>failed</v>
      </c>
      <c r="G413" s="7">
        <f>VLOOKUP(E413,Data!$A$2:$L$4115,12,FALSE)</f>
        <v>121</v>
      </c>
    </row>
    <row r="414" spans="1:7" x14ac:dyDescent="0.25">
      <c r="A414" s="7">
        <v>812</v>
      </c>
      <c r="B414" s="7" t="str">
        <f>VLOOKUP(A414,Data!$A$2:$L$4115,6,FALSE)</f>
        <v>successful</v>
      </c>
      <c r="C414" s="7">
        <f>VLOOKUP(A414,Data!$A$2:$L$4115,12,FALSE)</f>
        <v>33</v>
      </c>
      <c r="E414" s="7">
        <v>952</v>
      </c>
      <c r="F414" s="7" t="str">
        <f>VLOOKUP(E414,Data!$A$2:$L$4115,6,FALSE)</f>
        <v>failed</v>
      </c>
      <c r="G414" s="7">
        <f>VLOOKUP(E414,Data!$A$2:$L$4115,12,FALSE)</f>
        <v>196</v>
      </c>
    </row>
    <row r="415" spans="1:7" x14ac:dyDescent="0.25">
      <c r="A415" s="7">
        <v>813</v>
      </c>
      <c r="B415" s="7" t="str">
        <f>VLOOKUP(A415,Data!$A$2:$L$4115,6,FALSE)</f>
        <v>successful</v>
      </c>
      <c r="C415" s="7">
        <f>VLOOKUP(A415,Data!$A$2:$L$4115,12,FALSE)</f>
        <v>96</v>
      </c>
      <c r="E415" s="7">
        <v>953</v>
      </c>
      <c r="F415" s="7" t="str">
        <f>VLOOKUP(E415,Data!$A$2:$L$4115,6,FALSE)</f>
        <v>failed</v>
      </c>
      <c r="G415" s="7">
        <f>VLOOKUP(E415,Data!$A$2:$L$4115,12,FALSE)</f>
        <v>5</v>
      </c>
    </row>
    <row r="416" spans="1:7" x14ac:dyDescent="0.25">
      <c r="A416" s="7">
        <v>814</v>
      </c>
      <c r="B416" s="7" t="str">
        <f>VLOOKUP(A416,Data!$A$2:$L$4115,6,FALSE)</f>
        <v>successful</v>
      </c>
      <c r="C416" s="7">
        <f>VLOOKUP(A416,Data!$A$2:$L$4115,12,FALSE)</f>
        <v>28</v>
      </c>
      <c r="E416" s="7">
        <v>954</v>
      </c>
      <c r="F416" s="7" t="str">
        <f>VLOOKUP(E416,Data!$A$2:$L$4115,6,FALSE)</f>
        <v>failed</v>
      </c>
      <c r="G416" s="7">
        <f>VLOOKUP(E416,Data!$A$2:$L$4115,12,FALSE)</f>
        <v>73</v>
      </c>
    </row>
    <row r="417" spans="1:7" x14ac:dyDescent="0.25">
      <c r="A417" s="7">
        <v>815</v>
      </c>
      <c r="B417" s="7" t="str">
        <f>VLOOKUP(A417,Data!$A$2:$L$4115,6,FALSE)</f>
        <v>successful</v>
      </c>
      <c r="C417" s="7">
        <f>VLOOKUP(A417,Data!$A$2:$L$4115,12,FALSE)</f>
        <v>43</v>
      </c>
      <c r="E417" s="7">
        <v>955</v>
      </c>
      <c r="F417" s="7" t="str">
        <f>VLOOKUP(E417,Data!$A$2:$L$4115,6,FALSE)</f>
        <v>failed</v>
      </c>
      <c r="G417" s="7">
        <f>VLOOKUP(E417,Data!$A$2:$L$4115,12,FALSE)</f>
        <v>93</v>
      </c>
    </row>
    <row r="418" spans="1:7" x14ac:dyDescent="0.25">
      <c r="A418" s="7">
        <v>816</v>
      </c>
      <c r="B418" s="7" t="str">
        <f>VLOOKUP(A418,Data!$A$2:$L$4115,6,FALSE)</f>
        <v>successful</v>
      </c>
      <c r="C418" s="7">
        <f>VLOOKUP(A418,Data!$A$2:$L$4115,12,FALSE)</f>
        <v>205</v>
      </c>
      <c r="E418" s="7">
        <v>956</v>
      </c>
      <c r="F418" s="7" t="str">
        <f>VLOOKUP(E418,Data!$A$2:$L$4115,6,FALSE)</f>
        <v>failed</v>
      </c>
      <c r="G418" s="7">
        <f>VLOOKUP(E418,Data!$A$2:$L$4115,12,FALSE)</f>
        <v>17</v>
      </c>
    </row>
    <row r="419" spans="1:7" x14ac:dyDescent="0.25">
      <c r="A419" s="7">
        <v>817</v>
      </c>
      <c r="B419" s="7" t="str">
        <f>VLOOKUP(A419,Data!$A$2:$L$4115,6,FALSE)</f>
        <v>successful</v>
      </c>
      <c r="C419" s="7">
        <f>VLOOKUP(A419,Data!$A$2:$L$4115,12,FALSE)</f>
        <v>23</v>
      </c>
      <c r="E419" s="7">
        <v>957</v>
      </c>
      <c r="F419" s="7" t="str">
        <f>VLOOKUP(E419,Data!$A$2:$L$4115,6,FALSE)</f>
        <v>failed</v>
      </c>
      <c r="G419" s="7">
        <f>VLOOKUP(E419,Data!$A$2:$L$4115,12,FALSE)</f>
        <v>7</v>
      </c>
    </row>
    <row r="420" spans="1:7" x14ac:dyDescent="0.25">
      <c r="A420" s="7">
        <v>818</v>
      </c>
      <c r="B420" s="7" t="str">
        <f>VLOOKUP(A420,Data!$A$2:$L$4115,6,FALSE)</f>
        <v>successful</v>
      </c>
      <c r="C420" s="7">
        <f>VLOOKUP(A420,Data!$A$2:$L$4115,12,FALSE)</f>
        <v>19</v>
      </c>
      <c r="E420" s="7">
        <v>958</v>
      </c>
      <c r="F420" s="7" t="str">
        <f>VLOOKUP(E420,Data!$A$2:$L$4115,6,FALSE)</f>
        <v>failed</v>
      </c>
      <c r="G420" s="7">
        <f>VLOOKUP(E420,Data!$A$2:$L$4115,12,FALSE)</f>
        <v>17</v>
      </c>
    </row>
    <row r="421" spans="1:7" x14ac:dyDescent="0.25">
      <c r="A421" s="7">
        <v>819</v>
      </c>
      <c r="B421" s="7" t="str">
        <f>VLOOKUP(A421,Data!$A$2:$L$4115,6,FALSE)</f>
        <v>successful</v>
      </c>
      <c r="C421" s="7">
        <f>VLOOKUP(A421,Data!$A$2:$L$4115,12,FALSE)</f>
        <v>14</v>
      </c>
      <c r="E421" s="7">
        <v>959</v>
      </c>
      <c r="F421" s="7" t="str">
        <f>VLOOKUP(E421,Data!$A$2:$L$4115,6,FALSE)</f>
        <v>failed</v>
      </c>
      <c r="G421" s="7">
        <f>VLOOKUP(E421,Data!$A$2:$L$4115,12,FALSE)</f>
        <v>171</v>
      </c>
    </row>
    <row r="422" spans="1:7" x14ac:dyDescent="0.25">
      <c r="A422" s="7">
        <v>820</v>
      </c>
      <c r="B422" s="7" t="str">
        <f>VLOOKUP(A422,Data!$A$2:$L$4115,6,FALSE)</f>
        <v>successful</v>
      </c>
      <c r="C422" s="7">
        <f>VLOOKUP(A422,Data!$A$2:$L$4115,12,FALSE)</f>
        <v>38</v>
      </c>
      <c r="E422" s="7">
        <v>960</v>
      </c>
      <c r="F422" s="7" t="str">
        <f>VLOOKUP(E422,Data!$A$2:$L$4115,6,FALSE)</f>
        <v>failed</v>
      </c>
      <c r="G422" s="7">
        <f>VLOOKUP(E422,Data!$A$2:$L$4115,12,FALSE)</f>
        <v>188</v>
      </c>
    </row>
    <row r="423" spans="1:7" x14ac:dyDescent="0.25">
      <c r="A423" s="7">
        <v>821</v>
      </c>
      <c r="B423" s="7" t="str">
        <f>VLOOKUP(A423,Data!$A$2:$L$4115,6,FALSE)</f>
        <v>successful</v>
      </c>
      <c r="C423" s="7">
        <f>VLOOKUP(A423,Data!$A$2:$L$4115,12,FALSE)</f>
        <v>78</v>
      </c>
      <c r="E423" s="7">
        <v>961</v>
      </c>
      <c r="F423" s="7" t="str">
        <f>VLOOKUP(E423,Data!$A$2:$L$4115,6,FALSE)</f>
        <v>failed</v>
      </c>
      <c r="G423" s="7">
        <f>VLOOKUP(E423,Data!$A$2:$L$4115,12,FALSE)</f>
        <v>110</v>
      </c>
    </row>
    <row r="424" spans="1:7" x14ac:dyDescent="0.25">
      <c r="A424" s="7">
        <v>822</v>
      </c>
      <c r="B424" s="7" t="str">
        <f>VLOOKUP(A424,Data!$A$2:$L$4115,6,FALSE)</f>
        <v>successful</v>
      </c>
      <c r="C424" s="7">
        <f>VLOOKUP(A424,Data!$A$2:$L$4115,12,FALSE)</f>
        <v>69</v>
      </c>
      <c r="E424" s="7">
        <v>962</v>
      </c>
      <c r="F424" s="7" t="str">
        <f>VLOOKUP(E424,Data!$A$2:$L$4115,6,FALSE)</f>
        <v>failed</v>
      </c>
      <c r="G424" s="7">
        <f>VLOOKUP(E424,Data!$A$2:$L$4115,12,FALSE)</f>
        <v>37</v>
      </c>
    </row>
    <row r="425" spans="1:7" x14ac:dyDescent="0.25">
      <c r="A425" s="7">
        <v>823</v>
      </c>
      <c r="B425" s="7" t="str">
        <f>VLOOKUP(A425,Data!$A$2:$L$4115,6,FALSE)</f>
        <v>successful</v>
      </c>
      <c r="C425" s="7">
        <f>VLOOKUP(A425,Data!$A$2:$L$4115,12,FALSE)</f>
        <v>33</v>
      </c>
      <c r="E425" s="7">
        <v>963</v>
      </c>
      <c r="F425" s="7" t="str">
        <f>VLOOKUP(E425,Data!$A$2:$L$4115,6,FALSE)</f>
        <v>failed</v>
      </c>
      <c r="G425" s="7">
        <f>VLOOKUP(E425,Data!$A$2:$L$4115,12,FALSE)</f>
        <v>9</v>
      </c>
    </row>
    <row r="426" spans="1:7" x14ac:dyDescent="0.25">
      <c r="A426" s="7">
        <v>824</v>
      </c>
      <c r="B426" s="7" t="str">
        <f>VLOOKUP(A426,Data!$A$2:$L$4115,6,FALSE)</f>
        <v>successful</v>
      </c>
      <c r="C426" s="7">
        <f>VLOOKUP(A426,Data!$A$2:$L$4115,12,FALSE)</f>
        <v>54</v>
      </c>
      <c r="E426" s="7">
        <v>964</v>
      </c>
      <c r="F426" s="7" t="str">
        <f>VLOOKUP(E426,Data!$A$2:$L$4115,6,FALSE)</f>
        <v>failed</v>
      </c>
      <c r="G426" s="7">
        <f>VLOOKUP(E426,Data!$A$2:$L$4115,12,FALSE)</f>
        <v>29</v>
      </c>
    </row>
    <row r="427" spans="1:7" x14ac:dyDescent="0.25">
      <c r="A427" s="7">
        <v>825</v>
      </c>
      <c r="B427" s="7" t="str">
        <f>VLOOKUP(A427,Data!$A$2:$L$4115,6,FALSE)</f>
        <v>successful</v>
      </c>
      <c r="C427" s="7">
        <f>VLOOKUP(A427,Data!$A$2:$L$4115,12,FALSE)</f>
        <v>99</v>
      </c>
      <c r="E427" s="7">
        <v>965</v>
      </c>
      <c r="F427" s="7" t="str">
        <f>VLOOKUP(E427,Data!$A$2:$L$4115,6,FALSE)</f>
        <v>failed</v>
      </c>
      <c r="G427" s="7">
        <f>VLOOKUP(E427,Data!$A$2:$L$4115,12,FALSE)</f>
        <v>6</v>
      </c>
    </row>
    <row r="428" spans="1:7" x14ac:dyDescent="0.25">
      <c r="A428" s="7">
        <v>826</v>
      </c>
      <c r="B428" s="7" t="str">
        <f>VLOOKUP(A428,Data!$A$2:$L$4115,6,FALSE)</f>
        <v>successful</v>
      </c>
      <c r="C428" s="7">
        <f>VLOOKUP(A428,Data!$A$2:$L$4115,12,FALSE)</f>
        <v>49</v>
      </c>
      <c r="E428" s="7">
        <v>966</v>
      </c>
      <c r="F428" s="7" t="str">
        <f>VLOOKUP(E428,Data!$A$2:$L$4115,6,FALSE)</f>
        <v>failed</v>
      </c>
      <c r="G428" s="7">
        <f>VLOOKUP(E428,Data!$A$2:$L$4115,12,FALSE)</f>
        <v>30</v>
      </c>
    </row>
    <row r="429" spans="1:7" x14ac:dyDescent="0.25">
      <c r="A429" s="7">
        <v>827</v>
      </c>
      <c r="B429" s="7" t="str">
        <f>VLOOKUP(A429,Data!$A$2:$L$4115,6,FALSE)</f>
        <v>successful</v>
      </c>
      <c r="C429" s="7">
        <f>VLOOKUP(A429,Data!$A$2:$L$4115,12,FALSE)</f>
        <v>11</v>
      </c>
      <c r="E429" s="7">
        <v>967</v>
      </c>
      <c r="F429" s="7" t="str">
        <f>VLOOKUP(E429,Data!$A$2:$L$4115,6,FALSE)</f>
        <v>failed</v>
      </c>
      <c r="G429" s="7">
        <f>VLOOKUP(E429,Data!$A$2:$L$4115,12,FALSE)</f>
        <v>81</v>
      </c>
    </row>
    <row r="430" spans="1:7" x14ac:dyDescent="0.25">
      <c r="A430" s="7">
        <v>828</v>
      </c>
      <c r="B430" s="7" t="str">
        <f>VLOOKUP(A430,Data!$A$2:$L$4115,6,FALSE)</f>
        <v>successful</v>
      </c>
      <c r="C430" s="7">
        <f>VLOOKUP(A430,Data!$A$2:$L$4115,12,FALSE)</f>
        <v>38</v>
      </c>
      <c r="E430" s="7">
        <v>968</v>
      </c>
      <c r="F430" s="7" t="str">
        <f>VLOOKUP(E430,Data!$A$2:$L$4115,6,FALSE)</f>
        <v>failed</v>
      </c>
      <c r="G430" s="7">
        <f>VLOOKUP(E430,Data!$A$2:$L$4115,12,FALSE)</f>
        <v>4</v>
      </c>
    </row>
    <row r="431" spans="1:7" x14ac:dyDescent="0.25">
      <c r="A431" s="7">
        <v>829</v>
      </c>
      <c r="B431" s="7" t="str">
        <f>VLOOKUP(A431,Data!$A$2:$L$4115,6,FALSE)</f>
        <v>successful</v>
      </c>
      <c r="C431" s="7">
        <f>VLOOKUP(A431,Data!$A$2:$L$4115,12,FALSE)</f>
        <v>16</v>
      </c>
      <c r="E431" s="7">
        <v>969</v>
      </c>
      <c r="F431" s="7" t="str">
        <f>VLOOKUP(E431,Data!$A$2:$L$4115,6,FALSE)</f>
        <v>failed</v>
      </c>
      <c r="G431" s="7">
        <f>VLOOKUP(E431,Data!$A$2:$L$4115,12,FALSE)</f>
        <v>11</v>
      </c>
    </row>
    <row r="432" spans="1:7" x14ac:dyDescent="0.25">
      <c r="A432" s="7">
        <v>830</v>
      </c>
      <c r="B432" s="7" t="str">
        <f>VLOOKUP(A432,Data!$A$2:$L$4115,6,FALSE)</f>
        <v>successful</v>
      </c>
      <c r="C432" s="7">
        <f>VLOOKUP(A432,Data!$A$2:$L$4115,12,FALSE)</f>
        <v>32</v>
      </c>
      <c r="E432" s="7">
        <v>970</v>
      </c>
      <c r="F432" s="7" t="str">
        <f>VLOOKUP(E432,Data!$A$2:$L$4115,6,FALSE)</f>
        <v>failed</v>
      </c>
      <c r="G432" s="7">
        <f>VLOOKUP(E432,Data!$A$2:$L$4115,12,FALSE)</f>
        <v>14</v>
      </c>
    </row>
    <row r="433" spans="1:7" x14ac:dyDescent="0.25">
      <c r="A433" s="7">
        <v>831</v>
      </c>
      <c r="B433" s="7" t="str">
        <f>VLOOKUP(A433,Data!$A$2:$L$4115,6,FALSE)</f>
        <v>successful</v>
      </c>
      <c r="C433" s="7">
        <f>VLOOKUP(A433,Data!$A$2:$L$4115,12,FALSE)</f>
        <v>20</v>
      </c>
      <c r="E433" s="7">
        <v>971</v>
      </c>
      <c r="F433" s="7" t="str">
        <f>VLOOKUP(E433,Data!$A$2:$L$4115,6,FALSE)</f>
        <v>failed</v>
      </c>
      <c r="G433" s="7">
        <f>VLOOKUP(E433,Data!$A$2:$L$4115,12,FALSE)</f>
        <v>5</v>
      </c>
    </row>
    <row r="434" spans="1:7" x14ac:dyDescent="0.25">
      <c r="A434" s="7">
        <v>832</v>
      </c>
      <c r="B434" s="7" t="str">
        <f>VLOOKUP(A434,Data!$A$2:$L$4115,6,FALSE)</f>
        <v>successful</v>
      </c>
      <c r="C434" s="7">
        <f>VLOOKUP(A434,Data!$A$2:$L$4115,12,FALSE)</f>
        <v>154</v>
      </c>
      <c r="E434" s="7">
        <v>972</v>
      </c>
      <c r="F434" s="7" t="str">
        <f>VLOOKUP(E434,Data!$A$2:$L$4115,6,FALSE)</f>
        <v>failed</v>
      </c>
      <c r="G434" s="7">
        <f>VLOOKUP(E434,Data!$A$2:$L$4115,12,FALSE)</f>
        <v>45</v>
      </c>
    </row>
    <row r="435" spans="1:7" x14ac:dyDescent="0.25">
      <c r="A435" s="7">
        <v>833</v>
      </c>
      <c r="B435" s="7" t="str">
        <f>VLOOKUP(A435,Data!$A$2:$L$4115,6,FALSE)</f>
        <v>successful</v>
      </c>
      <c r="C435" s="7">
        <f>VLOOKUP(A435,Data!$A$2:$L$4115,12,FALSE)</f>
        <v>41</v>
      </c>
      <c r="E435" s="7">
        <v>973</v>
      </c>
      <c r="F435" s="7" t="str">
        <f>VLOOKUP(E435,Data!$A$2:$L$4115,6,FALSE)</f>
        <v>failed</v>
      </c>
      <c r="G435" s="7">
        <f>VLOOKUP(E435,Data!$A$2:$L$4115,12,FALSE)</f>
        <v>8</v>
      </c>
    </row>
    <row r="436" spans="1:7" x14ac:dyDescent="0.25">
      <c r="A436" s="7">
        <v>834</v>
      </c>
      <c r="B436" s="7" t="str">
        <f>VLOOKUP(A436,Data!$A$2:$L$4115,6,FALSE)</f>
        <v>successful</v>
      </c>
      <c r="C436" s="7">
        <f>VLOOKUP(A436,Data!$A$2:$L$4115,12,FALSE)</f>
        <v>75</v>
      </c>
      <c r="E436" s="7">
        <v>974</v>
      </c>
      <c r="F436" s="7" t="str">
        <f>VLOOKUP(E436,Data!$A$2:$L$4115,6,FALSE)</f>
        <v>failed</v>
      </c>
      <c r="G436" s="7">
        <f>VLOOKUP(E436,Data!$A$2:$L$4115,12,FALSE)</f>
        <v>3</v>
      </c>
    </row>
    <row r="437" spans="1:7" x14ac:dyDescent="0.25">
      <c r="A437" s="7">
        <v>835</v>
      </c>
      <c r="B437" s="7" t="str">
        <f>VLOOKUP(A437,Data!$A$2:$L$4115,6,FALSE)</f>
        <v>successful</v>
      </c>
      <c r="C437" s="7">
        <f>VLOOKUP(A437,Data!$A$2:$L$4115,12,FALSE)</f>
        <v>40</v>
      </c>
      <c r="E437" s="7">
        <v>975</v>
      </c>
      <c r="F437" s="7" t="str">
        <f>VLOOKUP(E437,Data!$A$2:$L$4115,6,FALSE)</f>
        <v>failed</v>
      </c>
      <c r="G437" s="7">
        <f>VLOOKUP(E437,Data!$A$2:$L$4115,12,FALSE)</f>
        <v>24</v>
      </c>
    </row>
    <row r="438" spans="1:7" x14ac:dyDescent="0.25">
      <c r="A438" s="7">
        <v>836</v>
      </c>
      <c r="B438" s="7" t="str">
        <f>VLOOKUP(A438,Data!$A$2:$L$4115,6,FALSE)</f>
        <v>successful</v>
      </c>
      <c r="C438" s="7">
        <f>VLOOKUP(A438,Data!$A$2:$L$4115,12,FALSE)</f>
        <v>46</v>
      </c>
      <c r="E438" s="7">
        <v>976</v>
      </c>
      <c r="F438" s="7" t="str">
        <f>VLOOKUP(E438,Data!$A$2:$L$4115,6,FALSE)</f>
        <v>failed</v>
      </c>
      <c r="G438" s="7">
        <f>VLOOKUP(E438,Data!$A$2:$L$4115,12,FALSE)</f>
        <v>18</v>
      </c>
    </row>
    <row r="439" spans="1:7" x14ac:dyDescent="0.25">
      <c r="A439" s="7">
        <v>837</v>
      </c>
      <c r="B439" s="7" t="str">
        <f>VLOOKUP(A439,Data!$A$2:$L$4115,6,FALSE)</f>
        <v>successful</v>
      </c>
      <c r="C439" s="7">
        <f>VLOOKUP(A439,Data!$A$2:$L$4115,12,FALSE)</f>
        <v>62</v>
      </c>
      <c r="E439" s="7">
        <v>977</v>
      </c>
      <c r="F439" s="7" t="str">
        <f>VLOOKUP(E439,Data!$A$2:$L$4115,6,FALSE)</f>
        <v>failed</v>
      </c>
      <c r="G439" s="7">
        <f>VLOOKUP(E439,Data!$A$2:$L$4115,12,FALSE)</f>
        <v>12</v>
      </c>
    </row>
    <row r="440" spans="1:7" x14ac:dyDescent="0.25">
      <c r="A440" s="7">
        <v>838</v>
      </c>
      <c r="B440" s="7" t="str">
        <f>VLOOKUP(A440,Data!$A$2:$L$4115,6,FALSE)</f>
        <v>successful</v>
      </c>
      <c r="C440" s="7">
        <f>VLOOKUP(A440,Data!$A$2:$L$4115,12,FALSE)</f>
        <v>61</v>
      </c>
      <c r="E440" s="7">
        <v>978</v>
      </c>
      <c r="F440" s="7" t="str">
        <f>VLOOKUP(E440,Data!$A$2:$L$4115,6,FALSE)</f>
        <v>failed</v>
      </c>
      <c r="G440" s="7">
        <f>VLOOKUP(E440,Data!$A$2:$L$4115,12,FALSE)</f>
        <v>123</v>
      </c>
    </row>
    <row r="441" spans="1:7" x14ac:dyDescent="0.25">
      <c r="A441" s="7">
        <v>839</v>
      </c>
      <c r="B441" s="7" t="str">
        <f>VLOOKUP(A441,Data!$A$2:$L$4115,6,FALSE)</f>
        <v>successful</v>
      </c>
      <c r="C441" s="7">
        <f>VLOOKUP(A441,Data!$A$2:$L$4115,12,FALSE)</f>
        <v>96</v>
      </c>
      <c r="E441" s="7">
        <v>979</v>
      </c>
      <c r="F441" s="7" t="str">
        <f>VLOOKUP(E441,Data!$A$2:$L$4115,6,FALSE)</f>
        <v>failed</v>
      </c>
      <c r="G441" s="7">
        <f>VLOOKUP(E441,Data!$A$2:$L$4115,12,FALSE)</f>
        <v>96</v>
      </c>
    </row>
    <row r="442" spans="1:7" x14ac:dyDescent="0.25">
      <c r="A442" s="7">
        <v>840</v>
      </c>
      <c r="B442" s="7" t="str">
        <f>VLOOKUP(A442,Data!$A$2:$L$4115,6,FALSE)</f>
        <v>successful</v>
      </c>
      <c r="C442" s="7">
        <f>VLOOKUP(A442,Data!$A$2:$L$4115,12,FALSE)</f>
        <v>190</v>
      </c>
      <c r="E442" s="7">
        <v>980</v>
      </c>
      <c r="F442" s="7" t="str">
        <f>VLOOKUP(E442,Data!$A$2:$L$4115,6,FALSE)</f>
        <v>failed</v>
      </c>
      <c r="G442" s="7">
        <f>VLOOKUP(E442,Data!$A$2:$L$4115,12,FALSE)</f>
        <v>31</v>
      </c>
    </row>
    <row r="443" spans="1:7" x14ac:dyDescent="0.25">
      <c r="A443" s="7">
        <v>841</v>
      </c>
      <c r="B443" s="7" t="str">
        <f>VLOOKUP(A443,Data!$A$2:$L$4115,6,FALSE)</f>
        <v>successful</v>
      </c>
      <c r="C443" s="7">
        <f>VLOOKUP(A443,Data!$A$2:$L$4115,12,FALSE)</f>
        <v>94</v>
      </c>
      <c r="E443" s="7">
        <v>981</v>
      </c>
      <c r="F443" s="7" t="str">
        <f>VLOOKUP(E443,Data!$A$2:$L$4115,6,FALSE)</f>
        <v>failed</v>
      </c>
      <c r="G443" s="7">
        <f>VLOOKUP(E443,Data!$A$2:$L$4115,12,FALSE)</f>
        <v>4</v>
      </c>
    </row>
    <row r="444" spans="1:7" x14ac:dyDescent="0.25">
      <c r="A444" s="7">
        <v>842</v>
      </c>
      <c r="B444" s="7" t="str">
        <f>VLOOKUP(A444,Data!$A$2:$L$4115,6,FALSE)</f>
        <v>successful</v>
      </c>
      <c r="C444" s="7">
        <f>VLOOKUP(A444,Data!$A$2:$L$4115,12,FALSE)</f>
        <v>39</v>
      </c>
      <c r="E444" s="7">
        <v>982</v>
      </c>
      <c r="F444" s="7" t="str">
        <f>VLOOKUP(E444,Data!$A$2:$L$4115,6,FALSE)</f>
        <v>failed</v>
      </c>
      <c r="G444" s="7">
        <f>VLOOKUP(E444,Data!$A$2:$L$4115,12,FALSE)</f>
        <v>3</v>
      </c>
    </row>
    <row r="445" spans="1:7" x14ac:dyDescent="0.25">
      <c r="A445" s="7">
        <v>843</v>
      </c>
      <c r="B445" s="7" t="str">
        <f>VLOOKUP(A445,Data!$A$2:$L$4115,6,FALSE)</f>
        <v>successful</v>
      </c>
      <c r="C445" s="7">
        <f>VLOOKUP(A445,Data!$A$2:$L$4115,12,FALSE)</f>
        <v>127</v>
      </c>
      <c r="E445" s="7">
        <v>983</v>
      </c>
      <c r="F445" s="7" t="str">
        <f>VLOOKUP(E445,Data!$A$2:$L$4115,6,FALSE)</f>
        <v>failed</v>
      </c>
      <c r="G445" s="7">
        <f>VLOOKUP(E445,Data!$A$2:$L$4115,12,FALSE)</f>
        <v>179</v>
      </c>
    </row>
    <row r="446" spans="1:7" x14ac:dyDescent="0.25">
      <c r="A446" s="7">
        <v>844</v>
      </c>
      <c r="B446" s="7" t="str">
        <f>VLOOKUP(A446,Data!$A$2:$L$4115,6,FALSE)</f>
        <v>successful</v>
      </c>
      <c r="C446" s="7">
        <f>VLOOKUP(A446,Data!$A$2:$L$4115,12,FALSE)</f>
        <v>159</v>
      </c>
      <c r="E446" s="7">
        <v>984</v>
      </c>
      <c r="F446" s="7" t="str">
        <f>VLOOKUP(E446,Data!$A$2:$L$4115,6,FALSE)</f>
        <v>failed</v>
      </c>
      <c r="G446" s="7">
        <f>VLOOKUP(E446,Data!$A$2:$L$4115,12,FALSE)</f>
        <v>3</v>
      </c>
    </row>
    <row r="447" spans="1:7" x14ac:dyDescent="0.25">
      <c r="A447" s="7">
        <v>845</v>
      </c>
      <c r="B447" s="7" t="str">
        <f>VLOOKUP(A447,Data!$A$2:$L$4115,6,FALSE)</f>
        <v>successful</v>
      </c>
      <c r="C447" s="7">
        <f>VLOOKUP(A447,Data!$A$2:$L$4115,12,FALSE)</f>
        <v>177</v>
      </c>
      <c r="E447" s="7">
        <v>985</v>
      </c>
      <c r="F447" s="7" t="str">
        <f>VLOOKUP(E447,Data!$A$2:$L$4115,6,FALSE)</f>
        <v>failed</v>
      </c>
      <c r="G447" s="7">
        <f>VLOOKUP(E447,Data!$A$2:$L$4115,12,FALSE)</f>
        <v>23</v>
      </c>
    </row>
    <row r="448" spans="1:7" x14ac:dyDescent="0.25">
      <c r="A448" s="7">
        <v>846</v>
      </c>
      <c r="B448" s="7" t="str">
        <f>VLOOKUP(A448,Data!$A$2:$L$4115,6,FALSE)</f>
        <v>successful</v>
      </c>
      <c r="C448" s="7">
        <f>VLOOKUP(A448,Data!$A$2:$L$4115,12,FALSE)</f>
        <v>47</v>
      </c>
      <c r="E448" s="7">
        <v>986</v>
      </c>
      <c r="F448" s="7" t="str">
        <f>VLOOKUP(E448,Data!$A$2:$L$4115,6,FALSE)</f>
        <v>failed</v>
      </c>
      <c r="G448" s="7">
        <f>VLOOKUP(E448,Data!$A$2:$L$4115,12,FALSE)</f>
        <v>23</v>
      </c>
    </row>
    <row r="449" spans="1:7" x14ac:dyDescent="0.25">
      <c r="A449" s="7">
        <v>847</v>
      </c>
      <c r="B449" s="7" t="str">
        <f>VLOOKUP(A449,Data!$A$2:$L$4115,6,FALSE)</f>
        <v>successful</v>
      </c>
      <c r="C449" s="7">
        <f>VLOOKUP(A449,Data!$A$2:$L$4115,12,FALSE)</f>
        <v>1</v>
      </c>
      <c r="E449" s="7">
        <v>987</v>
      </c>
      <c r="F449" s="7" t="str">
        <f>VLOOKUP(E449,Data!$A$2:$L$4115,6,FALSE)</f>
        <v>failed</v>
      </c>
      <c r="G449" s="7">
        <f>VLOOKUP(E449,Data!$A$2:$L$4115,12,FALSE)</f>
        <v>41</v>
      </c>
    </row>
    <row r="450" spans="1:7" x14ac:dyDescent="0.25">
      <c r="A450" s="7">
        <v>848</v>
      </c>
      <c r="B450" s="7" t="str">
        <f>VLOOKUP(A450,Data!$A$2:$L$4115,6,FALSE)</f>
        <v>successful</v>
      </c>
      <c r="C450" s="7">
        <f>VLOOKUP(A450,Data!$A$2:$L$4115,12,FALSE)</f>
        <v>16</v>
      </c>
      <c r="E450" s="7">
        <v>988</v>
      </c>
      <c r="F450" s="7" t="str">
        <f>VLOOKUP(E450,Data!$A$2:$L$4115,6,FALSE)</f>
        <v>failed</v>
      </c>
      <c r="G450" s="7">
        <f>VLOOKUP(E450,Data!$A$2:$L$4115,12,FALSE)</f>
        <v>0</v>
      </c>
    </row>
    <row r="451" spans="1:7" x14ac:dyDescent="0.25">
      <c r="A451" s="7">
        <v>849</v>
      </c>
      <c r="B451" s="7" t="str">
        <f>VLOOKUP(A451,Data!$A$2:$L$4115,6,FALSE)</f>
        <v>successful</v>
      </c>
      <c r="C451" s="7">
        <f>VLOOKUP(A451,Data!$A$2:$L$4115,12,FALSE)</f>
        <v>115</v>
      </c>
      <c r="E451" s="7">
        <v>989</v>
      </c>
      <c r="F451" s="7" t="str">
        <f>VLOOKUP(E451,Data!$A$2:$L$4115,6,FALSE)</f>
        <v>failed</v>
      </c>
      <c r="G451" s="7">
        <f>VLOOKUP(E451,Data!$A$2:$L$4115,12,FALSE)</f>
        <v>32</v>
      </c>
    </row>
    <row r="452" spans="1:7" x14ac:dyDescent="0.25">
      <c r="A452" s="7">
        <v>850</v>
      </c>
      <c r="B452" s="7" t="str">
        <f>VLOOKUP(A452,Data!$A$2:$L$4115,6,FALSE)</f>
        <v>successful</v>
      </c>
      <c r="C452" s="7">
        <f>VLOOKUP(A452,Data!$A$2:$L$4115,12,FALSE)</f>
        <v>133</v>
      </c>
      <c r="E452" s="7">
        <v>990</v>
      </c>
      <c r="F452" s="7" t="str">
        <f>VLOOKUP(E452,Data!$A$2:$L$4115,6,FALSE)</f>
        <v>failed</v>
      </c>
      <c r="G452" s="7">
        <f>VLOOKUP(E452,Data!$A$2:$L$4115,12,FALSE)</f>
        <v>2</v>
      </c>
    </row>
    <row r="453" spans="1:7" x14ac:dyDescent="0.25">
      <c r="A453" s="7">
        <v>851</v>
      </c>
      <c r="B453" s="7" t="str">
        <f>VLOOKUP(A453,Data!$A$2:$L$4115,6,FALSE)</f>
        <v>successful</v>
      </c>
      <c r="C453" s="7">
        <f>VLOOKUP(A453,Data!$A$2:$L$4115,12,FALSE)</f>
        <v>70</v>
      </c>
      <c r="E453" s="7">
        <v>991</v>
      </c>
      <c r="F453" s="7" t="str">
        <f>VLOOKUP(E453,Data!$A$2:$L$4115,6,FALSE)</f>
        <v>failed</v>
      </c>
      <c r="G453" s="7">
        <f>VLOOKUP(E453,Data!$A$2:$L$4115,12,FALSE)</f>
        <v>7</v>
      </c>
    </row>
    <row r="454" spans="1:7" x14ac:dyDescent="0.25">
      <c r="A454" s="7">
        <v>852</v>
      </c>
      <c r="B454" s="7" t="str">
        <f>VLOOKUP(A454,Data!$A$2:$L$4115,6,FALSE)</f>
        <v>successful</v>
      </c>
      <c r="C454" s="7">
        <f>VLOOKUP(A454,Data!$A$2:$L$4115,12,FALSE)</f>
        <v>62</v>
      </c>
      <c r="E454" s="7">
        <v>992</v>
      </c>
      <c r="F454" s="7" t="str">
        <f>VLOOKUP(E454,Data!$A$2:$L$4115,6,FALSE)</f>
        <v>failed</v>
      </c>
      <c r="G454" s="7">
        <f>VLOOKUP(E454,Data!$A$2:$L$4115,12,FALSE)</f>
        <v>4</v>
      </c>
    </row>
    <row r="455" spans="1:7" x14ac:dyDescent="0.25">
      <c r="A455" s="7">
        <v>853</v>
      </c>
      <c r="B455" s="7" t="str">
        <f>VLOOKUP(A455,Data!$A$2:$L$4115,6,FALSE)</f>
        <v>successful</v>
      </c>
      <c r="C455" s="7">
        <f>VLOOKUP(A455,Data!$A$2:$L$4115,12,FALSE)</f>
        <v>10</v>
      </c>
      <c r="E455" s="7">
        <v>993</v>
      </c>
      <c r="F455" s="7" t="str">
        <f>VLOOKUP(E455,Data!$A$2:$L$4115,6,FALSE)</f>
        <v>failed</v>
      </c>
      <c r="G455" s="7">
        <f>VLOOKUP(E455,Data!$A$2:$L$4115,12,FALSE)</f>
        <v>196</v>
      </c>
    </row>
    <row r="456" spans="1:7" x14ac:dyDescent="0.25">
      <c r="A456" s="7">
        <v>854</v>
      </c>
      <c r="B456" s="7" t="str">
        <f>VLOOKUP(A456,Data!$A$2:$L$4115,6,FALSE)</f>
        <v>successful</v>
      </c>
      <c r="C456" s="7">
        <f>VLOOKUP(A456,Data!$A$2:$L$4115,12,FALSE)</f>
        <v>499</v>
      </c>
      <c r="E456" s="7">
        <v>994</v>
      </c>
      <c r="F456" s="7" t="str">
        <f>VLOOKUP(E456,Data!$A$2:$L$4115,6,FALSE)</f>
        <v>failed</v>
      </c>
      <c r="G456" s="7">
        <f>VLOOKUP(E456,Data!$A$2:$L$4115,12,FALSE)</f>
        <v>11</v>
      </c>
    </row>
    <row r="457" spans="1:7" x14ac:dyDescent="0.25">
      <c r="A457" s="7">
        <v>855</v>
      </c>
      <c r="B457" s="7" t="str">
        <f>VLOOKUP(A457,Data!$A$2:$L$4115,6,FALSE)</f>
        <v>successful</v>
      </c>
      <c r="C457" s="7">
        <f>VLOOKUP(A457,Data!$A$2:$L$4115,12,FALSE)</f>
        <v>47</v>
      </c>
      <c r="E457" s="7">
        <v>995</v>
      </c>
      <c r="F457" s="7" t="str">
        <f>VLOOKUP(E457,Data!$A$2:$L$4115,6,FALSE)</f>
        <v>failed</v>
      </c>
      <c r="G457" s="7">
        <f>VLOOKUP(E457,Data!$A$2:$L$4115,12,FALSE)</f>
        <v>9</v>
      </c>
    </row>
    <row r="458" spans="1:7" x14ac:dyDescent="0.25">
      <c r="A458" s="7">
        <v>856</v>
      </c>
      <c r="B458" s="7" t="str">
        <f>VLOOKUP(A458,Data!$A$2:$L$4115,6,FALSE)</f>
        <v>successful</v>
      </c>
      <c r="C458" s="7">
        <f>VLOOKUP(A458,Data!$A$2:$L$4115,12,FALSE)</f>
        <v>28</v>
      </c>
      <c r="E458" s="7">
        <v>996</v>
      </c>
      <c r="F458" s="7" t="str">
        <f>VLOOKUP(E458,Data!$A$2:$L$4115,6,FALSE)</f>
        <v>failed</v>
      </c>
      <c r="G458" s="7">
        <f>VLOOKUP(E458,Data!$A$2:$L$4115,12,FALSE)</f>
        <v>5</v>
      </c>
    </row>
    <row r="459" spans="1:7" x14ac:dyDescent="0.25">
      <c r="A459" s="7">
        <v>857</v>
      </c>
      <c r="B459" s="7" t="str">
        <f>VLOOKUP(A459,Data!$A$2:$L$4115,6,FALSE)</f>
        <v>successful</v>
      </c>
      <c r="C459" s="7">
        <f>VLOOKUP(A459,Data!$A$2:$L$4115,12,FALSE)</f>
        <v>24</v>
      </c>
      <c r="E459" s="7">
        <v>997</v>
      </c>
      <c r="F459" s="7" t="str">
        <f>VLOOKUP(E459,Data!$A$2:$L$4115,6,FALSE)</f>
        <v>failed</v>
      </c>
      <c r="G459" s="7">
        <f>VLOOKUP(E459,Data!$A$2:$L$4115,12,FALSE)</f>
        <v>8</v>
      </c>
    </row>
    <row r="460" spans="1:7" x14ac:dyDescent="0.25">
      <c r="A460" s="7">
        <v>858</v>
      </c>
      <c r="B460" s="7" t="str">
        <f>VLOOKUP(A460,Data!$A$2:$L$4115,6,FALSE)</f>
        <v>successful</v>
      </c>
      <c r="C460" s="7">
        <f>VLOOKUP(A460,Data!$A$2:$L$4115,12,FALSE)</f>
        <v>76</v>
      </c>
      <c r="E460" s="7">
        <v>998</v>
      </c>
      <c r="F460" s="7" t="str">
        <f>VLOOKUP(E460,Data!$A$2:$L$4115,6,FALSE)</f>
        <v>failed</v>
      </c>
      <c r="G460" s="7">
        <f>VLOOKUP(E460,Data!$A$2:$L$4115,12,FALSE)</f>
        <v>229</v>
      </c>
    </row>
    <row r="461" spans="1:7" x14ac:dyDescent="0.25">
      <c r="A461" s="7">
        <v>859</v>
      </c>
      <c r="B461" s="7" t="str">
        <f>VLOOKUP(A461,Data!$A$2:$L$4115,6,FALSE)</f>
        <v>successful</v>
      </c>
      <c r="C461" s="7">
        <f>VLOOKUP(A461,Data!$A$2:$L$4115,12,FALSE)</f>
        <v>98</v>
      </c>
      <c r="E461" s="7">
        <v>999</v>
      </c>
      <c r="F461" s="7" t="str">
        <f>VLOOKUP(E461,Data!$A$2:$L$4115,6,FALSE)</f>
        <v>failed</v>
      </c>
      <c r="G461" s="7">
        <f>VLOOKUP(E461,Data!$A$2:$L$4115,12,FALSE)</f>
        <v>40</v>
      </c>
    </row>
    <row r="462" spans="1:7" x14ac:dyDescent="0.25">
      <c r="A462" s="7">
        <v>1020</v>
      </c>
      <c r="B462" s="7" t="str">
        <f>VLOOKUP(A462,Data!$A$2:$L$4115,6,FALSE)</f>
        <v>successful</v>
      </c>
      <c r="C462" s="7">
        <f>VLOOKUP(A462,Data!$A$2:$L$4115,12,FALSE)</f>
        <v>30</v>
      </c>
      <c r="E462" s="7">
        <v>1064</v>
      </c>
      <c r="F462" s="7" t="str">
        <f>VLOOKUP(E462,Data!$A$2:$L$4115,6,FALSE)</f>
        <v>failed</v>
      </c>
      <c r="G462" s="7">
        <f>VLOOKUP(E462,Data!$A$2:$L$4115,12,FALSE)</f>
        <v>123</v>
      </c>
    </row>
    <row r="463" spans="1:7" x14ac:dyDescent="0.25">
      <c r="A463" s="7">
        <v>1021</v>
      </c>
      <c r="B463" s="7" t="str">
        <f>VLOOKUP(A463,Data!$A$2:$L$4115,6,FALSE)</f>
        <v>successful</v>
      </c>
      <c r="C463" s="7">
        <f>VLOOKUP(A463,Data!$A$2:$L$4115,12,FALSE)</f>
        <v>478</v>
      </c>
      <c r="E463" s="7">
        <v>1065</v>
      </c>
      <c r="F463" s="7" t="str">
        <f>VLOOKUP(E463,Data!$A$2:$L$4115,6,FALSE)</f>
        <v>failed</v>
      </c>
      <c r="G463" s="7">
        <f>VLOOKUP(E463,Data!$A$2:$L$4115,12,FALSE)</f>
        <v>5</v>
      </c>
    </row>
    <row r="464" spans="1:7" x14ac:dyDescent="0.25">
      <c r="A464" s="7">
        <v>1022</v>
      </c>
      <c r="B464" s="7" t="str">
        <f>VLOOKUP(A464,Data!$A$2:$L$4115,6,FALSE)</f>
        <v>successful</v>
      </c>
      <c r="C464" s="7">
        <f>VLOOKUP(A464,Data!$A$2:$L$4115,12,FALSE)</f>
        <v>74</v>
      </c>
      <c r="E464" s="7">
        <v>1066</v>
      </c>
      <c r="F464" s="7" t="str">
        <f>VLOOKUP(E464,Data!$A$2:$L$4115,6,FALSE)</f>
        <v>failed</v>
      </c>
      <c r="G464" s="7">
        <f>VLOOKUP(E464,Data!$A$2:$L$4115,12,FALSE)</f>
        <v>148</v>
      </c>
    </row>
    <row r="465" spans="1:7" x14ac:dyDescent="0.25">
      <c r="A465" s="7">
        <v>1023</v>
      </c>
      <c r="B465" s="7" t="str">
        <f>VLOOKUP(A465,Data!$A$2:$L$4115,6,FALSE)</f>
        <v>successful</v>
      </c>
      <c r="C465" s="7">
        <f>VLOOKUP(A465,Data!$A$2:$L$4115,12,FALSE)</f>
        <v>131</v>
      </c>
      <c r="E465" s="7">
        <v>1067</v>
      </c>
      <c r="F465" s="7" t="str">
        <f>VLOOKUP(E465,Data!$A$2:$L$4115,6,FALSE)</f>
        <v>failed</v>
      </c>
      <c r="G465" s="7">
        <f>VLOOKUP(E465,Data!$A$2:$L$4115,12,FALSE)</f>
        <v>10</v>
      </c>
    </row>
    <row r="466" spans="1:7" x14ac:dyDescent="0.25">
      <c r="A466" s="7">
        <v>1024</v>
      </c>
      <c r="B466" s="7" t="str">
        <f>VLOOKUP(A466,Data!$A$2:$L$4115,6,FALSE)</f>
        <v>successful</v>
      </c>
      <c r="C466" s="7">
        <f>VLOOKUP(A466,Data!$A$2:$L$4115,12,FALSE)</f>
        <v>61</v>
      </c>
      <c r="E466" s="7">
        <v>1068</v>
      </c>
      <c r="F466" s="7" t="str">
        <f>VLOOKUP(E466,Data!$A$2:$L$4115,6,FALSE)</f>
        <v>failed</v>
      </c>
      <c r="G466" s="7">
        <f>VLOOKUP(E466,Data!$A$2:$L$4115,12,FALSE)</f>
        <v>4</v>
      </c>
    </row>
    <row r="467" spans="1:7" x14ac:dyDescent="0.25">
      <c r="A467" s="7">
        <v>1025</v>
      </c>
      <c r="B467" s="7" t="str">
        <f>VLOOKUP(A467,Data!$A$2:$L$4115,6,FALSE)</f>
        <v>successful</v>
      </c>
      <c r="C467" s="7">
        <f>VLOOKUP(A467,Data!$A$2:$L$4115,12,FALSE)</f>
        <v>1071</v>
      </c>
      <c r="E467" s="7">
        <v>1069</v>
      </c>
      <c r="F467" s="7" t="str">
        <f>VLOOKUP(E467,Data!$A$2:$L$4115,6,FALSE)</f>
        <v>failed</v>
      </c>
      <c r="G467" s="7">
        <f>VLOOKUP(E467,Data!$A$2:$L$4115,12,FALSE)</f>
        <v>21</v>
      </c>
    </row>
    <row r="468" spans="1:7" x14ac:dyDescent="0.25">
      <c r="A468" s="7">
        <v>1026</v>
      </c>
      <c r="B468" s="7" t="str">
        <f>VLOOKUP(A468,Data!$A$2:$L$4115,6,FALSE)</f>
        <v>successful</v>
      </c>
      <c r="C468" s="7">
        <f>VLOOKUP(A468,Data!$A$2:$L$4115,12,FALSE)</f>
        <v>122</v>
      </c>
      <c r="E468" s="7">
        <v>1070</v>
      </c>
      <c r="F468" s="7" t="str">
        <f>VLOOKUP(E468,Data!$A$2:$L$4115,6,FALSE)</f>
        <v>failed</v>
      </c>
      <c r="G468" s="7">
        <f>VLOOKUP(E468,Data!$A$2:$L$4115,12,FALSE)</f>
        <v>2</v>
      </c>
    </row>
    <row r="469" spans="1:7" x14ac:dyDescent="0.25">
      <c r="A469" s="7">
        <v>1027</v>
      </c>
      <c r="B469" s="7" t="str">
        <f>VLOOKUP(A469,Data!$A$2:$L$4115,6,FALSE)</f>
        <v>successful</v>
      </c>
      <c r="C469" s="7">
        <f>VLOOKUP(A469,Data!$A$2:$L$4115,12,FALSE)</f>
        <v>111</v>
      </c>
      <c r="E469" s="7">
        <v>1071</v>
      </c>
      <c r="F469" s="7" t="str">
        <f>VLOOKUP(E469,Data!$A$2:$L$4115,6,FALSE)</f>
        <v>failed</v>
      </c>
      <c r="G469" s="7">
        <f>VLOOKUP(E469,Data!$A$2:$L$4115,12,FALSE)</f>
        <v>0</v>
      </c>
    </row>
    <row r="470" spans="1:7" x14ac:dyDescent="0.25">
      <c r="A470" s="7">
        <v>1028</v>
      </c>
      <c r="B470" s="7" t="str">
        <f>VLOOKUP(A470,Data!$A$2:$L$4115,6,FALSE)</f>
        <v>successful</v>
      </c>
      <c r="C470" s="7">
        <f>VLOOKUP(A470,Data!$A$2:$L$4115,12,FALSE)</f>
        <v>255</v>
      </c>
      <c r="E470" s="7">
        <v>1072</v>
      </c>
      <c r="F470" s="7" t="str">
        <f>VLOOKUP(E470,Data!$A$2:$L$4115,6,FALSE)</f>
        <v>failed</v>
      </c>
      <c r="G470" s="7">
        <f>VLOOKUP(E470,Data!$A$2:$L$4115,12,FALSE)</f>
        <v>4</v>
      </c>
    </row>
    <row r="471" spans="1:7" x14ac:dyDescent="0.25">
      <c r="A471" s="7">
        <v>1029</v>
      </c>
      <c r="B471" s="7" t="str">
        <f>VLOOKUP(A471,Data!$A$2:$L$4115,6,FALSE)</f>
        <v>successful</v>
      </c>
      <c r="C471" s="7">
        <f>VLOOKUP(A471,Data!$A$2:$L$4115,12,FALSE)</f>
        <v>141</v>
      </c>
      <c r="E471" s="7">
        <v>1073</v>
      </c>
      <c r="F471" s="7" t="str">
        <f>VLOOKUP(E471,Data!$A$2:$L$4115,6,FALSE)</f>
        <v>failed</v>
      </c>
      <c r="G471" s="7">
        <f>VLOOKUP(E471,Data!$A$2:$L$4115,12,FALSE)</f>
        <v>1</v>
      </c>
    </row>
    <row r="472" spans="1:7" x14ac:dyDescent="0.25">
      <c r="A472" s="7">
        <v>1030</v>
      </c>
      <c r="B472" s="7" t="str">
        <f>VLOOKUP(A472,Data!$A$2:$L$4115,6,FALSE)</f>
        <v>successful</v>
      </c>
      <c r="C472" s="7">
        <f>VLOOKUP(A472,Data!$A$2:$L$4115,12,FALSE)</f>
        <v>159</v>
      </c>
      <c r="E472" s="7">
        <v>1074</v>
      </c>
      <c r="F472" s="7" t="str">
        <f>VLOOKUP(E472,Data!$A$2:$L$4115,6,FALSE)</f>
        <v>failed</v>
      </c>
      <c r="G472" s="7">
        <f>VLOOKUP(E472,Data!$A$2:$L$4115,12,FALSE)</f>
        <v>30</v>
      </c>
    </row>
    <row r="473" spans="1:7" x14ac:dyDescent="0.25">
      <c r="A473" s="7">
        <v>1031</v>
      </c>
      <c r="B473" s="7" t="str">
        <f>VLOOKUP(A473,Data!$A$2:$L$4115,6,FALSE)</f>
        <v>successful</v>
      </c>
      <c r="C473" s="7">
        <f>VLOOKUP(A473,Data!$A$2:$L$4115,12,FALSE)</f>
        <v>99</v>
      </c>
      <c r="E473" s="7">
        <v>1075</v>
      </c>
      <c r="F473" s="7" t="str">
        <f>VLOOKUP(E473,Data!$A$2:$L$4115,6,FALSE)</f>
        <v>failed</v>
      </c>
      <c r="G473" s="7">
        <f>VLOOKUP(E473,Data!$A$2:$L$4115,12,FALSE)</f>
        <v>3</v>
      </c>
    </row>
    <row r="474" spans="1:7" x14ac:dyDescent="0.25">
      <c r="A474" s="7">
        <v>1032</v>
      </c>
      <c r="B474" s="7" t="str">
        <f>VLOOKUP(A474,Data!$A$2:$L$4115,6,FALSE)</f>
        <v>successful</v>
      </c>
      <c r="C474" s="7">
        <f>VLOOKUP(A474,Data!$A$2:$L$4115,12,FALSE)</f>
        <v>96</v>
      </c>
      <c r="E474" s="7">
        <v>1076</v>
      </c>
      <c r="F474" s="7" t="str">
        <f>VLOOKUP(E474,Data!$A$2:$L$4115,6,FALSE)</f>
        <v>failed</v>
      </c>
      <c r="G474" s="7">
        <f>VLOOKUP(E474,Data!$A$2:$L$4115,12,FALSE)</f>
        <v>975</v>
      </c>
    </row>
    <row r="475" spans="1:7" x14ac:dyDescent="0.25">
      <c r="A475" s="7">
        <v>1033</v>
      </c>
      <c r="B475" s="7" t="str">
        <f>VLOOKUP(A475,Data!$A$2:$L$4115,6,FALSE)</f>
        <v>successful</v>
      </c>
      <c r="C475" s="7">
        <f>VLOOKUP(A475,Data!$A$2:$L$4115,12,FALSE)</f>
        <v>27</v>
      </c>
      <c r="E475" s="7">
        <v>1077</v>
      </c>
      <c r="F475" s="7" t="str">
        <f>VLOOKUP(E475,Data!$A$2:$L$4115,6,FALSE)</f>
        <v>failed</v>
      </c>
      <c r="G475" s="7">
        <f>VLOOKUP(E475,Data!$A$2:$L$4115,12,FALSE)</f>
        <v>167</v>
      </c>
    </row>
    <row r="476" spans="1:7" x14ac:dyDescent="0.25">
      <c r="A476" s="7">
        <v>1034</v>
      </c>
      <c r="B476" s="7" t="str">
        <f>VLOOKUP(A476,Data!$A$2:$L$4115,6,FALSE)</f>
        <v>successful</v>
      </c>
      <c r="C476" s="7">
        <f>VLOOKUP(A476,Data!$A$2:$L$4115,12,FALSE)</f>
        <v>166</v>
      </c>
      <c r="E476" s="7">
        <v>1078</v>
      </c>
      <c r="F476" s="7" t="str">
        <f>VLOOKUP(E476,Data!$A$2:$L$4115,6,FALSE)</f>
        <v>failed</v>
      </c>
      <c r="G476" s="7">
        <f>VLOOKUP(E476,Data!$A$2:$L$4115,12,FALSE)</f>
        <v>5</v>
      </c>
    </row>
    <row r="477" spans="1:7" x14ac:dyDescent="0.25">
      <c r="A477" s="7">
        <v>1035</v>
      </c>
      <c r="B477" s="7" t="str">
        <f>VLOOKUP(A477,Data!$A$2:$L$4115,6,FALSE)</f>
        <v>successful</v>
      </c>
      <c r="C477" s="7">
        <f>VLOOKUP(A477,Data!$A$2:$L$4115,12,FALSE)</f>
        <v>76</v>
      </c>
      <c r="E477" s="7">
        <v>1079</v>
      </c>
      <c r="F477" s="7" t="str">
        <f>VLOOKUP(E477,Data!$A$2:$L$4115,6,FALSE)</f>
        <v>failed</v>
      </c>
      <c r="G477" s="7">
        <f>VLOOKUP(E477,Data!$A$2:$L$4115,12,FALSE)</f>
        <v>18</v>
      </c>
    </row>
    <row r="478" spans="1:7" x14ac:dyDescent="0.25">
      <c r="A478" s="7">
        <v>1036</v>
      </c>
      <c r="B478" s="7" t="str">
        <f>VLOOKUP(A478,Data!$A$2:$L$4115,6,FALSE)</f>
        <v>successful</v>
      </c>
      <c r="C478" s="7">
        <f>VLOOKUP(A478,Data!$A$2:$L$4115,12,FALSE)</f>
        <v>211</v>
      </c>
      <c r="E478" s="7">
        <v>1080</v>
      </c>
      <c r="F478" s="7" t="str">
        <f>VLOOKUP(E478,Data!$A$2:$L$4115,6,FALSE)</f>
        <v>failed</v>
      </c>
      <c r="G478" s="7">
        <f>VLOOKUP(E478,Data!$A$2:$L$4115,12,FALSE)</f>
        <v>98</v>
      </c>
    </row>
    <row r="479" spans="1:7" x14ac:dyDescent="0.25">
      <c r="A479" s="7">
        <v>1037</v>
      </c>
      <c r="B479" s="7" t="str">
        <f>VLOOKUP(A479,Data!$A$2:$L$4115,6,FALSE)</f>
        <v>successful</v>
      </c>
      <c r="C479" s="7">
        <f>VLOOKUP(A479,Data!$A$2:$L$4115,12,FALSE)</f>
        <v>21</v>
      </c>
      <c r="E479" s="7">
        <v>1081</v>
      </c>
      <c r="F479" s="7" t="str">
        <f>VLOOKUP(E479,Data!$A$2:$L$4115,6,FALSE)</f>
        <v>failed</v>
      </c>
      <c r="G479" s="7">
        <f>VLOOKUP(E479,Data!$A$2:$L$4115,12,FALSE)</f>
        <v>4</v>
      </c>
    </row>
    <row r="480" spans="1:7" x14ac:dyDescent="0.25">
      <c r="A480" s="7">
        <v>1038</v>
      </c>
      <c r="B480" s="7" t="str">
        <f>VLOOKUP(A480,Data!$A$2:$L$4115,6,FALSE)</f>
        <v>successful</v>
      </c>
      <c r="C480" s="7">
        <f>VLOOKUP(A480,Data!$A$2:$L$4115,12,FALSE)</f>
        <v>61</v>
      </c>
      <c r="E480" s="7">
        <v>1082</v>
      </c>
      <c r="F480" s="7" t="str">
        <f>VLOOKUP(E480,Data!$A$2:$L$4115,6,FALSE)</f>
        <v>failed</v>
      </c>
      <c r="G480" s="7">
        <f>VLOOKUP(E480,Data!$A$2:$L$4115,12,FALSE)</f>
        <v>3</v>
      </c>
    </row>
    <row r="481" spans="1:7" x14ac:dyDescent="0.25">
      <c r="A481" s="7">
        <v>1039</v>
      </c>
      <c r="B481" s="7" t="str">
        <f>VLOOKUP(A481,Data!$A$2:$L$4115,6,FALSE)</f>
        <v>successful</v>
      </c>
      <c r="C481" s="7">
        <f>VLOOKUP(A481,Data!$A$2:$L$4115,12,FALSE)</f>
        <v>30</v>
      </c>
      <c r="E481" s="7">
        <v>1083</v>
      </c>
      <c r="F481" s="7" t="str">
        <f>VLOOKUP(E481,Data!$A$2:$L$4115,6,FALSE)</f>
        <v>failed</v>
      </c>
      <c r="G481" s="7">
        <f>VLOOKUP(E481,Data!$A$2:$L$4115,12,FALSE)</f>
        <v>1</v>
      </c>
    </row>
    <row r="482" spans="1:7" x14ac:dyDescent="0.25">
      <c r="A482" s="7">
        <v>1184</v>
      </c>
      <c r="B482" s="7" t="str">
        <f>VLOOKUP(A482,Data!$A$2:$L$4115,6,FALSE)</f>
        <v>successful</v>
      </c>
      <c r="C482" s="7">
        <f>VLOOKUP(A482,Data!$A$2:$L$4115,12,FALSE)</f>
        <v>375</v>
      </c>
      <c r="E482" s="7">
        <v>1084</v>
      </c>
      <c r="F482" s="7" t="str">
        <f>VLOOKUP(E482,Data!$A$2:$L$4115,6,FALSE)</f>
        <v>failed</v>
      </c>
      <c r="G482" s="7">
        <f>VLOOKUP(E482,Data!$A$2:$L$4115,12,FALSE)</f>
        <v>0</v>
      </c>
    </row>
    <row r="483" spans="1:7" x14ac:dyDescent="0.25">
      <c r="A483" s="7">
        <v>1185</v>
      </c>
      <c r="B483" s="7" t="str">
        <f>VLOOKUP(A483,Data!$A$2:$L$4115,6,FALSE)</f>
        <v>successful</v>
      </c>
      <c r="C483" s="7">
        <f>VLOOKUP(A483,Data!$A$2:$L$4115,12,FALSE)</f>
        <v>111</v>
      </c>
      <c r="E483" s="7">
        <v>1085</v>
      </c>
      <c r="F483" s="7" t="str">
        <f>VLOOKUP(E483,Data!$A$2:$L$4115,6,FALSE)</f>
        <v>failed</v>
      </c>
      <c r="G483" s="7">
        <f>VLOOKUP(E483,Data!$A$2:$L$4115,12,FALSE)</f>
        <v>9</v>
      </c>
    </row>
    <row r="484" spans="1:7" x14ac:dyDescent="0.25">
      <c r="A484" s="7">
        <v>1186</v>
      </c>
      <c r="B484" s="7" t="str">
        <f>VLOOKUP(A484,Data!$A$2:$L$4115,6,FALSE)</f>
        <v>successful</v>
      </c>
      <c r="C484" s="7">
        <f>VLOOKUP(A484,Data!$A$2:$L$4115,12,FALSE)</f>
        <v>123</v>
      </c>
      <c r="E484" s="7">
        <v>1086</v>
      </c>
      <c r="F484" s="7" t="str">
        <f>VLOOKUP(E484,Data!$A$2:$L$4115,6,FALSE)</f>
        <v>failed</v>
      </c>
      <c r="G484" s="7">
        <f>VLOOKUP(E484,Data!$A$2:$L$4115,12,FALSE)</f>
        <v>2</v>
      </c>
    </row>
    <row r="485" spans="1:7" x14ac:dyDescent="0.25">
      <c r="A485" s="7">
        <v>1187</v>
      </c>
      <c r="B485" s="7" t="str">
        <f>VLOOKUP(A485,Data!$A$2:$L$4115,6,FALSE)</f>
        <v>successful</v>
      </c>
      <c r="C485" s="7">
        <f>VLOOKUP(A485,Data!$A$2:$L$4115,12,FALSE)</f>
        <v>70</v>
      </c>
      <c r="E485" s="7">
        <v>1087</v>
      </c>
      <c r="F485" s="7" t="str">
        <f>VLOOKUP(E485,Data!$A$2:$L$4115,6,FALSE)</f>
        <v>failed</v>
      </c>
      <c r="G485" s="7">
        <f>VLOOKUP(E485,Data!$A$2:$L$4115,12,FALSE)</f>
        <v>0</v>
      </c>
    </row>
    <row r="486" spans="1:7" x14ac:dyDescent="0.25">
      <c r="A486" s="7">
        <v>1188</v>
      </c>
      <c r="B486" s="7" t="str">
        <f>VLOOKUP(A486,Data!$A$2:$L$4115,6,FALSE)</f>
        <v>successful</v>
      </c>
      <c r="C486" s="7">
        <f>VLOOKUP(A486,Data!$A$2:$L$4115,12,FALSE)</f>
        <v>85</v>
      </c>
      <c r="E486" s="7">
        <v>1088</v>
      </c>
      <c r="F486" s="7" t="str">
        <f>VLOOKUP(E486,Data!$A$2:$L$4115,6,FALSE)</f>
        <v>failed</v>
      </c>
      <c r="G486" s="7">
        <f>VLOOKUP(E486,Data!$A$2:$L$4115,12,FALSE)</f>
        <v>147</v>
      </c>
    </row>
    <row r="487" spans="1:7" x14ac:dyDescent="0.25">
      <c r="A487" s="7">
        <v>1189</v>
      </c>
      <c r="B487" s="7" t="str">
        <f>VLOOKUP(A487,Data!$A$2:$L$4115,6,FALSE)</f>
        <v>successful</v>
      </c>
      <c r="C487" s="7">
        <f>VLOOKUP(A487,Data!$A$2:$L$4115,12,FALSE)</f>
        <v>86</v>
      </c>
      <c r="E487" s="7">
        <v>1089</v>
      </c>
      <c r="F487" s="7" t="str">
        <f>VLOOKUP(E487,Data!$A$2:$L$4115,6,FALSE)</f>
        <v>failed</v>
      </c>
      <c r="G487" s="7">
        <f>VLOOKUP(E487,Data!$A$2:$L$4115,12,FALSE)</f>
        <v>49</v>
      </c>
    </row>
    <row r="488" spans="1:7" x14ac:dyDescent="0.25">
      <c r="A488" s="7">
        <v>1190</v>
      </c>
      <c r="B488" s="7" t="str">
        <f>VLOOKUP(A488,Data!$A$2:$L$4115,6,FALSE)</f>
        <v>successful</v>
      </c>
      <c r="C488" s="7">
        <f>VLOOKUP(A488,Data!$A$2:$L$4115,12,FALSE)</f>
        <v>13</v>
      </c>
      <c r="E488" s="7">
        <v>1090</v>
      </c>
      <c r="F488" s="7" t="str">
        <f>VLOOKUP(E488,Data!$A$2:$L$4115,6,FALSE)</f>
        <v>failed</v>
      </c>
      <c r="G488" s="7">
        <f>VLOOKUP(E488,Data!$A$2:$L$4115,12,FALSE)</f>
        <v>1</v>
      </c>
    </row>
    <row r="489" spans="1:7" x14ac:dyDescent="0.25">
      <c r="A489" s="7">
        <v>1191</v>
      </c>
      <c r="B489" s="7" t="str">
        <f>VLOOKUP(A489,Data!$A$2:$L$4115,6,FALSE)</f>
        <v>successful</v>
      </c>
      <c r="C489" s="7">
        <f>VLOOKUP(A489,Data!$A$2:$L$4115,12,FALSE)</f>
        <v>33</v>
      </c>
      <c r="E489" s="7">
        <v>1091</v>
      </c>
      <c r="F489" s="7" t="str">
        <f>VLOOKUP(E489,Data!$A$2:$L$4115,6,FALSE)</f>
        <v>failed</v>
      </c>
      <c r="G489" s="7">
        <f>VLOOKUP(E489,Data!$A$2:$L$4115,12,FALSE)</f>
        <v>2</v>
      </c>
    </row>
    <row r="490" spans="1:7" x14ac:dyDescent="0.25">
      <c r="A490" s="7">
        <v>1192</v>
      </c>
      <c r="B490" s="7" t="str">
        <f>VLOOKUP(A490,Data!$A$2:$L$4115,6,FALSE)</f>
        <v>successful</v>
      </c>
      <c r="C490" s="7">
        <f>VLOOKUP(A490,Data!$A$2:$L$4115,12,FALSE)</f>
        <v>15</v>
      </c>
      <c r="E490" s="7">
        <v>1092</v>
      </c>
      <c r="F490" s="7" t="str">
        <f>VLOOKUP(E490,Data!$A$2:$L$4115,6,FALSE)</f>
        <v>failed</v>
      </c>
      <c r="G490" s="7">
        <f>VLOOKUP(E490,Data!$A$2:$L$4115,12,FALSE)</f>
        <v>7</v>
      </c>
    </row>
    <row r="491" spans="1:7" x14ac:dyDescent="0.25">
      <c r="A491" s="7">
        <v>1193</v>
      </c>
      <c r="B491" s="7" t="str">
        <f>VLOOKUP(A491,Data!$A$2:$L$4115,6,FALSE)</f>
        <v>successful</v>
      </c>
      <c r="C491" s="7">
        <f>VLOOKUP(A491,Data!$A$2:$L$4115,12,FALSE)</f>
        <v>273</v>
      </c>
      <c r="E491" s="7">
        <v>1093</v>
      </c>
      <c r="F491" s="7" t="str">
        <f>VLOOKUP(E491,Data!$A$2:$L$4115,6,FALSE)</f>
        <v>failed</v>
      </c>
      <c r="G491" s="7">
        <f>VLOOKUP(E491,Data!$A$2:$L$4115,12,FALSE)</f>
        <v>4</v>
      </c>
    </row>
    <row r="492" spans="1:7" x14ac:dyDescent="0.25">
      <c r="A492" s="7">
        <v>1194</v>
      </c>
      <c r="B492" s="7" t="str">
        <f>VLOOKUP(A492,Data!$A$2:$L$4115,6,FALSE)</f>
        <v>successful</v>
      </c>
      <c r="C492" s="7">
        <f>VLOOKUP(A492,Data!$A$2:$L$4115,12,FALSE)</f>
        <v>714</v>
      </c>
      <c r="E492" s="7">
        <v>1094</v>
      </c>
      <c r="F492" s="7" t="str">
        <f>VLOOKUP(E492,Data!$A$2:$L$4115,6,FALSE)</f>
        <v>failed</v>
      </c>
      <c r="G492" s="7">
        <f>VLOOKUP(E492,Data!$A$2:$L$4115,12,FALSE)</f>
        <v>27</v>
      </c>
    </row>
    <row r="493" spans="1:7" x14ac:dyDescent="0.25">
      <c r="A493" s="7">
        <v>1195</v>
      </c>
      <c r="B493" s="7" t="str">
        <f>VLOOKUP(A493,Data!$A$2:$L$4115,6,FALSE)</f>
        <v>successful</v>
      </c>
      <c r="C493" s="7">
        <f>VLOOKUP(A493,Data!$A$2:$L$4115,12,FALSE)</f>
        <v>170</v>
      </c>
      <c r="E493" s="7">
        <v>1095</v>
      </c>
      <c r="F493" s="7" t="str">
        <f>VLOOKUP(E493,Data!$A$2:$L$4115,6,FALSE)</f>
        <v>failed</v>
      </c>
      <c r="G493" s="7">
        <f>VLOOKUP(E493,Data!$A$2:$L$4115,12,FALSE)</f>
        <v>94</v>
      </c>
    </row>
    <row r="494" spans="1:7" x14ac:dyDescent="0.25">
      <c r="A494" s="7">
        <v>1196</v>
      </c>
      <c r="B494" s="7" t="str">
        <f>VLOOKUP(A494,Data!$A$2:$L$4115,6,FALSE)</f>
        <v>successful</v>
      </c>
      <c r="C494" s="7">
        <f>VLOOKUP(A494,Data!$A$2:$L$4115,12,FALSE)</f>
        <v>512</v>
      </c>
      <c r="E494" s="7">
        <v>1096</v>
      </c>
      <c r="F494" s="7" t="str">
        <f>VLOOKUP(E494,Data!$A$2:$L$4115,6,FALSE)</f>
        <v>failed</v>
      </c>
      <c r="G494" s="7">
        <f>VLOOKUP(E494,Data!$A$2:$L$4115,12,FALSE)</f>
        <v>29</v>
      </c>
    </row>
    <row r="495" spans="1:7" x14ac:dyDescent="0.25">
      <c r="A495" s="7">
        <v>1197</v>
      </c>
      <c r="B495" s="7" t="str">
        <f>VLOOKUP(A495,Data!$A$2:$L$4115,6,FALSE)</f>
        <v>successful</v>
      </c>
      <c r="C495" s="7">
        <f>VLOOKUP(A495,Data!$A$2:$L$4115,12,FALSE)</f>
        <v>314</v>
      </c>
      <c r="E495" s="7">
        <v>1097</v>
      </c>
      <c r="F495" s="7" t="str">
        <f>VLOOKUP(E495,Data!$A$2:$L$4115,6,FALSE)</f>
        <v>failed</v>
      </c>
      <c r="G495" s="7">
        <f>VLOOKUP(E495,Data!$A$2:$L$4115,12,FALSE)</f>
        <v>7</v>
      </c>
    </row>
    <row r="496" spans="1:7" x14ac:dyDescent="0.25">
      <c r="A496" s="7">
        <v>1198</v>
      </c>
      <c r="B496" s="7" t="str">
        <f>VLOOKUP(A496,Data!$A$2:$L$4115,6,FALSE)</f>
        <v>successful</v>
      </c>
      <c r="C496" s="7">
        <f>VLOOKUP(A496,Data!$A$2:$L$4115,12,FALSE)</f>
        <v>167</v>
      </c>
      <c r="E496" s="7">
        <v>1098</v>
      </c>
      <c r="F496" s="7" t="str">
        <f>VLOOKUP(E496,Data!$A$2:$L$4115,6,FALSE)</f>
        <v>failed</v>
      </c>
      <c r="G496" s="7">
        <f>VLOOKUP(E496,Data!$A$2:$L$4115,12,FALSE)</f>
        <v>22</v>
      </c>
    </row>
    <row r="497" spans="1:7" x14ac:dyDescent="0.25">
      <c r="A497" s="7">
        <v>1199</v>
      </c>
      <c r="B497" s="7" t="str">
        <f>VLOOKUP(A497,Data!$A$2:$L$4115,6,FALSE)</f>
        <v>successful</v>
      </c>
      <c r="C497" s="7">
        <f>VLOOKUP(A497,Data!$A$2:$L$4115,12,FALSE)</f>
        <v>9</v>
      </c>
      <c r="E497" s="7">
        <v>1099</v>
      </c>
      <c r="F497" s="7" t="str">
        <f>VLOOKUP(E497,Data!$A$2:$L$4115,6,FALSE)</f>
        <v>failed</v>
      </c>
      <c r="G497" s="7">
        <f>VLOOKUP(E497,Data!$A$2:$L$4115,12,FALSE)</f>
        <v>1</v>
      </c>
    </row>
    <row r="498" spans="1:7" x14ac:dyDescent="0.25">
      <c r="A498" s="7">
        <v>1200</v>
      </c>
      <c r="B498" s="7" t="str">
        <f>VLOOKUP(A498,Data!$A$2:$L$4115,6,FALSE)</f>
        <v>successful</v>
      </c>
      <c r="C498" s="7">
        <f>VLOOKUP(A498,Data!$A$2:$L$4115,12,FALSE)</f>
        <v>103</v>
      </c>
      <c r="E498" s="7">
        <v>1100</v>
      </c>
      <c r="F498" s="7" t="str">
        <f>VLOOKUP(E498,Data!$A$2:$L$4115,6,FALSE)</f>
        <v>failed</v>
      </c>
      <c r="G498" s="7">
        <f>VLOOKUP(E498,Data!$A$2:$L$4115,12,FALSE)</f>
        <v>10</v>
      </c>
    </row>
    <row r="499" spans="1:7" x14ac:dyDescent="0.25">
      <c r="A499" s="7">
        <v>1201</v>
      </c>
      <c r="B499" s="7" t="str">
        <f>VLOOKUP(A499,Data!$A$2:$L$4115,6,FALSE)</f>
        <v>successful</v>
      </c>
      <c r="C499" s="7">
        <f>VLOOKUP(A499,Data!$A$2:$L$4115,12,FALSE)</f>
        <v>111</v>
      </c>
      <c r="E499" s="7">
        <v>1101</v>
      </c>
      <c r="F499" s="7" t="str">
        <f>VLOOKUP(E499,Data!$A$2:$L$4115,6,FALSE)</f>
        <v>failed</v>
      </c>
      <c r="G499" s="7">
        <f>VLOOKUP(E499,Data!$A$2:$L$4115,12,FALSE)</f>
        <v>6</v>
      </c>
    </row>
    <row r="500" spans="1:7" x14ac:dyDescent="0.25">
      <c r="A500" s="7">
        <v>1202</v>
      </c>
      <c r="B500" s="7" t="str">
        <f>VLOOKUP(A500,Data!$A$2:$L$4115,6,FALSE)</f>
        <v>successful</v>
      </c>
      <c r="C500" s="7">
        <f>VLOOKUP(A500,Data!$A$2:$L$4115,12,FALSE)</f>
        <v>271</v>
      </c>
      <c r="E500" s="7">
        <v>1102</v>
      </c>
      <c r="F500" s="7" t="str">
        <f>VLOOKUP(E500,Data!$A$2:$L$4115,6,FALSE)</f>
        <v>failed</v>
      </c>
      <c r="G500" s="7">
        <f>VLOOKUP(E500,Data!$A$2:$L$4115,12,FALSE)</f>
        <v>24</v>
      </c>
    </row>
    <row r="501" spans="1:7" x14ac:dyDescent="0.25">
      <c r="A501" s="7">
        <v>1203</v>
      </c>
      <c r="B501" s="7" t="str">
        <f>VLOOKUP(A501,Data!$A$2:$L$4115,6,FALSE)</f>
        <v>successful</v>
      </c>
      <c r="C501" s="7">
        <f>VLOOKUP(A501,Data!$A$2:$L$4115,12,FALSE)</f>
        <v>101</v>
      </c>
      <c r="E501" s="7">
        <v>1103</v>
      </c>
      <c r="F501" s="7" t="str">
        <f>VLOOKUP(E501,Data!$A$2:$L$4115,6,FALSE)</f>
        <v>failed</v>
      </c>
      <c r="G501" s="7">
        <f>VLOOKUP(E501,Data!$A$2:$L$4115,12,FALSE)</f>
        <v>15</v>
      </c>
    </row>
    <row r="502" spans="1:7" x14ac:dyDescent="0.25">
      <c r="A502" s="7">
        <v>1204</v>
      </c>
      <c r="B502" s="7" t="str">
        <f>VLOOKUP(A502,Data!$A$2:$L$4115,6,FALSE)</f>
        <v>successful</v>
      </c>
      <c r="C502" s="7">
        <f>VLOOKUP(A502,Data!$A$2:$L$4115,12,FALSE)</f>
        <v>57</v>
      </c>
      <c r="E502" s="7">
        <v>1104</v>
      </c>
      <c r="F502" s="7" t="str">
        <f>VLOOKUP(E502,Data!$A$2:$L$4115,6,FALSE)</f>
        <v>failed</v>
      </c>
      <c r="G502" s="7">
        <f>VLOOKUP(E502,Data!$A$2:$L$4115,12,FALSE)</f>
        <v>37</v>
      </c>
    </row>
    <row r="503" spans="1:7" x14ac:dyDescent="0.25">
      <c r="A503" s="7">
        <v>1205</v>
      </c>
      <c r="B503" s="7" t="str">
        <f>VLOOKUP(A503,Data!$A$2:$L$4115,6,FALSE)</f>
        <v>successful</v>
      </c>
      <c r="C503" s="7">
        <f>VLOOKUP(A503,Data!$A$2:$L$4115,12,FALSE)</f>
        <v>62</v>
      </c>
      <c r="E503" s="7">
        <v>1105</v>
      </c>
      <c r="F503" s="7" t="str">
        <f>VLOOKUP(E503,Data!$A$2:$L$4115,6,FALSE)</f>
        <v>failed</v>
      </c>
      <c r="G503" s="7">
        <f>VLOOKUP(E503,Data!$A$2:$L$4115,12,FALSE)</f>
        <v>20</v>
      </c>
    </row>
    <row r="504" spans="1:7" x14ac:dyDescent="0.25">
      <c r="A504" s="7">
        <v>1206</v>
      </c>
      <c r="B504" s="7" t="str">
        <f>VLOOKUP(A504,Data!$A$2:$L$4115,6,FALSE)</f>
        <v>successful</v>
      </c>
      <c r="C504" s="7">
        <f>VLOOKUP(A504,Data!$A$2:$L$4115,12,FALSE)</f>
        <v>32</v>
      </c>
      <c r="E504" s="7">
        <v>1106</v>
      </c>
      <c r="F504" s="7" t="str">
        <f>VLOOKUP(E504,Data!$A$2:$L$4115,6,FALSE)</f>
        <v>failed</v>
      </c>
      <c r="G504" s="7">
        <f>VLOOKUP(E504,Data!$A$2:$L$4115,12,FALSE)</f>
        <v>7</v>
      </c>
    </row>
    <row r="505" spans="1:7" x14ac:dyDescent="0.25">
      <c r="A505" s="7">
        <v>1207</v>
      </c>
      <c r="B505" s="7" t="str">
        <f>VLOOKUP(A505,Data!$A$2:$L$4115,6,FALSE)</f>
        <v>successful</v>
      </c>
      <c r="C505" s="7">
        <f>VLOOKUP(A505,Data!$A$2:$L$4115,12,FALSE)</f>
        <v>141</v>
      </c>
      <c r="E505" s="7">
        <v>1107</v>
      </c>
      <c r="F505" s="7" t="str">
        <f>VLOOKUP(E505,Data!$A$2:$L$4115,6,FALSE)</f>
        <v>failed</v>
      </c>
      <c r="G505" s="7">
        <f>VLOOKUP(E505,Data!$A$2:$L$4115,12,FALSE)</f>
        <v>0</v>
      </c>
    </row>
    <row r="506" spans="1:7" x14ac:dyDescent="0.25">
      <c r="A506" s="7">
        <v>1208</v>
      </c>
      <c r="B506" s="7" t="str">
        <f>VLOOKUP(A506,Data!$A$2:$L$4115,6,FALSE)</f>
        <v>successful</v>
      </c>
      <c r="C506" s="7">
        <f>VLOOKUP(A506,Data!$A$2:$L$4115,12,FALSE)</f>
        <v>75</v>
      </c>
      <c r="E506" s="7">
        <v>1108</v>
      </c>
      <c r="F506" s="7" t="str">
        <f>VLOOKUP(E506,Data!$A$2:$L$4115,6,FALSE)</f>
        <v>failed</v>
      </c>
      <c r="G506" s="7">
        <f>VLOOKUP(E506,Data!$A$2:$L$4115,12,FALSE)</f>
        <v>21</v>
      </c>
    </row>
    <row r="507" spans="1:7" x14ac:dyDescent="0.25">
      <c r="A507" s="7">
        <v>1209</v>
      </c>
      <c r="B507" s="7" t="str">
        <f>VLOOKUP(A507,Data!$A$2:$L$4115,6,FALSE)</f>
        <v>successful</v>
      </c>
      <c r="C507" s="7">
        <f>VLOOKUP(A507,Data!$A$2:$L$4115,12,FALSE)</f>
        <v>46</v>
      </c>
      <c r="E507" s="7">
        <v>1109</v>
      </c>
      <c r="F507" s="7" t="str">
        <f>VLOOKUP(E507,Data!$A$2:$L$4115,6,FALSE)</f>
        <v>failed</v>
      </c>
      <c r="G507" s="7">
        <f>VLOOKUP(E507,Data!$A$2:$L$4115,12,FALSE)</f>
        <v>3</v>
      </c>
    </row>
    <row r="508" spans="1:7" x14ac:dyDescent="0.25">
      <c r="A508" s="7">
        <v>1210</v>
      </c>
      <c r="B508" s="7" t="str">
        <f>VLOOKUP(A508,Data!$A$2:$L$4115,6,FALSE)</f>
        <v>successful</v>
      </c>
      <c r="C508" s="7">
        <f>VLOOKUP(A508,Data!$A$2:$L$4115,12,FALSE)</f>
        <v>103</v>
      </c>
      <c r="E508" s="7">
        <v>1110</v>
      </c>
      <c r="F508" s="7" t="str">
        <f>VLOOKUP(E508,Data!$A$2:$L$4115,6,FALSE)</f>
        <v>failed</v>
      </c>
      <c r="G508" s="7">
        <f>VLOOKUP(E508,Data!$A$2:$L$4115,12,FALSE)</f>
        <v>11</v>
      </c>
    </row>
    <row r="509" spans="1:7" x14ac:dyDescent="0.25">
      <c r="A509" s="7">
        <v>1211</v>
      </c>
      <c r="B509" s="7" t="str">
        <f>VLOOKUP(A509,Data!$A$2:$L$4115,6,FALSE)</f>
        <v>successful</v>
      </c>
      <c r="C509" s="7">
        <f>VLOOKUP(A509,Data!$A$2:$L$4115,12,FALSE)</f>
        <v>6</v>
      </c>
      <c r="E509" s="7">
        <v>1111</v>
      </c>
      <c r="F509" s="7" t="str">
        <f>VLOOKUP(E509,Data!$A$2:$L$4115,6,FALSE)</f>
        <v>failed</v>
      </c>
      <c r="G509" s="7">
        <f>VLOOKUP(E509,Data!$A$2:$L$4115,12,FALSE)</f>
        <v>1</v>
      </c>
    </row>
    <row r="510" spans="1:7" x14ac:dyDescent="0.25">
      <c r="A510" s="7">
        <v>1212</v>
      </c>
      <c r="B510" s="7" t="str">
        <f>VLOOKUP(A510,Data!$A$2:$L$4115,6,FALSE)</f>
        <v>successful</v>
      </c>
      <c r="C510" s="7">
        <f>VLOOKUP(A510,Data!$A$2:$L$4115,12,FALSE)</f>
        <v>83</v>
      </c>
      <c r="E510" s="7">
        <v>1112</v>
      </c>
      <c r="F510" s="7" t="str">
        <f>VLOOKUP(E510,Data!$A$2:$L$4115,6,FALSE)</f>
        <v>failed</v>
      </c>
      <c r="G510" s="7">
        <f>VLOOKUP(E510,Data!$A$2:$L$4115,12,FALSE)</f>
        <v>312</v>
      </c>
    </row>
    <row r="511" spans="1:7" x14ac:dyDescent="0.25">
      <c r="A511" s="7">
        <v>1213</v>
      </c>
      <c r="B511" s="7" t="str">
        <f>VLOOKUP(A511,Data!$A$2:$L$4115,6,FALSE)</f>
        <v>successful</v>
      </c>
      <c r="C511" s="7">
        <f>VLOOKUP(A511,Data!$A$2:$L$4115,12,FALSE)</f>
        <v>108</v>
      </c>
      <c r="E511" s="7">
        <v>1113</v>
      </c>
      <c r="F511" s="7" t="str">
        <f>VLOOKUP(E511,Data!$A$2:$L$4115,6,FALSE)</f>
        <v>failed</v>
      </c>
      <c r="G511" s="7">
        <f>VLOOKUP(E511,Data!$A$2:$L$4115,12,FALSE)</f>
        <v>1</v>
      </c>
    </row>
    <row r="512" spans="1:7" x14ac:dyDescent="0.25">
      <c r="A512" s="7">
        <v>1214</v>
      </c>
      <c r="B512" s="7" t="str">
        <f>VLOOKUP(A512,Data!$A$2:$L$4115,6,FALSE)</f>
        <v>successful</v>
      </c>
      <c r="C512" s="7">
        <f>VLOOKUP(A512,Data!$A$2:$L$4115,12,FALSE)</f>
        <v>25</v>
      </c>
      <c r="E512" s="7">
        <v>1114</v>
      </c>
      <c r="F512" s="7" t="str">
        <f>VLOOKUP(E512,Data!$A$2:$L$4115,6,FALSE)</f>
        <v>failed</v>
      </c>
      <c r="G512" s="7">
        <f>VLOOKUP(E512,Data!$A$2:$L$4115,12,FALSE)</f>
        <v>3</v>
      </c>
    </row>
    <row r="513" spans="1:7" x14ac:dyDescent="0.25">
      <c r="A513" s="7">
        <v>1215</v>
      </c>
      <c r="B513" s="7" t="str">
        <f>VLOOKUP(A513,Data!$A$2:$L$4115,6,FALSE)</f>
        <v>successful</v>
      </c>
      <c r="C513" s="7">
        <f>VLOOKUP(A513,Data!$A$2:$L$4115,12,FALSE)</f>
        <v>549</v>
      </c>
      <c r="E513" s="7">
        <v>1115</v>
      </c>
      <c r="F513" s="7" t="str">
        <f>VLOOKUP(E513,Data!$A$2:$L$4115,6,FALSE)</f>
        <v>failed</v>
      </c>
      <c r="G513" s="7">
        <f>VLOOKUP(E513,Data!$A$2:$L$4115,12,FALSE)</f>
        <v>4</v>
      </c>
    </row>
    <row r="514" spans="1:7" x14ac:dyDescent="0.25">
      <c r="A514" s="7">
        <v>1216</v>
      </c>
      <c r="B514" s="7" t="str">
        <f>VLOOKUP(A514,Data!$A$2:$L$4115,6,FALSE)</f>
        <v>successful</v>
      </c>
      <c r="C514" s="7">
        <f>VLOOKUP(A514,Data!$A$2:$L$4115,12,FALSE)</f>
        <v>222</v>
      </c>
      <c r="E514" s="7">
        <v>1116</v>
      </c>
      <c r="F514" s="7" t="str">
        <f>VLOOKUP(E514,Data!$A$2:$L$4115,6,FALSE)</f>
        <v>failed</v>
      </c>
      <c r="G514" s="7">
        <f>VLOOKUP(E514,Data!$A$2:$L$4115,12,FALSE)</f>
        <v>10</v>
      </c>
    </row>
    <row r="515" spans="1:7" x14ac:dyDescent="0.25">
      <c r="A515" s="7">
        <v>1217</v>
      </c>
      <c r="B515" s="7" t="str">
        <f>VLOOKUP(A515,Data!$A$2:$L$4115,6,FALSE)</f>
        <v>successful</v>
      </c>
      <c r="C515" s="7">
        <f>VLOOKUP(A515,Data!$A$2:$L$4115,12,FALSE)</f>
        <v>183</v>
      </c>
      <c r="E515" s="7">
        <v>1117</v>
      </c>
      <c r="F515" s="7" t="str">
        <f>VLOOKUP(E515,Data!$A$2:$L$4115,6,FALSE)</f>
        <v>failed</v>
      </c>
      <c r="G515" s="7">
        <f>VLOOKUP(E515,Data!$A$2:$L$4115,12,FALSE)</f>
        <v>8</v>
      </c>
    </row>
    <row r="516" spans="1:7" x14ac:dyDescent="0.25">
      <c r="A516" s="7">
        <v>1218</v>
      </c>
      <c r="B516" s="7" t="str">
        <f>VLOOKUP(A516,Data!$A$2:$L$4115,6,FALSE)</f>
        <v>successful</v>
      </c>
      <c r="C516" s="7">
        <f>VLOOKUP(A516,Data!$A$2:$L$4115,12,FALSE)</f>
        <v>89</v>
      </c>
      <c r="E516" s="7">
        <v>1118</v>
      </c>
      <c r="F516" s="7" t="str">
        <f>VLOOKUP(E516,Data!$A$2:$L$4115,6,FALSE)</f>
        <v>failed</v>
      </c>
      <c r="G516" s="7">
        <f>VLOOKUP(E516,Data!$A$2:$L$4115,12,FALSE)</f>
        <v>3</v>
      </c>
    </row>
    <row r="517" spans="1:7" x14ac:dyDescent="0.25">
      <c r="A517" s="7">
        <v>1219</v>
      </c>
      <c r="B517" s="7" t="str">
        <f>VLOOKUP(A517,Data!$A$2:$L$4115,6,FALSE)</f>
        <v>successful</v>
      </c>
      <c r="C517" s="7">
        <f>VLOOKUP(A517,Data!$A$2:$L$4115,12,FALSE)</f>
        <v>253</v>
      </c>
      <c r="E517" s="7">
        <v>1119</v>
      </c>
      <c r="F517" s="7" t="str">
        <f>VLOOKUP(E517,Data!$A$2:$L$4115,6,FALSE)</f>
        <v>failed</v>
      </c>
      <c r="G517" s="7">
        <f>VLOOKUP(E517,Data!$A$2:$L$4115,12,FALSE)</f>
        <v>1</v>
      </c>
    </row>
    <row r="518" spans="1:7" x14ac:dyDescent="0.25">
      <c r="A518" s="7">
        <v>1220</v>
      </c>
      <c r="B518" s="7" t="str">
        <f>VLOOKUP(A518,Data!$A$2:$L$4115,6,FALSE)</f>
        <v>successful</v>
      </c>
      <c r="C518" s="7">
        <f>VLOOKUP(A518,Data!$A$2:$L$4115,12,FALSE)</f>
        <v>140</v>
      </c>
      <c r="E518" s="7">
        <v>1120</v>
      </c>
      <c r="F518" s="7" t="str">
        <f>VLOOKUP(E518,Data!$A$2:$L$4115,6,FALSE)</f>
        <v>failed</v>
      </c>
      <c r="G518" s="7">
        <f>VLOOKUP(E518,Data!$A$2:$L$4115,12,FALSE)</f>
        <v>0</v>
      </c>
    </row>
    <row r="519" spans="1:7" x14ac:dyDescent="0.25">
      <c r="A519" s="7">
        <v>1221</v>
      </c>
      <c r="B519" s="7" t="str">
        <f>VLOOKUP(A519,Data!$A$2:$L$4115,6,FALSE)</f>
        <v>successful</v>
      </c>
      <c r="C519" s="7">
        <f>VLOOKUP(A519,Data!$A$2:$L$4115,12,FALSE)</f>
        <v>103</v>
      </c>
      <c r="E519" s="7">
        <v>1121</v>
      </c>
      <c r="F519" s="7" t="str">
        <f>VLOOKUP(E519,Data!$A$2:$L$4115,6,FALSE)</f>
        <v>failed</v>
      </c>
      <c r="G519" s="7">
        <f>VLOOKUP(E519,Data!$A$2:$L$4115,12,FALSE)</f>
        <v>5</v>
      </c>
    </row>
    <row r="520" spans="1:7" x14ac:dyDescent="0.25">
      <c r="A520" s="7">
        <v>1222</v>
      </c>
      <c r="B520" s="7" t="str">
        <f>VLOOKUP(A520,Data!$A$2:$L$4115,6,FALSE)</f>
        <v>successful</v>
      </c>
      <c r="C520" s="7">
        <f>VLOOKUP(A520,Data!$A$2:$L$4115,12,FALSE)</f>
        <v>138</v>
      </c>
      <c r="E520" s="7">
        <v>1122</v>
      </c>
      <c r="F520" s="7" t="str">
        <f>VLOOKUP(E520,Data!$A$2:$L$4115,6,FALSE)</f>
        <v>failed</v>
      </c>
      <c r="G520" s="7">
        <f>VLOOKUP(E520,Data!$A$2:$L$4115,12,FALSE)</f>
        <v>0</v>
      </c>
    </row>
    <row r="521" spans="1:7" x14ac:dyDescent="0.25">
      <c r="A521" s="7">
        <v>1223</v>
      </c>
      <c r="B521" s="7" t="str">
        <f>VLOOKUP(A521,Data!$A$2:$L$4115,6,FALSE)</f>
        <v>successful</v>
      </c>
      <c r="C521" s="7">
        <f>VLOOKUP(A521,Data!$A$2:$L$4115,12,FALSE)</f>
        <v>191</v>
      </c>
      <c r="E521" s="7">
        <v>1123</v>
      </c>
      <c r="F521" s="7" t="str">
        <f>VLOOKUP(E521,Data!$A$2:$L$4115,6,FALSE)</f>
        <v>failed</v>
      </c>
      <c r="G521" s="7">
        <f>VLOOKUP(E521,Data!$A$2:$L$4115,12,FALSE)</f>
        <v>3</v>
      </c>
    </row>
    <row r="522" spans="1:7" x14ac:dyDescent="0.25">
      <c r="A522" s="7">
        <v>1244</v>
      </c>
      <c r="B522" s="7" t="str">
        <f>VLOOKUP(A522,Data!$A$2:$L$4115,6,FALSE)</f>
        <v>successful</v>
      </c>
      <c r="C522" s="7">
        <f>VLOOKUP(A522,Data!$A$2:$L$4115,12,FALSE)</f>
        <v>45</v>
      </c>
      <c r="E522" s="7">
        <v>1124</v>
      </c>
      <c r="F522" s="7" t="str">
        <f>VLOOKUP(E522,Data!$A$2:$L$4115,6,FALSE)</f>
        <v>failed</v>
      </c>
      <c r="G522" s="7">
        <f>VLOOKUP(E522,Data!$A$2:$L$4115,12,FALSE)</f>
        <v>7</v>
      </c>
    </row>
    <row r="523" spans="1:7" x14ac:dyDescent="0.25">
      <c r="A523" s="7">
        <v>1245</v>
      </c>
      <c r="B523" s="7" t="str">
        <f>VLOOKUP(A523,Data!$A$2:$L$4115,6,FALSE)</f>
        <v>successful</v>
      </c>
      <c r="C523" s="7">
        <f>VLOOKUP(A523,Data!$A$2:$L$4115,12,FALSE)</f>
        <v>17</v>
      </c>
      <c r="E523" s="7">
        <v>1125</v>
      </c>
      <c r="F523" s="7" t="str">
        <f>VLOOKUP(E523,Data!$A$2:$L$4115,6,FALSE)</f>
        <v>failed</v>
      </c>
      <c r="G523" s="7">
        <f>VLOOKUP(E523,Data!$A$2:$L$4115,12,FALSE)</f>
        <v>0</v>
      </c>
    </row>
    <row r="524" spans="1:7" x14ac:dyDescent="0.25">
      <c r="A524" s="7">
        <v>1246</v>
      </c>
      <c r="B524" s="7" t="str">
        <f>VLOOKUP(A524,Data!$A$2:$L$4115,6,FALSE)</f>
        <v>successful</v>
      </c>
      <c r="C524" s="7">
        <f>VLOOKUP(A524,Data!$A$2:$L$4115,12,FALSE)</f>
        <v>31</v>
      </c>
      <c r="E524" s="7">
        <v>1126</v>
      </c>
      <c r="F524" s="7" t="str">
        <f>VLOOKUP(E524,Data!$A$2:$L$4115,6,FALSE)</f>
        <v>failed</v>
      </c>
      <c r="G524" s="7">
        <f>VLOOKUP(E524,Data!$A$2:$L$4115,12,FALSE)</f>
        <v>2</v>
      </c>
    </row>
    <row r="525" spans="1:7" x14ac:dyDescent="0.25">
      <c r="A525" s="7">
        <v>1247</v>
      </c>
      <c r="B525" s="7" t="str">
        <f>VLOOKUP(A525,Data!$A$2:$L$4115,6,FALSE)</f>
        <v>successful</v>
      </c>
      <c r="C525" s="7">
        <f>VLOOKUP(A525,Data!$A$2:$L$4115,12,FALSE)</f>
        <v>50</v>
      </c>
      <c r="E525" s="7">
        <v>1127</v>
      </c>
      <c r="F525" s="7" t="str">
        <f>VLOOKUP(E525,Data!$A$2:$L$4115,6,FALSE)</f>
        <v>failed</v>
      </c>
      <c r="G525" s="7">
        <f>VLOOKUP(E525,Data!$A$2:$L$4115,12,FALSE)</f>
        <v>23</v>
      </c>
    </row>
    <row r="526" spans="1:7" x14ac:dyDescent="0.25">
      <c r="A526" s="7">
        <v>1248</v>
      </c>
      <c r="B526" s="7" t="str">
        <f>VLOOKUP(A526,Data!$A$2:$L$4115,6,FALSE)</f>
        <v>successful</v>
      </c>
      <c r="C526" s="7">
        <f>VLOOKUP(A526,Data!$A$2:$L$4115,12,FALSE)</f>
        <v>59</v>
      </c>
      <c r="E526" s="7">
        <v>1128</v>
      </c>
      <c r="F526" s="7" t="str">
        <f>VLOOKUP(E526,Data!$A$2:$L$4115,6,FALSE)</f>
        <v>failed</v>
      </c>
      <c r="G526" s="7">
        <f>VLOOKUP(E526,Data!$A$2:$L$4115,12,FALSE)</f>
        <v>1</v>
      </c>
    </row>
    <row r="527" spans="1:7" x14ac:dyDescent="0.25">
      <c r="A527" s="7">
        <v>1249</v>
      </c>
      <c r="B527" s="7" t="str">
        <f>VLOOKUP(A527,Data!$A$2:$L$4115,6,FALSE)</f>
        <v>successful</v>
      </c>
      <c r="C527" s="7">
        <f>VLOOKUP(A527,Data!$A$2:$L$4115,12,FALSE)</f>
        <v>81</v>
      </c>
      <c r="E527" s="7">
        <v>1129</v>
      </c>
      <c r="F527" s="7" t="str">
        <f>VLOOKUP(E527,Data!$A$2:$L$4115,6,FALSE)</f>
        <v>failed</v>
      </c>
      <c r="G527" s="7">
        <f>VLOOKUP(E527,Data!$A$2:$L$4115,12,FALSE)</f>
        <v>2</v>
      </c>
    </row>
    <row r="528" spans="1:7" x14ac:dyDescent="0.25">
      <c r="A528" s="7">
        <v>1250</v>
      </c>
      <c r="B528" s="7" t="str">
        <f>VLOOKUP(A528,Data!$A$2:$L$4115,6,FALSE)</f>
        <v>successful</v>
      </c>
      <c r="C528" s="7">
        <f>VLOOKUP(A528,Data!$A$2:$L$4115,12,FALSE)</f>
        <v>508</v>
      </c>
      <c r="E528" s="7">
        <v>1130</v>
      </c>
      <c r="F528" s="7" t="str">
        <f>VLOOKUP(E528,Data!$A$2:$L$4115,6,FALSE)</f>
        <v>failed</v>
      </c>
      <c r="G528" s="7">
        <f>VLOOKUP(E528,Data!$A$2:$L$4115,12,FALSE)</f>
        <v>3</v>
      </c>
    </row>
    <row r="529" spans="1:7" x14ac:dyDescent="0.25">
      <c r="A529" s="7">
        <v>1251</v>
      </c>
      <c r="B529" s="7" t="str">
        <f>VLOOKUP(A529,Data!$A$2:$L$4115,6,FALSE)</f>
        <v>successful</v>
      </c>
      <c r="C529" s="7">
        <f>VLOOKUP(A529,Data!$A$2:$L$4115,12,FALSE)</f>
        <v>74</v>
      </c>
      <c r="E529" s="7">
        <v>1131</v>
      </c>
      <c r="F529" s="7" t="str">
        <f>VLOOKUP(E529,Data!$A$2:$L$4115,6,FALSE)</f>
        <v>failed</v>
      </c>
      <c r="G529" s="7">
        <f>VLOOKUP(E529,Data!$A$2:$L$4115,12,FALSE)</f>
        <v>0</v>
      </c>
    </row>
    <row r="530" spans="1:7" x14ac:dyDescent="0.25">
      <c r="A530" s="7">
        <v>1252</v>
      </c>
      <c r="B530" s="7" t="str">
        <f>VLOOKUP(A530,Data!$A$2:$L$4115,6,FALSE)</f>
        <v>successful</v>
      </c>
      <c r="C530" s="7">
        <f>VLOOKUP(A530,Data!$A$2:$L$4115,12,FALSE)</f>
        <v>141</v>
      </c>
      <c r="E530" s="7">
        <v>1132</v>
      </c>
      <c r="F530" s="7" t="str">
        <f>VLOOKUP(E530,Data!$A$2:$L$4115,6,FALSE)</f>
        <v>failed</v>
      </c>
      <c r="G530" s="7">
        <f>VLOOKUP(E530,Data!$A$2:$L$4115,12,FALSE)</f>
        <v>13</v>
      </c>
    </row>
    <row r="531" spans="1:7" x14ac:dyDescent="0.25">
      <c r="A531" s="7">
        <v>1253</v>
      </c>
      <c r="B531" s="7" t="str">
        <f>VLOOKUP(A531,Data!$A$2:$L$4115,6,FALSE)</f>
        <v>successful</v>
      </c>
      <c r="C531" s="7">
        <f>VLOOKUP(A531,Data!$A$2:$L$4115,12,FALSE)</f>
        <v>711</v>
      </c>
      <c r="E531" s="7">
        <v>1133</v>
      </c>
      <c r="F531" s="7" t="str">
        <f>VLOOKUP(E531,Data!$A$2:$L$4115,6,FALSE)</f>
        <v>failed</v>
      </c>
      <c r="G531" s="7">
        <f>VLOOKUP(E531,Data!$A$2:$L$4115,12,FALSE)</f>
        <v>1</v>
      </c>
    </row>
    <row r="532" spans="1:7" x14ac:dyDescent="0.25">
      <c r="A532" s="7">
        <v>1254</v>
      </c>
      <c r="B532" s="7" t="str">
        <f>VLOOKUP(A532,Data!$A$2:$L$4115,6,FALSE)</f>
        <v>successful</v>
      </c>
      <c r="C532" s="7">
        <f>VLOOKUP(A532,Data!$A$2:$L$4115,12,FALSE)</f>
        <v>141</v>
      </c>
      <c r="E532" s="7">
        <v>1134</v>
      </c>
      <c r="F532" s="7" t="str">
        <f>VLOOKUP(E532,Data!$A$2:$L$4115,6,FALSE)</f>
        <v>failed</v>
      </c>
      <c r="G532" s="7">
        <f>VLOOKUP(E532,Data!$A$2:$L$4115,12,FALSE)</f>
        <v>1</v>
      </c>
    </row>
    <row r="533" spans="1:7" x14ac:dyDescent="0.25">
      <c r="A533" s="7">
        <v>1255</v>
      </c>
      <c r="B533" s="7" t="str">
        <f>VLOOKUP(A533,Data!$A$2:$L$4115,6,FALSE)</f>
        <v>successful</v>
      </c>
      <c r="C533" s="7">
        <f>VLOOKUP(A533,Data!$A$2:$L$4115,12,FALSE)</f>
        <v>109</v>
      </c>
      <c r="E533" s="7">
        <v>1135</v>
      </c>
      <c r="F533" s="7" t="str">
        <f>VLOOKUP(E533,Data!$A$2:$L$4115,6,FALSE)</f>
        <v>failed</v>
      </c>
      <c r="G533" s="7">
        <f>VLOOKUP(E533,Data!$A$2:$L$4115,12,FALSE)</f>
        <v>1</v>
      </c>
    </row>
    <row r="534" spans="1:7" x14ac:dyDescent="0.25">
      <c r="A534" s="7">
        <v>1256</v>
      </c>
      <c r="B534" s="7" t="str">
        <f>VLOOKUP(A534,Data!$A$2:$L$4115,6,FALSE)</f>
        <v>successful</v>
      </c>
      <c r="C534" s="7">
        <f>VLOOKUP(A534,Data!$A$2:$L$4115,12,FALSE)</f>
        <v>361</v>
      </c>
      <c r="E534" s="7">
        <v>1136</v>
      </c>
      <c r="F534" s="7" t="str">
        <f>VLOOKUP(E534,Data!$A$2:$L$4115,6,FALSE)</f>
        <v>failed</v>
      </c>
      <c r="G534" s="7">
        <f>VLOOKUP(E534,Data!$A$2:$L$4115,12,FALSE)</f>
        <v>6</v>
      </c>
    </row>
    <row r="535" spans="1:7" x14ac:dyDescent="0.25">
      <c r="A535" s="7">
        <v>1257</v>
      </c>
      <c r="B535" s="7" t="str">
        <f>VLOOKUP(A535,Data!$A$2:$L$4115,6,FALSE)</f>
        <v>successful</v>
      </c>
      <c r="C535" s="7">
        <f>VLOOKUP(A535,Data!$A$2:$L$4115,12,FALSE)</f>
        <v>176</v>
      </c>
      <c r="E535" s="7">
        <v>1137</v>
      </c>
      <c r="F535" s="7" t="str">
        <f>VLOOKUP(E535,Data!$A$2:$L$4115,6,FALSE)</f>
        <v>failed</v>
      </c>
      <c r="G535" s="7">
        <f>VLOOKUP(E535,Data!$A$2:$L$4115,12,FALSE)</f>
        <v>39</v>
      </c>
    </row>
    <row r="536" spans="1:7" x14ac:dyDescent="0.25">
      <c r="A536" s="7">
        <v>1258</v>
      </c>
      <c r="B536" s="7" t="str">
        <f>VLOOKUP(A536,Data!$A$2:$L$4115,6,FALSE)</f>
        <v>successful</v>
      </c>
      <c r="C536" s="7">
        <f>VLOOKUP(A536,Data!$A$2:$L$4115,12,FALSE)</f>
        <v>670</v>
      </c>
      <c r="E536" s="7">
        <v>1138</v>
      </c>
      <c r="F536" s="7" t="str">
        <f>VLOOKUP(E536,Data!$A$2:$L$4115,6,FALSE)</f>
        <v>failed</v>
      </c>
      <c r="G536" s="7">
        <f>VLOOKUP(E536,Data!$A$2:$L$4115,12,FALSE)</f>
        <v>4</v>
      </c>
    </row>
    <row r="537" spans="1:7" x14ac:dyDescent="0.25">
      <c r="A537" s="7">
        <v>1259</v>
      </c>
      <c r="B537" s="7" t="str">
        <f>VLOOKUP(A537,Data!$A$2:$L$4115,6,FALSE)</f>
        <v>successful</v>
      </c>
      <c r="C537" s="7">
        <f>VLOOKUP(A537,Data!$A$2:$L$4115,12,FALSE)</f>
        <v>96</v>
      </c>
      <c r="E537" s="7">
        <v>1139</v>
      </c>
      <c r="F537" s="7" t="str">
        <f>VLOOKUP(E537,Data!$A$2:$L$4115,6,FALSE)</f>
        <v>failed</v>
      </c>
      <c r="G537" s="7">
        <f>VLOOKUP(E537,Data!$A$2:$L$4115,12,FALSE)</f>
        <v>1</v>
      </c>
    </row>
    <row r="538" spans="1:7" x14ac:dyDescent="0.25">
      <c r="A538" s="7">
        <v>1260</v>
      </c>
      <c r="B538" s="7" t="str">
        <f>VLOOKUP(A538,Data!$A$2:$L$4115,6,FALSE)</f>
        <v>successful</v>
      </c>
      <c r="C538" s="7">
        <f>VLOOKUP(A538,Data!$A$2:$L$4115,12,FALSE)</f>
        <v>74</v>
      </c>
      <c r="E538" s="7">
        <v>1140</v>
      </c>
      <c r="F538" s="7" t="str">
        <f>VLOOKUP(E538,Data!$A$2:$L$4115,6,FALSE)</f>
        <v>failed</v>
      </c>
      <c r="G538" s="7">
        <f>VLOOKUP(E538,Data!$A$2:$L$4115,12,FALSE)</f>
        <v>0</v>
      </c>
    </row>
    <row r="539" spans="1:7" x14ac:dyDescent="0.25">
      <c r="A539" s="7">
        <v>1261</v>
      </c>
      <c r="B539" s="7" t="str">
        <f>VLOOKUP(A539,Data!$A$2:$L$4115,6,FALSE)</f>
        <v>successful</v>
      </c>
      <c r="C539" s="7">
        <f>VLOOKUP(A539,Data!$A$2:$L$4115,12,FALSE)</f>
        <v>52</v>
      </c>
      <c r="E539" s="7">
        <v>1141</v>
      </c>
      <c r="F539" s="7" t="str">
        <f>VLOOKUP(E539,Data!$A$2:$L$4115,6,FALSE)</f>
        <v>failed</v>
      </c>
      <c r="G539" s="7">
        <f>VLOOKUP(E539,Data!$A$2:$L$4115,12,FALSE)</f>
        <v>0</v>
      </c>
    </row>
    <row r="540" spans="1:7" x14ac:dyDescent="0.25">
      <c r="A540" s="7">
        <v>1262</v>
      </c>
      <c r="B540" s="7" t="str">
        <f>VLOOKUP(A540,Data!$A$2:$L$4115,6,FALSE)</f>
        <v>successful</v>
      </c>
      <c r="C540" s="7">
        <f>VLOOKUP(A540,Data!$A$2:$L$4115,12,FALSE)</f>
        <v>105</v>
      </c>
      <c r="E540" s="7">
        <v>1142</v>
      </c>
      <c r="F540" s="7" t="str">
        <f>VLOOKUP(E540,Data!$A$2:$L$4115,6,FALSE)</f>
        <v>failed</v>
      </c>
      <c r="G540" s="7">
        <f>VLOOKUP(E540,Data!$A$2:$L$4115,12,FALSE)</f>
        <v>0</v>
      </c>
    </row>
    <row r="541" spans="1:7" x14ac:dyDescent="0.25">
      <c r="A541" s="7">
        <v>1263</v>
      </c>
      <c r="B541" s="7" t="str">
        <f>VLOOKUP(A541,Data!$A$2:$L$4115,6,FALSE)</f>
        <v>successful</v>
      </c>
      <c r="C541" s="7">
        <f>VLOOKUP(A541,Data!$A$2:$L$4115,12,FALSE)</f>
        <v>41</v>
      </c>
      <c r="E541" s="7">
        <v>1143</v>
      </c>
      <c r="F541" s="7" t="str">
        <f>VLOOKUP(E541,Data!$A$2:$L$4115,6,FALSE)</f>
        <v>failed</v>
      </c>
      <c r="G541" s="7">
        <f>VLOOKUP(E541,Data!$A$2:$L$4115,12,FALSE)</f>
        <v>8</v>
      </c>
    </row>
    <row r="542" spans="1:7" x14ac:dyDescent="0.25">
      <c r="A542" s="7">
        <v>1264</v>
      </c>
      <c r="B542" s="7" t="str">
        <f>VLOOKUP(A542,Data!$A$2:$L$4115,6,FALSE)</f>
        <v>successful</v>
      </c>
      <c r="C542" s="7">
        <f>VLOOKUP(A542,Data!$A$2:$L$4115,12,FALSE)</f>
        <v>34</v>
      </c>
      <c r="E542" s="7">
        <v>1144</v>
      </c>
      <c r="F542" s="7" t="str">
        <f>VLOOKUP(E542,Data!$A$2:$L$4115,6,FALSE)</f>
        <v>failed</v>
      </c>
      <c r="G542" s="7">
        <f>VLOOKUP(E542,Data!$A$2:$L$4115,12,FALSE)</f>
        <v>0</v>
      </c>
    </row>
    <row r="543" spans="1:7" x14ac:dyDescent="0.25">
      <c r="A543" s="7">
        <v>1265</v>
      </c>
      <c r="B543" s="7" t="str">
        <f>VLOOKUP(A543,Data!$A$2:$L$4115,6,FALSE)</f>
        <v>successful</v>
      </c>
      <c r="C543" s="7">
        <f>VLOOKUP(A543,Data!$A$2:$L$4115,12,FALSE)</f>
        <v>66</v>
      </c>
      <c r="E543" s="7">
        <v>1145</v>
      </c>
      <c r="F543" s="7" t="str">
        <f>VLOOKUP(E543,Data!$A$2:$L$4115,6,FALSE)</f>
        <v>failed</v>
      </c>
      <c r="G543" s="7">
        <f>VLOOKUP(E543,Data!$A$2:$L$4115,12,FALSE)</f>
        <v>1</v>
      </c>
    </row>
    <row r="544" spans="1:7" x14ac:dyDescent="0.25">
      <c r="A544" s="7">
        <v>1266</v>
      </c>
      <c r="B544" s="7" t="str">
        <f>VLOOKUP(A544,Data!$A$2:$L$4115,6,FALSE)</f>
        <v>successful</v>
      </c>
      <c r="C544" s="7">
        <f>VLOOKUP(A544,Data!$A$2:$L$4115,12,FALSE)</f>
        <v>50</v>
      </c>
      <c r="E544" s="7">
        <v>1146</v>
      </c>
      <c r="F544" s="7" t="str">
        <f>VLOOKUP(E544,Data!$A$2:$L$4115,6,FALSE)</f>
        <v>failed</v>
      </c>
      <c r="G544" s="7">
        <f>VLOOKUP(E544,Data!$A$2:$L$4115,12,FALSE)</f>
        <v>12</v>
      </c>
    </row>
    <row r="545" spans="1:7" x14ac:dyDescent="0.25">
      <c r="A545" s="7">
        <v>1267</v>
      </c>
      <c r="B545" s="7" t="str">
        <f>VLOOKUP(A545,Data!$A$2:$L$4115,6,FALSE)</f>
        <v>successful</v>
      </c>
      <c r="C545" s="7">
        <f>VLOOKUP(A545,Data!$A$2:$L$4115,12,FALSE)</f>
        <v>159</v>
      </c>
      <c r="E545" s="7">
        <v>1147</v>
      </c>
      <c r="F545" s="7" t="str">
        <f>VLOOKUP(E545,Data!$A$2:$L$4115,6,FALSE)</f>
        <v>failed</v>
      </c>
      <c r="G545" s="7">
        <f>VLOOKUP(E545,Data!$A$2:$L$4115,12,FALSE)</f>
        <v>0</v>
      </c>
    </row>
    <row r="546" spans="1:7" x14ac:dyDescent="0.25">
      <c r="A546" s="7">
        <v>1268</v>
      </c>
      <c r="B546" s="7" t="str">
        <f>VLOOKUP(A546,Data!$A$2:$L$4115,6,FALSE)</f>
        <v>successful</v>
      </c>
      <c r="C546" s="7">
        <f>VLOOKUP(A546,Data!$A$2:$L$4115,12,FALSE)</f>
        <v>182</v>
      </c>
      <c r="E546" s="7">
        <v>1148</v>
      </c>
      <c r="F546" s="7" t="str">
        <f>VLOOKUP(E546,Data!$A$2:$L$4115,6,FALSE)</f>
        <v>failed</v>
      </c>
      <c r="G546" s="7">
        <f>VLOOKUP(E546,Data!$A$2:$L$4115,12,FALSE)</f>
        <v>3</v>
      </c>
    </row>
    <row r="547" spans="1:7" x14ac:dyDescent="0.25">
      <c r="A547" s="7">
        <v>1269</v>
      </c>
      <c r="B547" s="7" t="str">
        <f>VLOOKUP(A547,Data!$A$2:$L$4115,6,FALSE)</f>
        <v>successful</v>
      </c>
      <c r="C547" s="7">
        <f>VLOOKUP(A547,Data!$A$2:$L$4115,12,FALSE)</f>
        <v>206</v>
      </c>
      <c r="E547" s="7">
        <v>1149</v>
      </c>
      <c r="F547" s="7" t="str">
        <f>VLOOKUP(E547,Data!$A$2:$L$4115,6,FALSE)</f>
        <v>failed</v>
      </c>
      <c r="G547" s="7">
        <f>VLOOKUP(E547,Data!$A$2:$L$4115,12,FALSE)</f>
        <v>2</v>
      </c>
    </row>
    <row r="548" spans="1:7" x14ac:dyDescent="0.25">
      <c r="A548" s="7">
        <v>1270</v>
      </c>
      <c r="B548" s="7" t="str">
        <f>VLOOKUP(A548,Data!$A$2:$L$4115,6,FALSE)</f>
        <v>successful</v>
      </c>
      <c r="C548" s="7">
        <f>VLOOKUP(A548,Data!$A$2:$L$4115,12,FALSE)</f>
        <v>169</v>
      </c>
      <c r="E548" s="7">
        <v>1150</v>
      </c>
      <c r="F548" s="7" t="str">
        <f>VLOOKUP(E548,Data!$A$2:$L$4115,6,FALSE)</f>
        <v>failed</v>
      </c>
      <c r="G548" s="7">
        <f>VLOOKUP(E548,Data!$A$2:$L$4115,12,FALSE)</f>
        <v>6</v>
      </c>
    </row>
    <row r="549" spans="1:7" x14ac:dyDescent="0.25">
      <c r="A549" s="7">
        <v>1271</v>
      </c>
      <c r="B549" s="7" t="str">
        <f>VLOOKUP(A549,Data!$A$2:$L$4115,6,FALSE)</f>
        <v>successful</v>
      </c>
      <c r="C549" s="7">
        <f>VLOOKUP(A549,Data!$A$2:$L$4115,12,FALSE)</f>
        <v>31</v>
      </c>
      <c r="E549" s="7">
        <v>1151</v>
      </c>
      <c r="F549" s="7" t="str">
        <f>VLOOKUP(E549,Data!$A$2:$L$4115,6,FALSE)</f>
        <v>failed</v>
      </c>
      <c r="G549" s="7">
        <f>VLOOKUP(E549,Data!$A$2:$L$4115,12,FALSE)</f>
        <v>0</v>
      </c>
    </row>
    <row r="550" spans="1:7" x14ac:dyDescent="0.25">
      <c r="A550" s="7">
        <v>1272</v>
      </c>
      <c r="B550" s="7" t="str">
        <f>VLOOKUP(A550,Data!$A$2:$L$4115,6,FALSE)</f>
        <v>successful</v>
      </c>
      <c r="C550" s="7">
        <f>VLOOKUP(A550,Data!$A$2:$L$4115,12,FALSE)</f>
        <v>28</v>
      </c>
      <c r="E550" s="7">
        <v>1152</v>
      </c>
      <c r="F550" s="7" t="str">
        <f>VLOOKUP(E550,Data!$A$2:$L$4115,6,FALSE)</f>
        <v>failed</v>
      </c>
      <c r="G550" s="7">
        <f>VLOOKUP(E550,Data!$A$2:$L$4115,12,FALSE)</f>
        <v>15</v>
      </c>
    </row>
    <row r="551" spans="1:7" x14ac:dyDescent="0.25">
      <c r="A551" s="7">
        <v>1273</v>
      </c>
      <c r="B551" s="7" t="str">
        <f>VLOOKUP(A551,Data!$A$2:$L$4115,6,FALSE)</f>
        <v>successful</v>
      </c>
      <c r="C551" s="7">
        <f>VLOOKUP(A551,Data!$A$2:$L$4115,12,FALSE)</f>
        <v>54</v>
      </c>
      <c r="E551" s="7">
        <v>1153</v>
      </c>
      <c r="F551" s="7" t="str">
        <f>VLOOKUP(E551,Data!$A$2:$L$4115,6,FALSE)</f>
        <v>failed</v>
      </c>
      <c r="G551" s="7">
        <f>VLOOKUP(E551,Data!$A$2:$L$4115,12,FALSE)</f>
        <v>1</v>
      </c>
    </row>
    <row r="552" spans="1:7" x14ac:dyDescent="0.25">
      <c r="A552" s="7">
        <v>1274</v>
      </c>
      <c r="B552" s="7" t="str">
        <f>VLOOKUP(A552,Data!$A$2:$L$4115,6,FALSE)</f>
        <v>successful</v>
      </c>
      <c r="C552" s="7">
        <f>VLOOKUP(A552,Data!$A$2:$L$4115,12,FALSE)</f>
        <v>467</v>
      </c>
      <c r="E552" s="7">
        <v>1154</v>
      </c>
      <c r="F552" s="7" t="str">
        <f>VLOOKUP(E552,Data!$A$2:$L$4115,6,FALSE)</f>
        <v>failed</v>
      </c>
      <c r="G552" s="7">
        <f>VLOOKUP(E552,Data!$A$2:$L$4115,12,FALSE)</f>
        <v>3</v>
      </c>
    </row>
    <row r="553" spans="1:7" x14ac:dyDescent="0.25">
      <c r="A553" s="7">
        <v>1275</v>
      </c>
      <c r="B553" s="7" t="str">
        <f>VLOOKUP(A553,Data!$A$2:$L$4115,6,FALSE)</f>
        <v>successful</v>
      </c>
      <c r="C553" s="7">
        <f>VLOOKUP(A553,Data!$A$2:$L$4115,12,FALSE)</f>
        <v>389</v>
      </c>
      <c r="E553" s="7">
        <v>1155</v>
      </c>
      <c r="F553" s="7" t="str">
        <f>VLOOKUP(E553,Data!$A$2:$L$4115,6,FALSE)</f>
        <v>failed</v>
      </c>
      <c r="G553" s="7">
        <f>VLOOKUP(E553,Data!$A$2:$L$4115,12,FALSE)</f>
        <v>8</v>
      </c>
    </row>
    <row r="554" spans="1:7" x14ac:dyDescent="0.25">
      <c r="A554" s="7">
        <v>1276</v>
      </c>
      <c r="B554" s="7" t="str">
        <f>VLOOKUP(A554,Data!$A$2:$L$4115,6,FALSE)</f>
        <v>successful</v>
      </c>
      <c r="C554" s="7">
        <f>VLOOKUP(A554,Data!$A$2:$L$4115,12,FALSE)</f>
        <v>68</v>
      </c>
      <c r="E554" s="7">
        <v>1156</v>
      </c>
      <c r="F554" s="7" t="str">
        <f>VLOOKUP(E554,Data!$A$2:$L$4115,6,FALSE)</f>
        <v>failed</v>
      </c>
      <c r="G554" s="7">
        <f>VLOOKUP(E554,Data!$A$2:$L$4115,12,FALSE)</f>
        <v>0</v>
      </c>
    </row>
    <row r="555" spans="1:7" x14ac:dyDescent="0.25">
      <c r="A555" s="7">
        <v>1277</v>
      </c>
      <c r="B555" s="7" t="str">
        <f>VLOOKUP(A555,Data!$A$2:$L$4115,6,FALSE)</f>
        <v>successful</v>
      </c>
      <c r="C555" s="7">
        <f>VLOOKUP(A555,Data!$A$2:$L$4115,12,FALSE)</f>
        <v>413</v>
      </c>
      <c r="E555" s="7">
        <v>1157</v>
      </c>
      <c r="F555" s="7" t="str">
        <f>VLOOKUP(E555,Data!$A$2:$L$4115,6,FALSE)</f>
        <v>failed</v>
      </c>
      <c r="G555" s="7">
        <f>VLOOKUP(E555,Data!$A$2:$L$4115,12,FALSE)</f>
        <v>3</v>
      </c>
    </row>
    <row r="556" spans="1:7" x14ac:dyDescent="0.25">
      <c r="A556" s="7">
        <v>1278</v>
      </c>
      <c r="B556" s="7" t="str">
        <f>VLOOKUP(A556,Data!$A$2:$L$4115,6,FALSE)</f>
        <v>successful</v>
      </c>
      <c r="C556" s="7">
        <f>VLOOKUP(A556,Data!$A$2:$L$4115,12,FALSE)</f>
        <v>190</v>
      </c>
      <c r="E556" s="7">
        <v>1158</v>
      </c>
      <c r="F556" s="7" t="str">
        <f>VLOOKUP(E556,Data!$A$2:$L$4115,6,FALSE)</f>
        <v>failed</v>
      </c>
      <c r="G556" s="7">
        <f>VLOOKUP(E556,Data!$A$2:$L$4115,12,FALSE)</f>
        <v>3</v>
      </c>
    </row>
    <row r="557" spans="1:7" x14ac:dyDescent="0.25">
      <c r="A557" s="7">
        <v>1279</v>
      </c>
      <c r="B557" s="7" t="str">
        <f>VLOOKUP(A557,Data!$A$2:$L$4115,6,FALSE)</f>
        <v>successful</v>
      </c>
      <c r="C557" s="7">
        <f>VLOOKUP(A557,Data!$A$2:$L$4115,12,FALSE)</f>
        <v>189</v>
      </c>
      <c r="E557" s="7">
        <v>1159</v>
      </c>
      <c r="F557" s="7" t="str">
        <f>VLOOKUP(E557,Data!$A$2:$L$4115,6,FALSE)</f>
        <v>failed</v>
      </c>
      <c r="G557" s="7">
        <f>VLOOKUP(E557,Data!$A$2:$L$4115,12,FALSE)</f>
        <v>0</v>
      </c>
    </row>
    <row r="558" spans="1:7" x14ac:dyDescent="0.25">
      <c r="A558" s="7">
        <v>1280</v>
      </c>
      <c r="B558" s="7" t="str">
        <f>VLOOKUP(A558,Data!$A$2:$L$4115,6,FALSE)</f>
        <v>successful</v>
      </c>
      <c r="C558" s="7">
        <f>VLOOKUP(A558,Data!$A$2:$L$4115,12,FALSE)</f>
        <v>130</v>
      </c>
      <c r="E558" s="7">
        <v>1160</v>
      </c>
      <c r="F558" s="7" t="str">
        <f>VLOOKUP(E558,Data!$A$2:$L$4115,6,FALSE)</f>
        <v>failed</v>
      </c>
      <c r="G558" s="7">
        <f>VLOOKUP(E558,Data!$A$2:$L$4115,12,FALSE)</f>
        <v>19</v>
      </c>
    </row>
    <row r="559" spans="1:7" x14ac:dyDescent="0.25">
      <c r="A559" s="7">
        <v>1281</v>
      </c>
      <c r="B559" s="7" t="str">
        <f>VLOOKUP(A559,Data!$A$2:$L$4115,6,FALSE)</f>
        <v>successful</v>
      </c>
      <c r="C559" s="7">
        <f>VLOOKUP(A559,Data!$A$2:$L$4115,12,FALSE)</f>
        <v>74</v>
      </c>
      <c r="E559" s="7">
        <v>1161</v>
      </c>
      <c r="F559" s="7" t="str">
        <f>VLOOKUP(E559,Data!$A$2:$L$4115,6,FALSE)</f>
        <v>failed</v>
      </c>
      <c r="G559" s="7">
        <f>VLOOKUP(E559,Data!$A$2:$L$4115,12,FALSE)</f>
        <v>0</v>
      </c>
    </row>
    <row r="560" spans="1:7" x14ac:dyDescent="0.25">
      <c r="A560" s="7">
        <v>1282</v>
      </c>
      <c r="B560" s="7" t="str">
        <f>VLOOKUP(A560,Data!$A$2:$L$4115,6,FALSE)</f>
        <v>successful</v>
      </c>
      <c r="C560" s="7">
        <f>VLOOKUP(A560,Data!$A$2:$L$4115,12,FALSE)</f>
        <v>274</v>
      </c>
      <c r="E560" s="7">
        <v>1162</v>
      </c>
      <c r="F560" s="7" t="str">
        <f>VLOOKUP(E560,Data!$A$2:$L$4115,6,FALSE)</f>
        <v>failed</v>
      </c>
      <c r="G560" s="7">
        <f>VLOOKUP(E560,Data!$A$2:$L$4115,12,FALSE)</f>
        <v>2</v>
      </c>
    </row>
    <row r="561" spans="1:7" x14ac:dyDescent="0.25">
      <c r="A561" s="7">
        <v>1283</v>
      </c>
      <c r="B561" s="7" t="str">
        <f>VLOOKUP(A561,Data!$A$2:$L$4115,6,FALSE)</f>
        <v>successful</v>
      </c>
      <c r="C561" s="7">
        <f>VLOOKUP(A561,Data!$A$2:$L$4115,12,FALSE)</f>
        <v>22</v>
      </c>
      <c r="E561" s="7">
        <v>1163</v>
      </c>
      <c r="F561" s="7" t="str">
        <f>VLOOKUP(E561,Data!$A$2:$L$4115,6,FALSE)</f>
        <v>failed</v>
      </c>
      <c r="G561" s="7">
        <f>VLOOKUP(E561,Data!$A$2:$L$4115,12,FALSE)</f>
        <v>0</v>
      </c>
    </row>
    <row r="562" spans="1:7" x14ac:dyDescent="0.25">
      <c r="A562" s="7">
        <v>1284</v>
      </c>
      <c r="B562" s="7" t="str">
        <f>VLOOKUP(A562,Data!$A$2:$L$4115,6,FALSE)</f>
        <v>successful</v>
      </c>
      <c r="C562" s="7">
        <f>VLOOKUP(A562,Data!$A$2:$L$4115,12,FALSE)</f>
        <v>31</v>
      </c>
      <c r="E562" s="7">
        <v>1164</v>
      </c>
      <c r="F562" s="7" t="str">
        <f>VLOOKUP(E562,Data!$A$2:$L$4115,6,FALSE)</f>
        <v>failed</v>
      </c>
      <c r="G562" s="7">
        <f>VLOOKUP(E562,Data!$A$2:$L$4115,12,FALSE)</f>
        <v>0</v>
      </c>
    </row>
    <row r="563" spans="1:7" x14ac:dyDescent="0.25">
      <c r="A563" s="7">
        <v>1285</v>
      </c>
      <c r="B563" s="7" t="str">
        <f>VLOOKUP(A563,Data!$A$2:$L$4115,6,FALSE)</f>
        <v>successful</v>
      </c>
      <c r="C563" s="7">
        <f>VLOOKUP(A563,Data!$A$2:$L$4115,12,FALSE)</f>
        <v>63</v>
      </c>
      <c r="E563" s="7">
        <v>1165</v>
      </c>
      <c r="F563" s="7" t="str">
        <f>VLOOKUP(E563,Data!$A$2:$L$4115,6,FALSE)</f>
        <v>failed</v>
      </c>
      <c r="G563" s="7">
        <f>VLOOKUP(E563,Data!$A$2:$L$4115,12,FALSE)</f>
        <v>25</v>
      </c>
    </row>
    <row r="564" spans="1:7" x14ac:dyDescent="0.25">
      <c r="A564" s="7">
        <v>1286</v>
      </c>
      <c r="B564" s="7" t="str">
        <f>VLOOKUP(A564,Data!$A$2:$L$4115,6,FALSE)</f>
        <v>successful</v>
      </c>
      <c r="C564" s="7">
        <f>VLOOKUP(A564,Data!$A$2:$L$4115,12,FALSE)</f>
        <v>20</v>
      </c>
      <c r="E564" s="7">
        <v>1166</v>
      </c>
      <c r="F564" s="7" t="str">
        <f>VLOOKUP(E564,Data!$A$2:$L$4115,6,FALSE)</f>
        <v>failed</v>
      </c>
      <c r="G564" s="7">
        <f>VLOOKUP(E564,Data!$A$2:$L$4115,12,FALSE)</f>
        <v>8</v>
      </c>
    </row>
    <row r="565" spans="1:7" x14ac:dyDescent="0.25">
      <c r="A565" s="7">
        <v>1287</v>
      </c>
      <c r="B565" s="7" t="str">
        <f>VLOOKUP(A565,Data!$A$2:$L$4115,6,FALSE)</f>
        <v>successful</v>
      </c>
      <c r="C565" s="7">
        <f>VLOOKUP(A565,Data!$A$2:$L$4115,12,FALSE)</f>
        <v>25</v>
      </c>
      <c r="E565" s="7">
        <v>1167</v>
      </c>
      <c r="F565" s="7" t="str">
        <f>VLOOKUP(E565,Data!$A$2:$L$4115,6,FALSE)</f>
        <v>failed</v>
      </c>
      <c r="G565" s="7">
        <f>VLOOKUP(E565,Data!$A$2:$L$4115,12,FALSE)</f>
        <v>16</v>
      </c>
    </row>
    <row r="566" spans="1:7" x14ac:dyDescent="0.25">
      <c r="A566" s="7">
        <v>1288</v>
      </c>
      <c r="B566" s="7" t="str">
        <f>VLOOKUP(A566,Data!$A$2:$L$4115,6,FALSE)</f>
        <v>successful</v>
      </c>
      <c r="C566" s="7">
        <f>VLOOKUP(A566,Data!$A$2:$L$4115,12,FALSE)</f>
        <v>61</v>
      </c>
      <c r="E566" s="7">
        <v>1168</v>
      </c>
      <c r="F566" s="7" t="str">
        <f>VLOOKUP(E566,Data!$A$2:$L$4115,6,FALSE)</f>
        <v>failed</v>
      </c>
      <c r="G566" s="7">
        <f>VLOOKUP(E566,Data!$A$2:$L$4115,12,FALSE)</f>
        <v>3</v>
      </c>
    </row>
    <row r="567" spans="1:7" x14ac:dyDescent="0.25">
      <c r="A567" s="7">
        <v>1289</v>
      </c>
      <c r="B567" s="7" t="str">
        <f>VLOOKUP(A567,Data!$A$2:$L$4115,6,FALSE)</f>
        <v>successful</v>
      </c>
      <c r="C567" s="7">
        <f>VLOOKUP(A567,Data!$A$2:$L$4115,12,FALSE)</f>
        <v>52</v>
      </c>
      <c r="E567" s="7">
        <v>1169</v>
      </c>
      <c r="F567" s="7" t="str">
        <f>VLOOKUP(E567,Data!$A$2:$L$4115,6,FALSE)</f>
        <v>failed</v>
      </c>
      <c r="G567" s="7">
        <f>VLOOKUP(E567,Data!$A$2:$L$4115,12,FALSE)</f>
        <v>3</v>
      </c>
    </row>
    <row r="568" spans="1:7" x14ac:dyDescent="0.25">
      <c r="A568" s="7">
        <v>1290</v>
      </c>
      <c r="B568" s="7" t="str">
        <f>VLOOKUP(A568,Data!$A$2:$L$4115,6,FALSE)</f>
        <v>successful</v>
      </c>
      <c r="C568" s="7">
        <f>VLOOKUP(A568,Data!$A$2:$L$4115,12,FALSE)</f>
        <v>86</v>
      </c>
      <c r="E568" s="7">
        <v>1170</v>
      </c>
      <c r="F568" s="7" t="str">
        <f>VLOOKUP(E568,Data!$A$2:$L$4115,6,FALSE)</f>
        <v>failed</v>
      </c>
      <c r="G568" s="7">
        <f>VLOOKUP(E568,Data!$A$2:$L$4115,12,FALSE)</f>
        <v>2</v>
      </c>
    </row>
    <row r="569" spans="1:7" x14ac:dyDescent="0.25">
      <c r="A569" s="7">
        <v>1291</v>
      </c>
      <c r="B569" s="7" t="str">
        <f>VLOOKUP(A569,Data!$A$2:$L$4115,6,FALSE)</f>
        <v>successful</v>
      </c>
      <c r="C569" s="7">
        <f>VLOOKUP(A569,Data!$A$2:$L$4115,12,FALSE)</f>
        <v>42</v>
      </c>
      <c r="E569" s="7">
        <v>1171</v>
      </c>
      <c r="F569" s="7" t="str">
        <f>VLOOKUP(E569,Data!$A$2:$L$4115,6,FALSE)</f>
        <v>failed</v>
      </c>
      <c r="G569" s="7">
        <f>VLOOKUP(E569,Data!$A$2:$L$4115,12,FALSE)</f>
        <v>1</v>
      </c>
    </row>
    <row r="570" spans="1:7" x14ac:dyDescent="0.25">
      <c r="A570" s="7">
        <v>1292</v>
      </c>
      <c r="B570" s="7" t="str">
        <f>VLOOKUP(A570,Data!$A$2:$L$4115,6,FALSE)</f>
        <v>successful</v>
      </c>
      <c r="C570" s="7">
        <f>VLOOKUP(A570,Data!$A$2:$L$4115,12,FALSE)</f>
        <v>52</v>
      </c>
      <c r="E570" s="7">
        <v>1172</v>
      </c>
      <c r="F570" s="7" t="str">
        <f>VLOOKUP(E570,Data!$A$2:$L$4115,6,FALSE)</f>
        <v>failed</v>
      </c>
      <c r="G570" s="7">
        <f>VLOOKUP(E570,Data!$A$2:$L$4115,12,FALSE)</f>
        <v>0</v>
      </c>
    </row>
    <row r="571" spans="1:7" x14ac:dyDescent="0.25">
      <c r="A571" s="7">
        <v>1293</v>
      </c>
      <c r="B571" s="7" t="str">
        <f>VLOOKUP(A571,Data!$A$2:$L$4115,6,FALSE)</f>
        <v>successful</v>
      </c>
      <c r="C571" s="7">
        <f>VLOOKUP(A571,Data!$A$2:$L$4115,12,FALSE)</f>
        <v>120</v>
      </c>
      <c r="E571" s="7">
        <v>1173</v>
      </c>
      <c r="F571" s="7" t="str">
        <f>VLOOKUP(E571,Data!$A$2:$L$4115,6,FALSE)</f>
        <v>failed</v>
      </c>
      <c r="G571" s="7">
        <f>VLOOKUP(E571,Data!$A$2:$L$4115,12,FALSE)</f>
        <v>1</v>
      </c>
    </row>
    <row r="572" spans="1:7" x14ac:dyDescent="0.25">
      <c r="A572" s="7">
        <v>1294</v>
      </c>
      <c r="B572" s="7" t="str">
        <f>VLOOKUP(A572,Data!$A$2:$L$4115,6,FALSE)</f>
        <v>successful</v>
      </c>
      <c r="C572" s="7">
        <f>VLOOKUP(A572,Data!$A$2:$L$4115,12,FALSE)</f>
        <v>22</v>
      </c>
      <c r="E572" s="7">
        <v>1174</v>
      </c>
      <c r="F572" s="7" t="str">
        <f>VLOOKUP(E572,Data!$A$2:$L$4115,6,FALSE)</f>
        <v>failed</v>
      </c>
      <c r="G572" s="7">
        <f>VLOOKUP(E572,Data!$A$2:$L$4115,12,FALSE)</f>
        <v>19</v>
      </c>
    </row>
    <row r="573" spans="1:7" x14ac:dyDescent="0.25">
      <c r="A573" s="7">
        <v>1295</v>
      </c>
      <c r="B573" s="7" t="str">
        <f>VLOOKUP(A573,Data!$A$2:$L$4115,6,FALSE)</f>
        <v>successful</v>
      </c>
      <c r="C573" s="7">
        <f>VLOOKUP(A573,Data!$A$2:$L$4115,12,FALSE)</f>
        <v>64</v>
      </c>
      <c r="E573" s="7">
        <v>1175</v>
      </c>
      <c r="F573" s="7" t="str">
        <f>VLOOKUP(E573,Data!$A$2:$L$4115,6,FALSE)</f>
        <v>failed</v>
      </c>
      <c r="G573" s="7">
        <f>VLOOKUP(E573,Data!$A$2:$L$4115,12,FALSE)</f>
        <v>9</v>
      </c>
    </row>
    <row r="574" spans="1:7" x14ac:dyDescent="0.25">
      <c r="A574" s="7">
        <v>1296</v>
      </c>
      <c r="B574" s="7" t="str">
        <f>VLOOKUP(A574,Data!$A$2:$L$4115,6,FALSE)</f>
        <v>successful</v>
      </c>
      <c r="C574" s="7">
        <f>VLOOKUP(A574,Data!$A$2:$L$4115,12,FALSE)</f>
        <v>23</v>
      </c>
      <c r="E574" s="7">
        <v>1176</v>
      </c>
      <c r="F574" s="7" t="str">
        <f>VLOOKUP(E574,Data!$A$2:$L$4115,6,FALSE)</f>
        <v>failed</v>
      </c>
      <c r="G574" s="7">
        <f>VLOOKUP(E574,Data!$A$2:$L$4115,12,FALSE)</f>
        <v>1</v>
      </c>
    </row>
    <row r="575" spans="1:7" x14ac:dyDescent="0.25">
      <c r="A575" s="7">
        <v>1297</v>
      </c>
      <c r="B575" s="7" t="str">
        <f>VLOOKUP(A575,Data!$A$2:$L$4115,6,FALSE)</f>
        <v>successful</v>
      </c>
      <c r="C575" s="7">
        <f>VLOOKUP(A575,Data!$A$2:$L$4115,12,FALSE)</f>
        <v>238</v>
      </c>
      <c r="E575" s="7">
        <v>1177</v>
      </c>
      <c r="F575" s="7" t="str">
        <f>VLOOKUP(E575,Data!$A$2:$L$4115,6,FALSE)</f>
        <v>failed</v>
      </c>
      <c r="G575" s="7">
        <f>VLOOKUP(E575,Data!$A$2:$L$4115,12,FALSE)</f>
        <v>0</v>
      </c>
    </row>
    <row r="576" spans="1:7" x14ac:dyDescent="0.25">
      <c r="A576" s="7">
        <v>1298</v>
      </c>
      <c r="B576" s="7" t="str">
        <f>VLOOKUP(A576,Data!$A$2:$L$4115,6,FALSE)</f>
        <v>successful</v>
      </c>
      <c r="C576" s="7">
        <f>VLOOKUP(A576,Data!$A$2:$L$4115,12,FALSE)</f>
        <v>33</v>
      </c>
      <c r="E576" s="7">
        <v>1178</v>
      </c>
      <c r="F576" s="7" t="str">
        <f>VLOOKUP(E576,Data!$A$2:$L$4115,6,FALSE)</f>
        <v>failed</v>
      </c>
      <c r="G576" s="7">
        <f>VLOOKUP(E576,Data!$A$2:$L$4115,12,FALSE)</f>
        <v>1</v>
      </c>
    </row>
    <row r="577" spans="1:7" x14ac:dyDescent="0.25">
      <c r="A577" s="7">
        <v>1299</v>
      </c>
      <c r="B577" s="7" t="str">
        <f>VLOOKUP(A577,Data!$A$2:$L$4115,6,FALSE)</f>
        <v>successful</v>
      </c>
      <c r="C577" s="7">
        <f>VLOOKUP(A577,Data!$A$2:$L$4115,12,FALSE)</f>
        <v>32</v>
      </c>
      <c r="E577" s="7">
        <v>1179</v>
      </c>
      <c r="F577" s="7" t="str">
        <f>VLOOKUP(E577,Data!$A$2:$L$4115,6,FALSE)</f>
        <v>failed</v>
      </c>
      <c r="G577" s="7">
        <f>VLOOKUP(E577,Data!$A$2:$L$4115,12,FALSE)</f>
        <v>5</v>
      </c>
    </row>
    <row r="578" spans="1:7" x14ac:dyDescent="0.25">
      <c r="A578" s="7">
        <v>1300</v>
      </c>
      <c r="B578" s="7" t="str">
        <f>VLOOKUP(A578,Data!$A$2:$L$4115,6,FALSE)</f>
        <v>successful</v>
      </c>
      <c r="C578" s="7">
        <f>VLOOKUP(A578,Data!$A$2:$L$4115,12,FALSE)</f>
        <v>24</v>
      </c>
      <c r="E578" s="7">
        <v>1180</v>
      </c>
      <c r="F578" s="7" t="str">
        <f>VLOOKUP(E578,Data!$A$2:$L$4115,6,FALSE)</f>
        <v>failed</v>
      </c>
      <c r="G578" s="7">
        <f>VLOOKUP(E578,Data!$A$2:$L$4115,12,FALSE)</f>
        <v>85</v>
      </c>
    </row>
    <row r="579" spans="1:7" x14ac:dyDescent="0.25">
      <c r="A579" s="7">
        <v>1301</v>
      </c>
      <c r="B579" s="7" t="str">
        <f>VLOOKUP(A579,Data!$A$2:$L$4115,6,FALSE)</f>
        <v>successful</v>
      </c>
      <c r="C579" s="7">
        <f>VLOOKUP(A579,Data!$A$2:$L$4115,12,FALSE)</f>
        <v>29</v>
      </c>
      <c r="E579" s="7">
        <v>1181</v>
      </c>
      <c r="F579" s="7" t="str">
        <f>VLOOKUP(E579,Data!$A$2:$L$4115,6,FALSE)</f>
        <v>failed</v>
      </c>
      <c r="G579" s="7">
        <f>VLOOKUP(E579,Data!$A$2:$L$4115,12,FALSE)</f>
        <v>3</v>
      </c>
    </row>
    <row r="580" spans="1:7" x14ac:dyDescent="0.25">
      <c r="A580" s="7">
        <v>1302</v>
      </c>
      <c r="B580" s="7" t="str">
        <f>VLOOKUP(A580,Data!$A$2:$L$4115,6,FALSE)</f>
        <v>successful</v>
      </c>
      <c r="C580" s="7">
        <f>VLOOKUP(A580,Data!$A$2:$L$4115,12,FALSE)</f>
        <v>50</v>
      </c>
      <c r="E580" s="7">
        <v>1182</v>
      </c>
      <c r="F580" s="7" t="str">
        <f>VLOOKUP(E580,Data!$A$2:$L$4115,6,FALSE)</f>
        <v>failed</v>
      </c>
      <c r="G580" s="7">
        <f>VLOOKUP(E580,Data!$A$2:$L$4115,12,FALSE)</f>
        <v>4</v>
      </c>
    </row>
    <row r="581" spans="1:7" x14ac:dyDescent="0.25">
      <c r="A581" s="7">
        <v>1303</v>
      </c>
      <c r="B581" s="7" t="str">
        <f>VLOOKUP(A581,Data!$A$2:$L$4115,6,FALSE)</f>
        <v>successful</v>
      </c>
      <c r="C581" s="7">
        <f>VLOOKUP(A581,Data!$A$2:$L$4115,12,FALSE)</f>
        <v>108</v>
      </c>
      <c r="E581" s="7">
        <v>1183</v>
      </c>
      <c r="F581" s="7" t="str">
        <f>VLOOKUP(E581,Data!$A$2:$L$4115,6,FALSE)</f>
        <v>failed</v>
      </c>
      <c r="G581" s="7">
        <f>VLOOKUP(E581,Data!$A$2:$L$4115,12,FALSE)</f>
        <v>3</v>
      </c>
    </row>
    <row r="582" spans="1:7" x14ac:dyDescent="0.25">
      <c r="A582" s="7">
        <v>1344</v>
      </c>
      <c r="B582" s="7" t="str">
        <f>VLOOKUP(A582,Data!$A$2:$L$4115,6,FALSE)</f>
        <v>successful</v>
      </c>
      <c r="C582" s="7">
        <f>VLOOKUP(A582,Data!$A$2:$L$4115,12,FALSE)</f>
        <v>139</v>
      </c>
      <c r="E582" s="7">
        <v>1404</v>
      </c>
      <c r="F582" s="7" t="str">
        <f>VLOOKUP(E582,Data!$A$2:$L$4115,6,FALSE)</f>
        <v>failed</v>
      </c>
      <c r="G582" s="7">
        <f>VLOOKUP(E582,Data!$A$2:$L$4115,12,FALSE)</f>
        <v>5</v>
      </c>
    </row>
    <row r="583" spans="1:7" x14ac:dyDescent="0.25">
      <c r="A583" s="7">
        <v>1345</v>
      </c>
      <c r="B583" s="7" t="str">
        <f>VLOOKUP(A583,Data!$A$2:$L$4115,6,FALSE)</f>
        <v>successful</v>
      </c>
      <c r="C583" s="7">
        <f>VLOOKUP(A583,Data!$A$2:$L$4115,12,FALSE)</f>
        <v>7</v>
      </c>
      <c r="E583" s="7">
        <v>1405</v>
      </c>
      <c r="F583" s="7" t="str">
        <f>VLOOKUP(E583,Data!$A$2:$L$4115,6,FALSE)</f>
        <v>failed</v>
      </c>
      <c r="G583" s="7">
        <f>VLOOKUP(E583,Data!$A$2:$L$4115,12,FALSE)</f>
        <v>17</v>
      </c>
    </row>
    <row r="584" spans="1:7" x14ac:dyDescent="0.25">
      <c r="A584" s="7">
        <v>1346</v>
      </c>
      <c r="B584" s="7" t="str">
        <f>VLOOKUP(A584,Data!$A$2:$L$4115,6,FALSE)</f>
        <v>successful</v>
      </c>
      <c r="C584" s="7">
        <f>VLOOKUP(A584,Data!$A$2:$L$4115,12,FALSE)</f>
        <v>149</v>
      </c>
      <c r="E584" s="7">
        <v>1406</v>
      </c>
      <c r="F584" s="7" t="str">
        <f>VLOOKUP(E584,Data!$A$2:$L$4115,6,FALSE)</f>
        <v>failed</v>
      </c>
      <c r="G584" s="7">
        <f>VLOOKUP(E584,Data!$A$2:$L$4115,12,FALSE)</f>
        <v>3</v>
      </c>
    </row>
    <row r="585" spans="1:7" x14ac:dyDescent="0.25">
      <c r="A585" s="7">
        <v>1347</v>
      </c>
      <c r="B585" s="7" t="str">
        <f>VLOOKUP(A585,Data!$A$2:$L$4115,6,FALSE)</f>
        <v>successful</v>
      </c>
      <c r="C585" s="7">
        <f>VLOOKUP(A585,Data!$A$2:$L$4115,12,FALSE)</f>
        <v>31</v>
      </c>
      <c r="E585" s="7">
        <v>1407</v>
      </c>
      <c r="F585" s="7" t="str">
        <f>VLOOKUP(E585,Data!$A$2:$L$4115,6,FALSE)</f>
        <v>failed</v>
      </c>
      <c r="G585" s="7">
        <f>VLOOKUP(E585,Data!$A$2:$L$4115,12,FALSE)</f>
        <v>2</v>
      </c>
    </row>
    <row r="586" spans="1:7" x14ac:dyDescent="0.25">
      <c r="A586" s="7">
        <v>1348</v>
      </c>
      <c r="B586" s="7" t="str">
        <f>VLOOKUP(A586,Data!$A$2:$L$4115,6,FALSE)</f>
        <v>successful</v>
      </c>
      <c r="C586" s="7">
        <f>VLOOKUP(A586,Data!$A$2:$L$4115,12,FALSE)</f>
        <v>26</v>
      </c>
      <c r="E586" s="7">
        <v>1408</v>
      </c>
      <c r="F586" s="7" t="str">
        <f>VLOOKUP(E586,Data!$A$2:$L$4115,6,FALSE)</f>
        <v>failed</v>
      </c>
      <c r="G586" s="7">
        <f>VLOOKUP(E586,Data!$A$2:$L$4115,12,FALSE)</f>
        <v>6</v>
      </c>
    </row>
    <row r="587" spans="1:7" x14ac:dyDescent="0.25">
      <c r="A587" s="7">
        <v>1349</v>
      </c>
      <c r="B587" s="7" t="str">
        <f>VLOOKUP(A587,Data!$A$2:$L$4115,6,FALSE)</f>
        <v>successful</v>
      </c>
      <c r="C587" s="7">
        <f>VLOOKUP(A587,Data!$A$2:$L$4115,12,FALSE)</f>
        <v>172</v>
      </c>
      <c r="E587" s="7">
        <v>1409</v>
      </c>
      <c r="F587" s="7" t="str">
        <f>VLOOKUP(E587,Data!$A$2:$L$4115,6,FALSE)</f>
        <v>failed</v>
      </c>
      <c r="G587" s="7">
        <f>VLOOKUP(E587,Data!$A$2:$L$4115,12,FALSE)</f>
        <v>0</v>
      </c>
    </row>
    <row r="588" spans="1:7" x14ac:dyDescent="0.25">
      <c r="A588" s="7">
        <v>1350</v>
      </c>
      <c r="B588" s="7" t="str">
        <f>VLOOKUP(A588,Data!$A$2:$L$4115,6,FALSE)</f>
        <v>successful</v>
      </c>
      <c r="C588" s="7">
        <f>VLOOKUP(A588,Data!$A$2:$L$4115,12,FALSE)</f>
        <v>78</v>
      </c>
      <c r="E588" s="7">
        <v>1410</v>
      </c>
      <c r="F588" s="7" t="str">
        <f>VLOOKUP(E588,Data!$A$2:$L$4115,6,FALSE)</f>
        <v>failed</v>
      </c>
      <c r="G588" s="7">
        <f>VLOOKUP(E588,Data!$A$2:$L$4115,12,FALSE)</f>
        <v>1</v>
      </c>
    </row>
    <row r="589" spans="1:7" x14ac:dyDescent="0.25">
      <c r="A589" s="7">
        <v>1351</v>
      </c>
      <c r="B589" s="7" t="str">
        <f>VLOOKUP(A589,Data!$A$2:$L$4115,6,FALSE)</f>
        <v>successful</v>
      </c>
      <c r="C589" s="7">
        <f>VLOOKUP(A589,Data!$A$2:$L$4115,12,FALSE)</f>
        <v>120</v>
      </c>
      <c r="E589" s="7">
        <v>1411</v>
      </c>
      <c r="F589" s="7" t="str">
        <f>VLOOKUP(E589,Data!$A$2:$L$4115,6,FALSE)</f>
        <v>failed</v>
      </c>
      <c r="G589" s="7">
        <f>VLOOKUP(E589,Data!$A$2:$L$4115,12,FALSE)</f>
        <v>3</v>
      </c>
    </row>
    <row r="590" spans="1:7" x14ac:dyDescent="0.25">
      <c r="A590" s="7">
        <v>1352</v>
      </c>
      <c r="B590" s="7" t="str">
        <f>VLOOKUP(A590,Data!$A$2:$L$4115,6,FALSE)</f>
        <v>successful</v>
      </c>
      <c r="C590" s="7">
        <f>VLOOKUP(A590,Data!$A$2:$L$4115,12,FALSE)</f>
        <v>227</v>
      </c>
      <c r="E590" s="7">
        <v>1412</v>
      </c>
      <c r="F590" s="7" t="str">
        <f>VLOOKUP(E590,Data!$A$2:$L$4115,6,FALSE)</f>
        <v>failed</v>
      </c>
      <c r="G590" s="7">
        <f>VLOOKUP(E590,Data!$A$2:$L$4115,12,FALSE)</f>
        <v>13</v>
      </c>
    </row>
    <row r="591" spans="1:7" x14ac:dyDescent="0.25">
      <c r="A591" s="7">
        <v>1353</v>
      </c>
      <c r="B591" s="7" t="str">
        <f>VLOOKUP(A591,Data!$A$2:$L$4115,6,FALSE)</f>
        <v>successful</v>
      </c>
      <c r="C591" s="7">
        <f>VLOOKUP(A591,Data!$A$2:$L$4115,12,FALSE)</f>
        <v>42</v>
      </c>
      <c r="E591" s="7">
        <v>1413</v>
      </c>
      <c r="F591" s="7" t="str">
        <f>VLOOKUP(E591,Data!$A$2:$L$4115,6,FALSE)</f>
        <v>failed</v>
      </c>
      <c r="G591" s="7">
        <f>VLOOKUP(E591,Data!$A$2:$L$4115,12,FALSE)</f>
        <v>1</v>
      </c>
    </row>
    <row r="592" spans="1:7" x14ac:dyDescent="0.25">
      <c r="A592" s="7">
        <v>1354</v>
      </c>
      <c r="B592" s="7" t="str">
        <f>VLOOKUP(A592,Data!$A$2:$L$4115,6,FALSE)</f>
        <v>successful</v>
      </c>
      <c r="C592" s="7">
        <f>VLOOKUP(A592,Data!$A$2:$L$4115,12,FALSE)</f>
        <v>64</v>
      </c>
      <c r="E592" s="7">
        <v>1414</v>
      </c>
      <c r="F592" s="7" t="str">
        <f>VLOOKUP(E592,Data!$A$2:$L$4115,6,FALSE)</f>
        <v>failed</v>
      </c>
      <c r="G592" s="7">
        <f>VLOOKUP(E592,Data!$A$2:$L$4115,12,FALSE)</f>
        <v>1</v>
      </c>
    </row>
    <row r="593" spans="1:7" x14ac:dyDescent="0.25">
      <c r="A593" s="7">
        <v>1355</v>
      </c>
      <c r="B593" s="7" t="str">
        <f>VLOOKUP(A593,Data!$A$2:$L$4115,6,FALSE)</f>
        <v>successful</v>
      </c>
      <c r="C593" s="7">
        <f>VLOOKUP(A593,Data!$A$2:$L$4115,12,FALSE)</f>
        <v>121</v>
      </c>
      <c r="E593" s="7">
        <v>1415</v>
      </c>
      <c r="F593" s="7" t="str">
        <f>VLOOKUP(E593,Data!$A$2:$L$4115,6,FALSE)</f>
        <v>failed</v>
      </c>
      <c r="G593" s="7">
        <f>VLOOKUP(E593,Data!$A$2:$L$4115,12,FALSE)</f>
        <v>9</v>
      </c>
    </row>
    <row r="594" spans="1:7" x14ac:dyDescent="0.25">
      <c r="A594" s="7">
        <v>1356</v>
      </c>
      <c r="B594" s="7" t="str">
        <f>VLOOKUP(A594,Data!$A$2:$L$4115,6,FALSE)</f>
        <v>successful</v>
      </c>
      <c r="C594" s="7">
        <f>VLOOKUP(A594,Data!$A$2:$L$4115,12,FALSE)</f>
        <v>87</v>
      </c>
      <c r="E594" s="7">
        <v>1416</v>
      </c>
      <c r="F594" s="7" t="str">
        <f>VLOOKUP(E594,Data!$A$2:$L$4115,6,FALSE)</f>
        <v>failed</v>
      </c>
      <c r="G594" s="7">
        <f>VLOOKUP(E594,Data!$A$2:$L$4115,12,FALSE)</f>
        <v>0</v>
      </c>
    </row>
    <row r="595" spans="1:7" x14ac:dyDescent="0.25">
      <c r="A595" s="7">
        <v>1357</v>
      </c>
      <c r="B595" s="7" t="str">
        <f>VLOOKUP(A595,Data!$A$2:$L$4115,6,FALSE)</f>
        <v>successful</v>
      </c>
      <c r="C595" s="7">
        <f>VLOOKUP(A595,Data!$A$2:$L$4115,12,FALSE)</f>
        <v>65</v>
      </c>
      <c r="E595" s="7">
        <v>1417</v>
      </c>
      <c r="F595" s="7" t="str">
        <f>VLOOKUP(E595,Data!$A$2:$L$4115,6,FALSE)</f>
        <v>failed</v>
      </c>
      <c r="G595" s="7">
        <f>VLOOKUP(E595,Data!$A$2:$L$4115,12,FALSE)</f>
        <v>2</v>
      </c>
    </row>
    <row r="596" spans="1:7" x14ac:dyDescent="0.25">
      <c r="A596" s="7">
        <v>1358</v>
      </c>
      <c r="B596" s="7" t="str">
        <f>VLOOKUP(A596,Data!$A$2:$L$4115,6,FALSE)</f>
        <v>successful</v>
      </c>
      <c r="C596" s="7">
        <f>VLOOKUP(A596,Data!$A$2:$L$4115,12,FALSE)</f>
        <v>49</v>
      </c>
      <c r="E596" s="7">
        <v>1418</v>
      </c>
      <c r="F596" s="7" t="str">
        <f>VLOOKUP(E596,Data!$A$2:$L$4115,6,FALSE)</f>
        <v>failed</v>
      </c>
      <c r="G596" s="7">
        <f>VLOOKUP(E596,Data!$A$2:$L$4115,12,FALSE)</f>
        <v>1</v>
      </c>
    </row>
    <row r="597" spans="1:7" x14ac:dyDescent="0.25">
      <c r="A597" s="7">
        <v>1359</v>
      </c>
      <c r="B597" s="7" t="str">
        <f>VLOOKUP(A597,Data!$A$2:$L$4115,6,FALSE)</f>
        <v>successful</v>
      </c>
      <c r="C597" s="7">
        <f>VLOOKUP(A597,Data!$A$2:$L$4115,12,FALSE)</f>
        <v>19</v>
      </c>
      <c r="E597" s="7">
        <v>1419</v>
      </c>
      <c r="F597" s="7" t="str">
        <f>VLOOKUP(E597,Data!$A$2:$L$4115,6,FALSE)</f>
        <v>failed</v>
      </c>
      <c r="G597" s="7">
        <f>VLOOKUP(E597,Data!$A$2:$L$4115,12,FALSE)</f>
        <v>10</v>
      </c>
    </row>
    <row r="598" spans="1:7" x14ac:dyDescent="0.25">
      <c r="A598" s="7">
        <v>1360</v>
      </c>
      <c r="B598" s="7" t="str">
        <f>VLOOKUP(A598,Data!$A$2:$L$4115,6,FALSE)</f>
        <v>successful</v>
      </c>
      <c r="C598" s="7">
        <f>VLOOKUP(A598,Data!$A$2:$L$4115,12,FALSE)</f>
        <v>81</v>
      </c>
      <c r="E598" s="7">
        <v>1420</v>
      </c>
      <c r="F598" s="7" t="str">
        <f>VLOOKUP(E598,Data!$A$2:$L$4115,6,FALSE)</f>
        <v>failed</v>
      </c>
      <c r="G598" s="7">
        <f>VLOOKUP(E598,Data!$A$2:$L$4115,12,FALSE)</f>
        <v>3</v>
      </c>
    </row>
    <row r="599" spans="1:7" x14ac:dyDescent="0.25">
      <c r="A599" s="7">
        <v>1361</v>
      </c>
      <c r="B599" s="7" t="str">
        <f>VLOOKUP(A599,Data!$A$2:$L$4115,6,FALSE)</f>
        <v>successful</v>
      </c>
      <c r="C599" s="7">
        <f>VLOOKUP(A599,Data!$A$2:$L$4115,12,FALSE)</f>
        <v>264</v>
      </c>
      <c r="E599" s="7">
        <v>1421</v>
      </c>
      <c r="F599" s="7" t="str">
        <f>VLOOKUP(E599,Data!$A$2:$L$4115,6,FALSE)</f>
        <v>failed</v>
      </c>
      <c r="G599" s="7">
        <f>VLOOKUP(E599,Data!$A$2:$L$4115,12,FALSE)</f>
        <v>2</v>
      </c>
    </row>
    <row r="600" spans="1:7" x14ac:dyDescent="0.25">
      <c r="A600" s="7">
        <v>1362</v>
      </c>
      <c r="B600" s="7" t="str">
        <f>VLOOKUP(A600,Data!$A$2:$L$4115,6,FALSE)</f>
        <v>successful</v>
      </c>
      <c r="C600" s="7">
        <f>VLOOKUP(A600,Data!$A$2:$L$4115,12,FALSE)</f>
        <v>25</v>
      </c>
      <c r="E600" s="7">
        <v>1422</v>
      </c>
      <c r="F600" s="7" t="str">
        <f>VLOOKUP(E600,Data!$A$2:$L$4115,6,FALSE)</f>
        <v>failed</v>
      </c>
      <c r="G600" s="7">
        <f>VLOOKUP(E600,Data!$A$2:$L$4115,12,FALSE)</f>
        <v>2</v>
      </c>
    </row>
    <row r="601" spans="1:7" x14ac:dyDescent="0.25">
      <c r="A601" s="7">
        <v>1363</v>
      </c>
      <c r="B601" s="7" t="str">
        <f>VLOOKUP(A601,Data!$A$2:$L$4115,6,FALSE)</f>
        <v>successful</v>
      </c>
      <c r="C601" s="7">
        <f>VLOOKUP(A601,Data!$A$2:$L$4115,12,FALSE)</f>
        <v>5</v>
      </c>
      <c r="E601" s="7">
        <v>1423</v>
      </c>
      <c r="F601" s="7" t="str">
        <f>VLOOKUP(E601,Data!$A$2:$L$4115,6,FALSE)</f>
        <v>failed</v>
      </c>
      <c r="G601" s="7">
        <f>VLOOKUP(E601,Data!$A$2:$L$4115,12,FALSE)</f>
        <v>1</v>
      </c>
    </row>
    <row r="602" spans="1:7" x14ac:dyDescent="0.25">
      <c r="A602" s="7">
        <v>1364</v>
      </c>
      <c r="B602" s="7" t="str">
        <f>VLOOKUP(A602,Data!$A$2:$L$4115,6,FALSE)</f>
        <v>successful</v>
      </c>
      <c r="C602" s="7">
        <f>VLOOKUP(A602,Data!$A$2:$L$4115,12,FALSE)</f>
        <v>144</v>
      </c>
      <c r="E602" s="7">
        <v>1424</v>
      </c>
      <c r="F602" s="7" t="str">
        <f>VLOOKUP(E602,Data!$A$2:$L$4115,6,FALSE)</f>
        <v>failed</v>
      </c>
      <c r="G602" s="7">
        <f>VLOOKUP(E602,Data!$A$2:$L$4115,12,FALSE)</f>
        <v>14</v>
      </c>
    </row>
    <row r="603" spans="1:7" x14ac:dyDescent="0.25">
      <c r="A603" s="7">
        <v>1365</v>
      </c>
      <c r="B603" s="7" t="str">
        <f>VLOOKUP(A603,Data!$A$2:$L$4115,6,FALSE)</f>
        <v>successful</v>
      </c>
      <c r="C603" s="7">
        <f>VLOOKUP(A603,Data!$A$2:$L$4115,12,FALSE)</f>
        <v>92</v>
      </c>
      <c r="E603" s="7">
        <v>1425</v>
      </c>
      <c r="F603" s="7" t="str">
        <f>VLOOKUP(E603,Data!$A$2:$L$4115,6,FALSE)</f>
        <v>failed</v>
      </c>
      <c r="G603" s="7">
        <f>VLOOKUP(E603,Data!$A$2:$L$4115,12,FALSE)</f>
        <v>0</v>
      </c>
    </row>
    <row r="604" spans="1:7" x14ac:dyDescent="0.25">
      <c r="A604" s="7">
        <v>1366</v>
      </c>
      <c r="B604" s="7" t="str">
        <f>VLOOKUP(A604,Data!$A$2:$L$4115,6,FALSE)</f>
        <v>successful</v>
      </c>
      <c r="C604" s="7">
        <f>VLOOKUP(A604,Data!$A$2:$L$4115,12,FALSE)</f>
        <v>147</v>
      </c>
      <c r="E604" s="7">
        <v>1426</v>
      </c>
      <c r="F604" s="7" t="str">
        <f>VLOOKUP(E604,Data!$A$2:$L$4115,6,FALSE)</f>
        <v>failed</v>
      </c>
      <c r="G604" s="7">
        <f>VLOOKUP(E604,Data!$A$2:$L$4115,12,FALSE)</f>
        <v>0</v>
      </c>
    </row>
    <row r="605" spans="1:7" x14ac:dyDescent="0.25">
      <c r="A605" s="7">
        <v>1367</v>
      </c>
      <c r="B605" s="7" t="str">
        <f>VLOOKUP(A605,Data!$A$2:$L$4115,6,FALSE)</f>
        <v>successful</v>
      </c>
      <c r="C605" s="7">
        <f>VLOOKUP(A605,Data!$A$2:$L$4115,12,FALSE)</f>
        <v>90</v>
      </c>
      <c r="E605" s="7">
        <v>1427</v>
      </c>
      <c r="F605" s="7" t="str">
        <f>VLOOKUP(E605,Data!$A$2:$L$4115,6,FALSE)</f>
        <v>failed</v>
      </c>
      <c r="G605" s="7">
        <f>VLOOKUP(E605,Data!$A$2:$L$4115,12,FALSE)</f>
        <v>4</v>
      </c>
    </row>
    <row r="606" spans="1:7" x14ac:dyDescent="0.25">
      <c r="A606" s="7">
        <v>1368</v>
      </c>
      <c r="B606" s="7" t="str">
        <f>VLOOKUP(A606,Data!$A$2:$L$4115,6,FALSE)</f>
        <v>successful</v>
      </c>
      <c r="C606" s="7">
        <f>VLOOKUP(A606,Data!$A$2:$L$4115,12,FALSE)</f>
        <v>87</v>
      </c>
      <c r="E606" s="7">
        <v>1428</v>
      </c>
      <c r="F606" s="7" t="str">
        <f>VLOOKUP(E606,Data!$A$2:$L$4115,6,FALSE)</f>
        <v>failed</v>
      </c>
      <c r="G606" s="7">
        <f>VLOOKUP(E606,Data!$A$2:$L$4115,12,FALSE)</f>
        <v>3</v>
      </c>
    </row>
    <row r="607" spans="1:7" x14ac:dyDescent="0.25">
      <c r="A607" s="7">
        <v>1369</v>
      </c>
      <c r="B607" s="7" t="str">
        <f>VLOOKUP(A607,Data!$A$2:$L$4115,6,FALSE)</f>
        <v>successful</v>
      </c>
      <c r="C607" s="7">
        <f>VLOOKUP(A607,Data!$A$2:$L$4115,12,FALSE)</f>
        <v>406</v>
      </c>
      <c r="E607" s="7">
        <v>1429</v>
      </c>
      <c r="F607" s="7" t="str">
        <f>VLOOKUP(E607,Data!$A$2:$L$4115,6,FALSE)</f>
        <v>failed</v>
      </c>
      <c r="G607" s="7">
        <f>VLOOKUP(E607,Data!$A$2:$L$4115,12,FALSE)</f>
        <v>0</v>
      </c>
    </row>
    <row r="608" spans="1:7" x14ac:dyDescent="0.25">
      <c r="A608" s="7">
        <v>1370</v>
      </c>
      <c r="B608" s="7" t="str">
        <f>VLOOKUP(A608,Data!$A$2:$L$4115,6,FALSE)</f>
        <v>successful</v>
      </c>
      <c r="C608" s="7">
        <f>VLOOKUP(A608,Data!$A$2:$L$4115,12,FALSE)</f>
        <v>20</v>
      </c>
      <c r="E608" s="7">
        <v>1430</v>
      </c>
      <c r="F608" s="7" t="str">
        <f>VLOOKUP(E608,Data!$A$2:$L$4115,6,FALSE)</f>
        <v>failed</v>
      </c>
      <c r="G608" s="7">
        <f>VLOOKUP(E608,Data!$A$2:$L$4115,12,FALSE)</f>
        <v>5</v>
      </c>
    </row>
    <row r="609" spans="1:7" x14ac:dyDescent="0.25">
      <c r="A609" s="7">
        <v>1371</v>
      </c>
      <c r="B609" s="7" t="str">
        <f>VLOOKUP(A609,Data!$A$2:$L$4115,6,FALSE)</f>
        <v>successful</v>
      </c>
      <c r="C609" s="7">
        <f>VLOOKUP(A609,Data!$A$2:$L$4115,12,FALSE)</f>
        <v>70</v>
      </c>
      <c r="E609" s="7">
        <v>1431</v>
      </c>
      <c r="F609" s="7" t="str">
        <f>VLOOKUP(E609,Data!$A$2:$L$4115,6,FALSE)</f>
        <v>failed</v>
      </c>
      <c r="G609" s="7">
        <f>VLOOKUP(E609,Data!$A$2:$L$4115,12,FALSE)</f>
        <v>47</v>
      </c>
    </row>
    <row r="610" spans="1:7" x14ac:dyDescent="0.25">
      <c r="A610" s="7">
        <v>1372</v>
      </c>
      <c r="B610" s="7" t="str">
        <f>VLOOKUP(A610,Data!$A$2:$L$4115,6,FALSE)</f>
        <v>successful</v>
      </c>
      <c r="C610" s="7">
        <f>VLOOKUP(A610,Data!$A$2:$L$4115,12,FALSE)</f>
        <v>16</v>
      </c>
      <c r="E610" s="7">
        <v>1432</v>
      </c>
      <c r="F610" s="7" t="str">
        <f>VLOOKUP(E610,Data!$A$2:$L$4115,6,FALSE)</f>
        <v>failed</v>
      </c>
      <c r="G610" s="7">
        <f>VLOOKUP(E610,Data!$A$2:$L$4115,12,FALSE)</f>
        <v>0</v>
      </c>
    </row>
    <row r="611" spans="1:7" x14ac:dyDescent="0.25">
      <c r="A611" s="7">
        <v>1373</v>
      </c>
      <c r="B611" s="7" t="str">
        <f>VLOOKUP(A611,Data!$A$2:$L$4115,6,FALSE)</f>
        <v>successful</v>
      </c>
      <c r="C611" s="7">
        <f>VLOOKUP(A611,Data!$A$2:$L$4115,12,FALSE)</f>
        <v>52</v>
      </c>
      <c r="E611" s="7">
        <v>1433</v>
      </c>
      <c r="F611" s="7" t="str">
        <f>VLOOKUP(E611,Data!$A$2:$L$4115,6,FALSE)</f>
        <v>failed</v>
      </c>
      <c r="G611" s="7">
        <f>VLOOKUP(E611,Data!$A$2:$L$4115,12,FALSE)</f>
        <v>10</v>
      </c>
    </row>
    <row r="612" spans="1:7" x14ac:dyDescent="0.25">
      <c r="A612" s="7">
        <v>1374</v>
      </c>
      <c r="B612" s="7" t="str">
        <f>VLOOKUP(A612,Data!$A$2:$L$4115,6,FALSE)</f>
        <v>successful</v>
      </c>
      <c r="C612" s="7">
        <f>VLOOKUP(A612,Data!$A$2:$L$4115,12,FALSE)</f>
        <v>66</v>
      </c>
      <c r="E612" s="7">
        <v>1434</v>
      </c>
      <c r="F612" s="7" t="str">
        <f>VLOOKUP(E612,Data!$A$2:$L$4115,6,FALSE)</f>
        <v>failed</v>
      </c>
      <c r="G612" s="7">
        <f>VLOOKUP(E612,Data!$A$2:$L$4115,12,FALSE)</f>
        <v>11</v>
      </c>
    </row>
    <row r="613" spans="1:7" x14ac:dyDescent="0.25">
      <c r="A613" s="7">
        <v>1375</v>
      </c>
      <c r="B613" s="7" t="str">
        <f>VLOOKUP(A613,Data!$A$2:$L$4115,6,FALSE)</f>
        <v>successful</v>
      </c>
      <c r="C613" s="7">
        <f>VLOOKUP(A613,Data!$A$2:$L$4115,12,FALSE)</f>
        <v>109</v>
      </c>
      <c r="E613" s="7">
        <v>1435</v>
      </c>
      <c r="F613" s="7" t="str">
        <f>VLOOKUP(E613,Data!$A$2:$L$4115,6,FALSE)</f>
        <v>failed</v>
      </c>
      <c r="G613" s="7">
        <f>VLOOKUP(E613,Data!$A$2:$L$4115,12,FALSE)</f>
        <v>2</v>
      </c>
    </row>
    <row r="614" spans="1:7" x14ac:dyDescent="0.25">
      <c r="A614" s="7">
        <v>1376</v>
      </c>
      <c r="B614" s="7" t="str">
        <f>VLOOKUP(A614,Data!$A$2:$L$4115,6,FALSE)</f>
        <v>successful</v>
      </c>
      <c r="C614" s="7">
        <f>VLOOKUP(A614,Data!$A$2:$L$4115,12,FALSE)</f>
        <v>168</v>
      </c>
      <c r="E614" s="7">
        <v>1436</v>
      </c>
      <c r="F614" s="7" t="str">
        <f>VLOOKUP(E614,Data!$A$2:$L$4115,6,FALSE)</f>
        <v>failed</v>
      </c>
      <c r="G614" s="7">
        <f>VLOOKUP(E614,Data!$A$2:$L$4115,12,FALSE)</f>
        <v>2</v>
      </c>
    </row>
    <row r="615" spans="1:7" x14ac:dyDescent="0.25">
      <c r="A615" s="7">
        <v>1377</v>
      </c>
      <c r="B615" s="7" t="str">
        <f>VLOOKUP(A615,Data!$A$2:$L$4115,6,FALSE)</f>
        <v>successful</v>
      </c>
      <c r="C615" s="7">
        <f>VLOOKUP(A615,Data!$A$2:$L$4115,12,FALSE)</f>
        <v>31</v>
      </c>
      <c r="E615" s="7">
        <v>1437</v>
      </c>
      <c r="F615" s="7" t="str">
        <f>VLOOKUP(E615,Data!$A$2:$L$4115,6,FALSE)</f>
        <v>failed</v>
      </c>
      <c r="G615" s="7">
        <f>VLOOKUP(E615,Data!$A$2:$L$4115,12,FALSE)</f>
        <v>22</v>
      </c>
    </row>
    <row r="616" spans="1:7" x14ac:dyDescent="0.25">
      <c r="A616" s="7">
        <v>1378</v>
      </c>
      <c r="B616" s="7" t="str">
        <f>VLOOKUP(A616,Data!$A$2:$L$4115,6,FALSE)</f>
        <v>successful</v>
      </c>
      <c r="C616" s="7">
        <f>VLOOKUP(A616,Data!$A$2:$L$4115,12,FALSE)</f>
        <v>133</v>
      </c>
      <c r="E616" s="7">
        <v>1438</v>
      </c>
      <c r="F616" s="7" t="str">
        <f>VLOOKUP(E616,Data!$A$2:$L$4115,6,FALSE)</f>
        <v>failed</v>
      </c>
      <c r="G616" s="7">
        <f>VLOOKUP(E616,Data!$A$2:$L$4115,12,FALSE)</f>
        <v>8</v>
      </c>
    </row>
    <row r="617" spans="1:7" x14ac:dyDescent="0.25">
      <c r="A617" s="7">
        <v>1379</v>
      </c>
      <c r="B617" s="7" t="str">
        <f>VLOOKUP(A617,Data!$A$2:$L$4115,6,FALSE)</f>
        <v>successful</v>
      </c>
      <c r="C617" s="7">
        <f>VLOOKUP(A617,Data!$A$2:$L$4115,12,FALSE)</f>
        <v>151</v>
      </c>
      <c r="E617" s="7">
        <v>1439</v>
      </c>
      <c r="F617" s="7" t="str">
        <f>VLOOKUP(E617,Data!$A$2:$L$4115,6,FALSE)</f>
        <v>failed</v>
      </c>
      <c r="G617" s="7">
        <f>VLOOKUP(E617,Data!$A$2:$L$4115,12,FALSE)</f>
        <v>6</v>
      </c>
    </row>
    <row r="618" spans="1:7" x14ac:dyDescent="0.25">
      <c r="A618" s="7">
        <v>1380</v>
      </c>
      <c r="B618" s="7" t="str">
        <f>VLOOKUP(A618,Data!$A$2:$L$4115,6,FALSE)</f>
        <v>successful</v>
      </c>
      <c r="C618" s="7">
        <f>VLOOKUP(A618,Data!$A$2:$L$4115,12,FALSE)</f>
        <v>5</v>
      </c>
      <c r="E618" s="7">
        <v>1440</v>
      </c>
      <c r="F618" s="7" t="str">
        <f>VLOOKUP(E618,Data!$A$2:$L$4115,6,FALSE)</f>
        <v>failed</v>
      </c>
      <c r="G618" s="7">
        <f>VLOOKUP(E618,Data!$A$2:$L$4115,12,FALSE)</f>
        <v>1</v>
      </c>
    </row>
    <row r="619" spans="1:7" x14ac:dyDescent="0.25">
      <c r="A619" s="7">
        <v>1381</v>
      </c>
      <c r="B619" s="7" t="str">
        <f>VLOOKUP(A619,Data!$A$2:$L$4115,6,FALSE)</f>
        <v>successful</v>
      </c>
      <c r="C619" s="7">
        <f>VLOOKUP(A619,Data!$A$2:$L$4115,12,FALSE)</f>
        <v>73</v>
      </c>
      <c r="E619" s="7">
        <v>1441</v>
      </c>
      <c r="F619" s="7" t="str">
        <f>VLOOKUP(E619,Data!$A$2:$L$4115,6,FALSE)</f>
        <v>failed</v>
      </c>
      <c r="G619" s="7">
        <f>VLOOKUP(E619,Data!$A$2:$L$4115,12,FALSE)</f>
        <v>3</v>
      </c>
    </row>
    <row r="620" spans="1:7" x14ac:dyDescent="0.25">
      <c r="A620" s="7">
        <v>1382</v>
      </c>
      <c r="B620" s="7" t="str">
        <f>VLOOKUP(A620,Data!$A$2:$L$4115,6,FALSE)</f>
        <v>successful</v>
      </c>
      <c r="C620" s="7">
        <f>VLOOKUP(A620,Data!$A$2:$L$4115,12,FALSE)</f>
        <v>148</v>
      </c>
      <c r="E620" s="7">
        <v>1442</v>
      </c>
      <c r="F620" s="7" t="str">
        <f>VLOOKUP(E620,Data!$A$2:$L$4115,6,FALSE)</f>
        <v>failed</v>
      </c>
      <c r="G620" s="7">
        <f>VLOOKUP(E620,Data!$A$2:$L$4115,12,FALSE)</f>
        <v>0</v>
      </c>
    </row>
    <row r="621" spans="1:7" x14ac:dyDescent="0.25">
      <c r="A621" s="7">
        <v>1383</v>
      </c>
      <c r="B621" s="7" t="str">
        <f>VLOOKUP(A621,Data!$A$2:$L$4115,6,FALSE)</f>
        <v>successful</v>
      </c>
      <c r="C621" s="7">
        <f>VLOOKUP(A621,Data!$A$2:$L$4115,12,FALSE)</f>
        <v>93</v>
      </c>
      <c r="E621" s="7">
        <v>1443</v>
      </c>
      <c r="F621" s="7" t="str">
        <f>VLOOKUP(E621,Data!$A$2:$L$4115,6,FALSE)</f>
        <v>failed</v>
      </c>
      <c r="G621" s="7">
        <f>VLOOKUP(E621,Data!$A$2:$L$4115,12,FALSE)</f>
        <v>0</v>
      </c>
    </row>
    <row r="622" spans="1:7" x14ac:dyDescent="0.25">
      <c r="A622" s="7">
        <v>1384</v>
      </c>
      <c r="B622" s="7" t="str">
        <f>VLOOKUP(A622,Data!$A$2:$L$4115,6,FALSE)</f>
        <v>successful</v>
      </c>
      <c r="C622" s="7">
        <f>VLOOKUP(A622,Data!$A$2:$L$4115,12,FALSE)</f>
        <v>63</v>
      </c>
      <c r="E622" s="7">
        <v>1444</v>
      </c>
      <c r="F622" s="7" t="str">
        <f>VLOOKUP(E622,Data!$A$2:$L$4115,6,FALSE)</f>
        <v>failed</v>
      </c>
      <c r="G622" s="7">
        <f>VLOOKUP(E622,Data!$A$2:$L$4115,12,FALSE)</f>
        <v>0</v>
      </c>
    </row>
    <row r="623" spans="1:7" x14ac:dyDescent="0.25">
      <c r="A623" s="7">
        <v>1385</v>
      </c>
      <c r="B623" s="7" t="str">
        <f>VLOOKUP(A623,Data!$A$2:$L$4115,6,FALSE)</f>
        <v>successful</v>
      </c>
      <c r="C623" s="7">
        <f>VLOOKUP(A623,Data!$A$2:$L$4115,12,FALSE)</f>
        <v>134</v>
      </c>
      <c r="E623" s="7">
        <v>1445</v>
      </c>
      <c r="F623" s="7" t="str">
        <f>VLOOKUP(E623,Data!$A$2:$L$4115,6,FALSE)</f>
        <v>failed</v>
      </c>
      <c r="G623" s="7">
        <f>VLOOKUP(E623,Data!$A$2:$L$4115,12,FALSE)</f>
        <v>0</v>
      </c>
    </row>
    <row r="624" spans="1:7" x14ac:dyDescent="0.25">
      <c r="A624" s="7">
        <v>1386</v>
      </c>
      <c r="B624" s="7" t="str">
        <f>VLOOKUP(A624,Data!$A$2:$L$4115,6,FALSE)</f>
        <v>successful</v>
      </c>
      <c r="C624" s="7">
        <f>VLOOKUP(A624,Data!$A$2:$L$4115,12,FALSE)</f>
        <v>14</v>
      </c>
      <c r="E624" s="7">
        <v>1446</v>
      </c>
      <c r="F624" s="7" t="str">
        <f>VLOOKUP(E624,Data!$A$2:$L$4115,6,FALSE)</f>
        <v>failed</v>
      </c>
      <c r="G624" s="7">
        <f>VLOOKUP(E624,Data!$A$2:$L$4115,12,FALSE)</f>
        <v>0</v>
      </c>
    </row>
    <row r="625" spans="1:7" x14ac:dyDescent="0.25">
      <c r="A625" s="7">
        <v>1387</v>
      </c>
      <c r="B625" s="7" t="str">
        <f>VLOOKUP(A625,Data!$A$2:$L$4115,6,FALSE)</f>
        <v>successful</v>
      </c>
      <c r="C625" s="7">
        <f>VLOOKUP(A625,Data!$A$2:$L$4115,12,FALSE)</f>
        <v>78</v>
      </c>
      <c r="E625" s="7">
        <v>1447</v>
      </c>
      <c r="F625" s="7" t="str">
        <f>VLOOKUP(E625,Data!$A$2:$L$4115,6,FALSE)</f>
        <v>failed</v>
      </c>
      <c r="G625" s="7">
        <f>VLOOKUP(E625,Data!$A$2:$L$4115,12,FALSE)</f>
        <v>3</v>
      </c>
    </row>
    <row r="626" spans="1:7" x14ac:dyDescent="0.25">
      <c r="A626" s="7">
        <v>1388</v>
      </c>
      <c r="B626" s="7" t="str">
        <f>VLOOKUP(A626,Data!$A$2:$L$4115,6,FALSE)</f>
        <v>successful</v>
      </c>
      <c r="C626" s="7">
        <f>VLOOKUP(A626,Data!$A$2:$L$4115,12,FALSE)</f>
        <v>112</v>
      </c>
      <c r="E626" s="7">
        <v>1448</v>
      </c>
      <c r="F626" s="7" t="str">
        <f>VLOOKUP(E626,Data!$A$2:$L$4115,6,FALSE)</f>
        <v>failed</v>
      </c>
      <c r="G626" s="7">
        <f>VLOOKUP(E626,Data!$A$2:$L$4115,12,FALSE)</f>
        <v>0</v>
      </c>
    </row>
    <row r="627" spans="1:7" x14ac:dyDescent="0.25">
      <c r="A627" s="7">
        <v>1389</v>
      </c>
      <c r="B627" s="7" t="str">
        <f>VLOOKUP(A627,Data!$A$2:$L$4115,6,FALSE)</f>
        <v>successful</v>
      </c>
      <c r="C627" s="7">
        <f>VLOOKUP(A627,Data!$A$2:$L$4115,12,FALSE)</f>
        <v>34</v>
      </c>
      <c r="E627" s="7">
        <v>1449</v>
      </c>
      <c r="F627" s="7" t="str">
        <f>VLOOKUP(E627,Data!$A$2:$L$4115,6,FALSE)</f>
        <v>failed</v>
      </c>
      <c r="G627" s="7">
        <f>VLOOKUP(E627,Data!$A$2:$L$4115,12,FALSE)</f>
        <v>0</v>
      </c>
    </row>
    <row r="628" spans="1:7" x14ac:dyDescent="0.25">
      <c r="A628" s="7">
        <v>1390</v>
      </c>
      <c r="B628" s="7" t="str">
        <f>VLOOKUP(A628,Data!$A$2:$L$4115,6,FALSE)</f>
        <v>successful</v>
      </c>
      <c r="C628" s="7">
        <f>VLOOKUP(A628,Data!$A$2:$L$4115,12,FALSE)</f>
        <v>19</v>
      </c>
      <c r="E628" s="7">
        <v>1450</v>
      </c>
      <c r="F628" s="7" t="str">
        <f>VLOOKUP(E628,Data!$A$2:$L$4115,6,FALSE)</f>
        <v>failed</v>
      </c>
      <c r="G628" s="7">
        <f>VLOOKUP(E628,Data!$A$2:$L$4115,12,FALSE)</f>
        <v>1</v>
      </c>
    </row>
    <row r="629" spans="1:7" x14ac:dyDescent="0.25">
      <c r="A629" s="7">
        <v>1391</v>
      </c>
      <c r="B629" s="7" t="str">
        <f>VLOOKUP(A629,Data!$A$2:$L$4115,6,FALSE)</f>
        <v>successful</v>
      </c>
      <c r="C629" s="7">
        <f>VLOOKUP(A629,Data!$A$2:$L$4115,12,FALSE)</f>
        <v>13</v>
      </c>
      <c r="E629" s="7">
        <v>1481</v>
      </c>
      <c r="F629" s="7" t="str">
        <f>VLOOKUP(E629,Data!$A$2:$L$4115,6,FALSE)</f>
        <v>failed</v>
      </c>
      <c r="G629" s="7">
        <f>VLOOKUP(E629,Data!$A$2:$L$4115,12,FALSE)</f>
        <v>6</v>
      </c>
    </row>
    <row r="630" spans="1:7" x14ac:dyDescent="0.25">
      <c r="A630" s="7">
        <v>1392</v>
      </c>
      <c r="B630" s="7" t="str">
        <f>VLOOKUP(A630,Data!$A$2:$L$4115,6,FALSE)</f>
        <v>successful</v>
      </c>
      <c r="C630" s="7">
        <f>VLOOKUP(A630,Data!$A$2:$L$4115,12,FALSE)</f>
        <v>104</v>
      </c>
      <c r="E630" s="7">
        <v>1482</v>
      </c>
      <c r="F630" s="7" t="str">
        <f>VLOOKUP(E630,Data!$A$2:$L$4115,6,FALSE)</f>
        <v>failed</v>
      </c>
      <c r="G630" s="7">
        <f>VLOOKUP(E630,Data!$A$2:$L$4115,12,FALSE)</f>
        <v>1</v>
      </c>
    </row>
    <row r="631" spans="1:7" x14ac:dyDescent="0.25">
      <c r="A631" s="7">
        <v>1393</v>
      </c>
      <c r="B631" s="7" t="str">
        <f>VLOOKUP(A631,Data!$A$2:$L$4115,6,FALSE)</f>
        <v>successful</v>
      </c>
      <c r="C631" s="7">
        <f>VLOOKUP(A631,Data!$A$2:$L$4115,12,FALSE)</f>
        <v>52</v>
      </c>
      <c r="E631" s="7">
        <v>1483</v>
      </c>
      <c r="F631" s="7" t="str">
        <f>VLOOKUP(E631,Data!$A$2:$L$4115,6,FALSE)</f>
        <v>failed</v>
      </c>
      <c r="G631" s="7">
        <f>VLOOKUP(E631,Data!$A$2:$L$4115,12,FALSE)</f>
        <v>2</v>
      </c>
    </row>
    <row r="632" spans="1:7" x14ac:dyDescent="0.25">
      <c r="A632" s="7">
        <v>1394</v>
      </c>
      <c r="B632" s="7" t="str">
        <f>VLOOKUP(A632,Data!$A$2:$L$4115,6,FALSE)</f>
        <v>successful</v>
      </c>
      <c r="C632" s="7">
        <f>VLOOKUP(A632,Data!$A$2:$L$4115,12,FALSE)</f>
        <v>17</v>
      </c>
      <c r="E632" s="7">
        <v>1484</v>
      </c>
      <c r="F632" s="7" t="str">
        <f>VLOOKUP(E632,Data!$A$2:$L$4115,6,FALSE)</f>
        <v>failed</v>
      </c>
      <c r="G632" s="7">
        <f>VLOOKUP(E632,Data!$A$2:$L$4115,12,FALSE)</f>
        <v>0</v>
      </c>
    </row>
    <row r="633" spans="1:7" x14ac:dyDescent="0.25">
      <c r="A633" s="7">
        <v>1395</v>
      </c>
      <c r="B633" s="7" t="str">
        <f>VLOOKUP(A633,Data!$A$2:$L$4115,6,FALSE)</f>
        <v>successful</v>
      </c>
      <c r="C633" s="7">
        <f>VLOOKUP(A633,Data!$A$2:$L$4115,12,FALSE)</f>
        <v>82</v>
      </c>
      <c r="E633" s="7">
        <v>1485</v>
      </c>
      <c r="F633" s="7" t="str">
        <f>VLOOKUP(E633,Data!$A$2:$L$4115,6,FALSE)</f>
        <v>failed</v>
      </c>
      <c r="G633" s="7">
        <f>VLOOKUP(E633,Data!$A$2:$L$4115,12,FALSE)</f>
        <v>3</v>
      </c>
    </row>
    <row r="634" spans="1:7" x14ac:dyDescent="0.25">
      <c r="A634" s="7">
        <v>1396</v>
      </c>
      <c r="B634" s="7" t="str">
        <f>VLOOKUP(A634,Data!$A$2:$L$4115,6,FALSE)</f>
        <v>successful</v>
      </c>
      <c r="C634" s="7">
        <f>VLOOKUP(A634,Data!$A$2:$L$4115,12,FALSE)</f>
        <v>73</v>
      </c>
      <c r="E634" s="7">
        <v>1486</v>
      </c>
      <c r="F634" s="7" t="str">
        <f>VLOOKUP(E634,Data!$A$2:$L$4115,6,FALSE)</f>
        <v>failed</v>
      </c>
      <c r="G634" s="7">
        <f>VLOOKUP(E634,Data!$A$2:$L$4115,12,FALSE)</f>
        <v>3</v>
      </c>
    </row>
    <row r="635" spans="1:7" x14ac:dyDescent="0.25">
      <c r="A635" s="7">
        <v>1397</v>
      </c>
      <c r="B635" s="7" t="str">
        <f>VLOOKUP(A635,Data!$A$2:$L$4115,6,FALSE)</f>
        <v>successful</v>
      </c>
      <c r="C635" s="7">
        <f>VLOOKUP(A635,Data!$A$2:$L$4115,12,FALSE)</f>
        <v>158</v>
      </c>
      <c r="E635" s="7">
        <v>1487</v>
      </c>
      <c r="F635" s="7" t="str">
        <f>VLOOKUP(E635,Data!$A$2:$L$4115,6,FALSE)</f>
        <v>failed</v>
      </c>
      <c r="G635" s="7">
        <f>VLOOKUP(E635,Data!$A$2:$L$4115,12,FALSE)</f>
        <v>0</v>
      </c>
    </row>
    <row r="636" spans="1:7" x14ac:dyDescent="0.25">
      <c r="A636" s="7">
        <v>1398</v>
      </c>
      <c r="B636" s="7" t="str">
        <f>VLOOKUP(A636,Data!$A$2:$L$4115,6,FALSE)</f>
        <v>successful</v>
      </c>
      <c r="C636" s="7">
        <f>VLOOKUP(A636,Data!$A$2:$L$4115,12,FALSE)</f>
        <v>65</v>
      </c>
      <c r="E636" s="7">
        <v>1488</v>
      </c>
      <c r="F636" s="7" t="str">
        <f>VLOOKUP(E636,Data!$A$2:$L$4115,6,FALSE)</f>
        <v>failed</v>
      </c>
      <c r="G636" s="7">
        <f>VLOOKUP(E636,Data!$A$2:$L$4115,12,FALSE)</f>
        <v>6</v>
      </c>
    </row>
    <row r="637" spans="1:7" x14ac:dyDescent="0.25">
      <c r="A637" s="7">
        <v>1399</v>
      </c>
      <c r="B637" s="7" t="str">
        <f>VLOOKUP(A637,Data!$A$2:$L$4115,6,FALSE)</f>
        <v>successful</v>
      </c>
      <c r="C637" s="7">
        <f>VLOOKUP(A637,Data!$A$2:$L$4115,12,FALSE)</f>
        <v>184</v>
      </c>
      <c r="E637" s="7">
        <v>1489</v>
      </c>
      <c r="F637" s="7" t="str">
        <f>VLOOKUP(E637,Data!$A$2:$L$4115,6,FALSE)</f>
        <v>failed</v>
      </c>
      <c r="G637" s="7">
        <f>VLOOKUP(E637,Data!$A$2:$L$4115,12,FALSE)</f>
        <v>0</v>
      </c>
    </row>
    <row r="638" spans="1:7" x14ac:dyDescent="0.25">
      <c r="A638" s="7">
        <v>1400</v>
      </c>
      <c r="B638" s="7" t="str">
        <f>VLOOKUP(A638,Data!$A$2:$L$4115,6,FALSE)</f>
        <v>successful</v>
      </c>
      <c r="C638" s="7">
        <f>VLOOKUP(A638,Data!$A$2:$L$4115,12,FALSE)</f>
        <v>34</v>
      </c>
      <c r="E638" s="7">
        <v>1490</v>
      </c>
      <c r="F638" s="7" t="str">
        <f>VLOOKUP(E638,Data!$A$2:$L$4115,6,FALSE)</f>
        <v>failed</v>
      </c>
      <c r="G638" s="7">
        <f>VLOOKUP(E638,Data!$A$2:$L$4115,12,FALSE)</f>
        <v>19</v>
      </c>
    </row>
    <row r="639" spans="1:7" x14ac:dyDescent="0.25">
      <c r="A639" s="7">
        <v>1401</v>
      </c>
      <c r="B639" s="7" t="str">
        <f>VLOOKUP(A639,Data!$A$2:$L$4115,6,FALSE)</f>
        <v>successful</v>
      </c>
      <c r="C639" s="7">
        <f>VLOOKUP(A639,Data!$A$2:$L$4115,12,FALSE)</f>
        <v>240</v>
      </c>
      <c r="E639" s="7">
        <v>1491</v>
      </c>
      <c r="F639" s="7" t="str">
        <f>VLOOKUP(E639,Data!$A$2:$L$4115,6,FALSE)</f>
        <v>failed</v>
      </c>
      <c r="G639" s="7">
        <f>VLOOKUP(E639,Data!$A$2:$L$4115,12,FALSE)</f>
        <v>1</v>
      </c>
    </row>
    <row r="640" spans="1:7" x14ac:dyDescent="0.25">
      <c r="A640" s="7">
        <v>1402</v>
      </c>
      <c r="B640" s="7" t="str">
        <f>VLOOKUP(A640,Data!$A$2:$L$4115,6,FALSE)</f>
        <v>successful</v>
      </c>
      <c r="C640" s="7">
        <f>VLOOKUP(A640,Data!$A$2:$L$4115,12,FALSE)</f>
        <v>113</v>
      </c>
      <c r="E640" s="7">
        <v>1492</v>
      </c>
      <c r="F640" s="7" t="str">
        <f>VLOOKUP(E640,Data!$A$2:$L$4115,6,FALSE)</f>
        <v>failed</v>
      </c>
      <c r="G640" s="7">
        <f>VLOOKUP(E640,Data!$A$2:$L$4115,12,FALSE)</f>
        <v>2</v>
      </c>
    </row>
    <row r="641" spans="1:7" x14ac:dyDescent="0.25">
      <c r="A641" s="7">
        <v>1403</v>
      </c>
      <c r="B641" s="7" t="str">
        <f>VLOOKUP(A641,Data!$A$2:$L$4115,6,FALSE)</f>
        <v>successful</v>
      </c>
      <c r="C641" s="7">
        <f>VLOOKUP(A641,Data!$A$2:$L$4115,12,FALSE)</f>
        <v>66</v>
      </c>
      <c r="E641" s="7">
        <v>1493</v>
      </c>
      <c r="F641" s="7" t="str">
        <f>VLOOKUP(E641,Data!$A$2:$L$4115,6,FALSE)</f>
        <v>failed</v>
      </c>
      <c r="G641" s="7">
        <f>VLOOKUP(E641,Data!$A$2:$L$4115,12,FALSE)</f>
        <v>0</v>
      </c>
    </row>
    <row r="642" spans="1:7" x14ac:dyDescent="0.25">
      <c r="A642" s="7">
        <v>1461</v>
      </c>
      <c r="B642" s="7" t="str">
        <f>VLOOKUP(A642,Data!$A$2:$L$4115,6,FALSE)</f>
        <v>successful</v>
      </c>
      <c r="C642" s="7">
        <f>VLOOKUP(A642,Data!$A$2:$L$4115,12,FALSE)</f>
        <v>340</v>
      </c>
      <c r="E642" s="7">
        <v>1494</v>
      </c>
      <c r="F642" s="7" t="str">
        <f>VLOOKUP(E642,Data!$A$2:$L$4115,6,FALSE)</f>
        <v>failed</v>
      </c>
      <c r="G642" s="7">
        <f>VLOOKUP(E642,Data!$A$2:$L$4115,12,FALSE)</f>
        <v>11</v>
      </c>
    </row>
    <row r="643" spans="1:7" x14ac:dyDescent="0.25">
      <c r="A643" s="7">
        <v>1462</v>
      </c>
      <c r="B643" s="7" t="str">
        <f>VLOOKUP(A643,Data!$A$2:$L$4115,6,FALSE)</f>
        <v>successful</v>
      </c>
      <c r="C643" s="7">
        <f>VLOOKUP(A643,Data!$A$2:$L$4115,12,FALSE)</f>
        <v>150</v>
      </c>
      <c r="E643" s="7">
        <v>1495</v>
      </c>
      <c r="F643" s="7" t="str">
        <f>VLOOKUP(E643,Data!$A$2:$L$4115,6,FALSE)</f>
        <v>failed</v>
      </c>
      <c r="G643" s="7">
        <f>VLOOKUP(E643,Data!$A$2:$L$4115,12,FALSE)</f>
        <v>0</v>
      </c>
    </row>
    <row r="644" spans="1:7" x14ac:dyDescent="0.25">
      <c r="A644" s="7">
        <v>1463</v>
      </c>
      <c r="B644" s="7" t="str">
        <f>VLOOKUP(A644,Data!$A$2:$L$4115,6,FALSE)</f>
        <v>successful</v>
      </c>
      <c r="C644" s="7">
        <f>VLOOKUP(A644,Data!$A$2:$L$4115,12,FALSE)</f>
        <v>25</v>
      </c>
      <c r="E644" s="7">
        <v>1496</v>
      </c>
      <c r="F644" s="7" t="str">
        <f>VLOOKUP(E644,Data!$A$2:$L$4115,6,FALSE)</f>
        <v>failed</v>
      </c>
      <c r="G644" s="7">
        <f>VLOOKUP(E644,Data!$A$2:$L$4115,12,FALSE)</f>
        <v>0</v>
      </c>
    </row>
    <row r="645" spans="1:7" x14ac:dyDescent="0.25">
      <c r="A645" s="7">
        <v>1464</v>
      </c>
      <c r="B645" s="7" t="str">
        <f>VLOOKUP(A645,Data!$A$2:$L$4115,6,FALSE)</f>
        <v>successful</v>
      </c>
      <c r="C645" s="7">
        <f>VLOOKUP(A645,Data!$A$2:$L$4115,12,FALSE)</f>
        <v>234</v>
      </c>
      <c r="E645" s="7">
        <v>1497</v>
      </c>
      <c r="F645" s="7" t="str">
        <f>VLOOKUP(E645,Data!$A$2:$L$4115,6,FALSE)</f>
        <v>failed</v>
      </c>
      <c r="G645" s="7">
        <f>VLOOKUP(E645,Data!$A$2:$L$4115,12,FALSE)</f>
        <v>1</v>
      </c>
    </row>
    <row r="646" spans="1:7" x14ac:dyDescent="0.25">
      <c r="A646" s="7">
        <v>1465</v>
      </c>
      <c r="B646" s="7" t="str">
        <f>VLOOKUP(A646,Data!$A$2:$L$4115,6,FALSE)</f>
        <v>successful</v>
      </c>
      <c r="C646" s="7">
        <f>VLOOKUP(A646,Data!$A$2:$L$4115,12,FALSE)</f>
        <v>2602</v>
      </c>
      <c r="E646" s="7">
        <v>1498</v>
      </c>
      <c r="F646" s="7" t="str">
        <f>VLOOKUP(E646,Data!$A$2:$L$4115,6,FALSE)</f>
        <v>failed</v>
      </c>
      <c r="G646" s="7">
        <f>VLOOKUP(E646,Data!$A$2:$L$4115,12,FALSE)</f>
        <v>3</v>
      </c>
    </row>
    <row r="647" spans="1:7" x14ac:dyDescent="0.25">
      <c r="A647" s="7">
        <v>1466</v>
      </c>
      <c r="B647" s="7" t="str">
        <f>VLOOKUP(A647,Data!$A$2:$L$4115,6,FALSE)</f>
        <v>successful</v>
      </c>
      <c r="C647" s="7">
        <f>VLOOKUP(A647,Data!$A$2:$L$4115,12,FALSE)</f>
        <v>248</v>
      </c>
      <c r="E647" s="7">
        <v>1499</v>
      </c>
      <c r="F647" s="7" t="str">
        <f>VLOOKUP(E647,Data!$A$2:$L$4115,6,FALSE)</f>
        <v>failed</v>
      </c>
      <c r="G647" s="7">
        <f>VLOOKUP(E647,Data!$A$2:$L$4115,12,FALSE)</f>
        <v>1</v>
      </c>
    </row>
    <row r="648" spans="1:7" x14ac:dyDescent="0.25">
      <c r="A648" s="7">
        <v>1467</v>
      </c>
      <c r="B648" s="7" t="str">
        <f>VLOOKUP(A648,Data!$A$2:$L$4115,6,FALSE)</f>
        <v>successful</v>
      </c>
      <c r="C648" s="7">
        <f>VLOOKUP(A648,Data!$A$2:$L$4115,12,FALSE)</f>
        <v>600</v>
      </c>
      <c r="E648" s="7">
        <v>1500</v>
      </c>
      <c r="F648" s="7" t="str">
        <f>VLOOKUP(E648,Data!$A$2:$L$4115,6,FALSE)</f>
        <v>failed</v>
      </c>
      <c r="G648" s="7">
        <f>VLOOKUP(E648,Data!$A$2:$L$4115,12,FALSE)</f>
        <v>15</v>
      </c>
    </row>
    <row r="649" spans="1:7" x14ac:dyDescent="0.25">
      <c r="A649" s="7">
        <v>1468</v>
      </c>
      <c r="B649" s="7" t="str">
        <f>VLOOKUP(A649,Data!$A$2:$L$4115,6,FALSE)</f>
        <v>successful</v>
      </c>
      <c r="C649" s="7">
        <f>VLOOKUP(A649,Data!$A$2:$L$4115,12,FALSE)</f>
        <v>293</v>
      </c>
      <c r="E649" s="7">
        <v>1541</v>
      </c>
      <c r="F649" s="7" t="str">
        <f>VLOOKUP(E649,Data!$A$2:$L$4115,6,FALSE)</f>
        <v>failed</v>
      </c>
      <c r="G649" s="7">
        <f>VLOOKUP(E649,Data!$A$2:$L$4115,12,FALSE)</f>
        <v>2</v>
      </c>
    </row>
    <row r="650" spans="1:7" x14ac:dyDescent="0.25">
      <c r="A650" s="7">
        <v>1469</v>
      </c>
      <c r="B650" s="7" t="str">
        <f>VLOOKUP(A650,Data!$A$2:$L$4115,6,FALSE)</f>
        <v>successful</v>
      </c>
      <c r="C650" s="7">
        <f>VLOOKUP(A650,Data!$A$2:$L$4115,12,FALSE)</f>
        <v>321</v>
      </c>
      <c r="E650" s="7">
        <v>1542</v>
      </c>
      <c r="F650" s="7" t="str">
        <f>VLOOKUP(E650,Data!$A$2:$L$4115,6,FALSE)</f>
        <v>failed</v>
      </c>
      <c r="G650" s="7">
        <f>VLOOKUP(E650,Data!$A$2:$L$4115,12,FALSE)</f>
        <v>1</v>
      </c>
    </row>
    <row r="651" spans="1:7" x14ac:dyDescent="0.25">
      <c r="A651" s="7">
        <v>1470</v>
      </c>
      <c r="B651" s="7" t="str">
        <f>VLOOKUP(A651,Data!$A$2:$L$4115,6,FALSE)</f>
        <v>successful</v>
      </c>
      <c r="C651" s="7">
        <f>VLOOKUP(A651,Data!$A$2:$L$4115,12,FALSE)</f>
        <v>81</v>
      </c>
      <c r="E651" s="7">
        <v>1543</v>
      </c>
      <c r="F651" s="7" t="str">
        <f>VLOOKUP(E651,Data!$A$2:$L$4115,6,FALSE)</f>
        <v>failed</v>
      </c>
      <c r="G651" s="7">
        <f>VLOOKUP(E651,Data!$A$2:$L$4115,12,FALSE)</f>
        <v>1</v>
      </c>
    </row>
    <row r="652" spans="1:7" x14ac:dyDescent="0.25">
      <c r="A652" s="7">
        <v>1471</v>
      </c>
      <c r="B652" s="7" t="str">
        <f>VLOOKUP(A652,Data!$A$2:$L$4115,6,FALSE)</f>
        <v>successful</v>
      </c>
      <c r="C652" s="7">
        <f>VLOOKUP(A652,Data!$A$2:$L$4115,12,FALSE)</f>
        <v>343</v>
      </c>
      <c r="E652" s="7">
        <v>1544</v>
      </c>
      <c r="F652" s="7" t="str">
        <f>VLOOKUP(E652,Data!$A$2:$L$4115,6,FALSE)</f>
        <v>failed</v>
      </c>
      <c r="G652" s="7">
        <f>VLOOKUP(E652,Data!$A$2:$L$4115,12,FALSE)</f>
        <v>0</v>
      </c>
    </row>
    <row r="653" spans="1:7" x14ac:dyDescent="0.25">
      <c r="A653" s="7">
        <v>1472</v>
      </c>
      <c r="B653" s="7" t="str">
        <f>VLOOKUP(A653,Data!$A$2:$L$4115,6,FALSE)</f>
        <v>successful</v>
      </c>
      <c r="C653" s="7">
        <f>VLOOKUP(A653,Data!$A$2:$L$4115,12,FALSE)</f>
        <v>336</v>
      </c>
      <c r="E653" s="7">
        <v>1545</v>
      </c>
      <c r="F653" s="7" t="str">
        <f>VLOOKUP(E653,Data!$A$2:$L$4115,6,FALSE)</f>
        <v>failed</v>
      </c>
      <c r="G653" s="7">
        <f>VLOOKUP(E653,Data!$A$2:$L$4115,12,FALSE)</f>
        <v>1</v>
      </c>
    </row>
    <row r="654" spans="1:7" x14ac:dyDescent="0.25">
      <c r="A654" s="7">
        <v>1473</v>
      </c>
      <c r="B654" s="7" t="str">
        <f>VLOOKUP(A654,Data!$A$2:$L$4115,6,FALSE)</f>
        <v>successful</v>
      </c>
      <c r="C654" s="7">
        <f>VLOOKUP(A654,Data!$A$2:$L$4115,12,FALSE)</f>
        <v>47</v>
      </c>
      <c r="E654" s="7">
        <v>1546</v>
      </c>
      <c r="F654" s="7" t="str">
        <f>VLOOKUP(E654,Data!$A$2:$L$4115,6,FALSE)</f>
        <v>failed</v>
      </c>
      <c r="G654" s="7">
        <f>VLOOKUP(E654,Data!$A$2:$L$4115,12,FALSE)</f>
        <v>11</v>
      </c>
    </row>
    <row r="655" spans="1:7" x14ac:dyDescent="0.25">
      <c r="A655" s="7">
        <v>1474</v>
      </c>
      <c r="B655" s="7" t="str">
        <f>VLOOKUP(A655,Data!$A$2:$L$4115,6,FALSE)</f>
        <v>successful</v>
      </c>
      <c r="C655" s="7">
        <f>VLOOKUP(A655,Data!$A$2:$L$4115,12,FALSE)</f>
        <v>76</v>
      </c>
      <c r="E655" s="7">
        <v>1547</v>
      </c>
      <c r="F655" s="7" t="str">
        <f>VLOOKUP(E655,Data!$A$2:$L$4115,6,FALSE)</f>
        <v>failed</v>
      </c>
      <c r="G655" s="7">
        <f>VLOOKUP(E655,Data!$A$2:$L$4115,12,FALSE)</f>
        <v>0</v>
      </c>
    </row>
    <row r="656" spans="1:7" x14ac:dyDescent="0.25">
      <c r="A656" s="7">
        <v>1475</v>
      </c>
      <c r="B656" s="7" t="str">
        <f>VLOOKUP(A656,Data!$A$2:$L$4115,6,FALSE)</f>
        <v>successful</v>
      </c>
      <c r="C656" s="7">
        <f>VLOOKUP(A656,Data!$A$2:$L$4115,12,FALSE)</f>
        <v>441</v>
      </c>
      <c r="E656" s="7">
        <v>1548</v>
      </c>
      <c r="F656" s="7" t="str">
        <f>VLOOKUP(E656,Data!$A$2:$L$4115,6,FALSE)</f>
        <v>failed</v>
      </c>
      <c r="G656" s="7">
        <f>VLOOKUP(E656,Data!$A$2:$L$4115,12,FALSE)</f>
        <v>1</v>
      </c>
    </row>
    <row r="657" spans="1:7" x14ac:dyDescent="0.25">
      <c r="A657" s="7">
        <v>1476</v>
      </c>
      <c r="B657" s="7" t="str">
        <f>VLOOKUP(A657,Data!$A$2:$L$4115,6,FALSE)</f>
        <v>successful</v>
      </c>
      <c r="C657" s="7">
        <f>VLOOKUP(A657,Data!$A$2:$L$4115,12,FALSE)</f>
        <v>916</v>
      </c>
      <c r="E657" s="7">
        <v>1549</v>
      </c>
      <c r="F657" s="7" t="str">
        <f>VLOOKUP(E657,Data!$A$2:$L$4115,6,FALSE)</f>
        <v>failed</v>
      </c>
      <c r="G657" s="7">
        <f>VLOOKUP(E657,Data!$A$2:$L$4115,12,FALSE)</f>
        <v>6</v>
      </c>
    </row>
    <row r="658" spans="1:7" x14ac:dyDescent="0.25">
      <c r="A658" s="7">
        <v>1477</v>
      </c>
      <c r="B658" s="7" t="str">
        <f>VLOOKUP(A658,Data!$A$2:$L$4115,6,FALSE)</f>
        <v>successful</v>
      </c>
      <c r="C658" s="7">
        <f>VLOOKUP(A658,Data!$A$2:$L$4115,12,FALSE)</f>
        <v>369</v>
      </c>
      <c r="E658" s="7">
        <v>1550</v>
      </c>
      <c r="F658" s="7" t="str">
        <f>VLOOKUP(E658,Data!$A$2:$L$4115,6,FALSE)</f>
        <v>failed</v>
      </c>
      <c r="G658" s="7">
        <f>VLOOKUP(E658,Data!$A$2:$L$4115,12,FALSE)</f>
        <v>7</v>
      </c>
    </row>
    <row r="659" spans="1:7" x14ac:dyDescent="0.25">
      <c r="A659" s="7">
        <v>1478</v>
      </c>
      <c r="B659" s="7" t="str">
        <f>VLOOKUP(A659,Data!$A$2:$L$4115,6,FALSE)</f>
        <v>successful</v>
      </c>
      <c r="C659" s="7">
        <f>VLOOKUP(A659,Data!$A$2:$L$4115,12,FALSE)</f>
        <v>20242</v>
      </c>
      <c r="E659" s="7">
        <v>1551</v>
      </c>
      <c r="F659" s="7" t="str">
        <f>VLOOKUP(E659,Data!$A$2:$L$4115,6,FALSE)</f>
        <v>failed</v>
      </c>
      <c r="G659" s="7">
        <f>VLOOKUP(E659,Data!$A$2:$L$4115,12,FALSE)</f>
        <v>0</v>
      </c>
    </row>
    <row r="660" spans="1:7" x14ac:dyDescent="0.25">
      <c r="A660" s="7">
        <v>1479</v>
      </c>
      <c r="B660" s="7" t="str">
        <f>VLOOKUP(A660,Data!$A$2:$L$4115,6,FALSE)</f>
        <v>successful</v>
      </c>
      <c r="C660" s="7">
        <f>VLOOKUP(A660,Data!$A$2:$L$4115,12,FALSE)</f>
        <v>71</v>
      </c>
      <c r="E660" s="7">
        <v>1552</v>
      </c>
      <c r="F660" s="7" t="str">
        <f>VLOOKUP(E660,Data!$A$2:$L$4115,6,FALSE)</f>
        <v>failed</v>
      </c>
      <c r="G660" s="7">
        <f>VLOOKUP(E660,Data!$A$2:$L$4115,12,FALSE)</f>
        <v>16</v>
      </c>
    </row>
    <row r="661" spans="1:7" x14ac:dyDescent="0.25">
      <c r="A661" s="7">
        <v>1480</v>
      </c>
      <c r="B661" s="7" t="str">
        <f>VLOOKUP(A661,Data!$A$2:$L$4115,6,FALSE)</f>
        <v>successful</v>
      </c>
      <c r="C661" s="7">
        <f>VLOOKUP(A661,Data!$A$2:$L$4115,12,FALSE)</f>
        <v>635</v>
      </c>
      <c r="E661" s="7">
        <v>1553</v>
      </c>
      <c r="F661" s="7" t="str">
        <f>VLOOKUP(E661,Data!$A$2:$L$4115,6,FALSE)</f>
        <v>failed</v>
      </c>
      <c r="G661" s="7">
        <f>VLOOKUP(E661,Data!$A$2:$L$4115,12,FALSE)</f>
        <v>0</v>
      </c>
    </row>
    <row r="662" spans="1:7" x14ac:dyDescent="0.25">
      <c r="A662" s="7">
        <v>1501</v>
      </c>
      <c r="B662" s="7" t="str">
        <f>VLOOKUP(A662,Data!$A$2:$L$4115,6,FALSE)</f>
        <v>successful</v>
      </c>
      <c r="C662" s="7">
        <f>VLOOKUP(A662,Data!$A$2:$L$4115,12,FALSE)</f>
        <v>885</v>
      </c>
      <c r="E662" s="7">
        <v>1554</v>
      </c>
      <c r="F662" s="7" t="str">
        <f>VLOOKUP(E662,Data!$A$2:$L$4115,6,FALSE)</f>
        <v>failed</v>
      </c>
      <c r="G662" s="7">
        <f>VLOOKUP(E662,Data!$A$2:$L$4115,12,FALSE)</f>
        <v>0</v>
      </c>
    </row>
    <row r="663" spans="1:7" x14ac:dyDescent="0.25">
      <c r="A663" s="7">
        <v>1502</v>
      </c>
      <c r="B663" s="7" t="str">
        <f>VLOOKUP(A663,Data!$A$2:$L$4115,6,FALSE)</f>
        <v>successful</v>
      </c>
      <c r="C663" s="7">
        <f>VLOOKUP(A663,Data!$A$2:$L$4115,12,FALSE)</f>
        <v>329</v>
      </c>
      <c r="E663" s="7">
        <v>1555</v>
      </c>
      <c r="F663" s="7" t="str">
        <f>VLOOKUP(E663,Data!$A$2:$L$4115,6,FALSE)</f>
        <v>failed</v>
      </c>
      <c r="G663" s="7">
        <f>VLOOKUP(E663,Data!$A$2:$L$4115,12,FALSE)</f>
        <v>0</v>
      </c>
    </row>
    <row r="664" spans="1:7" x14ac:dyDescent="0.25">
      <c r="A664" s="7">
        <v>1503</v>
      </c>
      <c r="B664" s="7" t="str">
        <f>VLOOKUP(A664,Data!$A$2:$L$4115,6,FALSE)</f>
        <v>successful</v>
      </c>
      <c r="C664" s="7">
        <f>VLOOKUP(A664,Data!$A$2:$L$4115,12,FALSE)</f>
        <v>71</v>
      </c>
      <c r="E664" s="7">
        <v>1556</v>
      </c>
      <c r="F664" s="7" t="str">
        <f>VLOOKUP(E664,Data!$A$2:$L$4115,6,FALSE)</f>
        <v>failed</v>
      </c>
      <c r="G664" s="7">
        <f>VLOOKUP(E664,Data!$A$2:$L$4115,12,FALSE)</f>
        <v>12</v>
      </c>
    </row>
    <row r="665" spans="1:7" x14ac:dyDescent="0.25">
      <c r="A665" s="7">
        <v>1504</v>
      </c>
      <c r="B665" s="7" t="str">
        <f>VLOOKUP(A665,Data!$A$2:$L$4115,6,FALSE)</f>
        <v>successful</v>
      </c>
      <c r="C665" s="7">
        <f>VLOOKUP(A665,Data!$A$2:$L$4115,12,FALSE)</f>
        <v>269</v>
      </c>
      <c r="E665" s="7">
        <v>1557</v>
      </c>
      <c r="F665" s="7" t="str">
        <f>VLOOKUP(E665,Data!$A$2:$L$4115,6,FALSE)</f>
        <v>failed</v>
      </c>
      <c r="G665" s="7">
        <f>VLOOKUP(E665,Data!$A$2:$L$4115,12,FALSE)</f>
        <v>1</v>
      </c>
    </row>
    <row r="666" spans="1:7" x14ac:dyDescent="0.25">
      <c r="A666" s="7">
        <v>1505</v>
      </c>
      <c r="B666" s="7" t="str">
        <f>VLOOKUP(A666,Data!$A$2:$L$4115,6,FALSE)</f>
        <v>successful</v>
      </c>
      <c r="C666" s="7">
        <f>VLOOKUP(A666,Data!$A$2:$L$4115,12,FALSE)</f>
        <v>345</v>
      </c>
      <c r="E666" s="7">
        <v>1558</v>
      </c>
      <c r="F666" s="7" t="str">
        <f>VLOOKUP(E666,Data!$A$2:$L$4115,6,FALSE)</f>
        <v>failed</v>
      </c>
      <c r="G666" s="7">
        <f>VLOOKUP(E666,Data!$A$2:$L$4115,12,FALSE)</f>
        <v>3</v>
      </c>
    </row>
    <row r="667" spans="1:7" x14ac:dyDescent="0.25">
      <c r="A667" s="7">
        <v>1506</v>
      </c>
      <c r="B667" s="7" t="str">
        <f>VLOOKUP(A667,Data!$A$2:$L$4115,6,FALSE)</f>
        <v>successful</v>
      </c>
      <c r="C667" s="7">
        <f>VLOOKUP(A667,Data!$A$2:$L$4115,12,FALSE)</f>
        <v>43</v>
      </c>
      <c r="E667" s="7">
        <v>1559</v>
      </c>
      <c r="F667" s="7" t="str">
        <f>VLOOKUP(E667,Data!$A$2:$L$4115,6,FALSE)</f>
        <v>failed</v>
      </c>
      <c r="G667" s="7">
        <f>VLOOKUP(E667,Data!$A$2:$L$4115,12,FALSE)</f>
        <v>1</v>
      </c>
    </row>
    <row r="668" spans="1:7" x14ac:dyDescent="0.25">
      <c r="A668" s="7">
        <v>1507</v>
      </c>
      <c r="B668" s="7" t="str">
        <f>VLOOKUP(A668,Data!$A$2:$L$4115,6,FALSE)</f>
        <v>successful</v>
      </c>
      <c r="C668" s="7">
        <f>VLOOKUP(A668,Data!$A$2:$L$4115,12,FALSE)</f>
        <v>33</v>
      </c>
      <c r="E668" s="7">
        <v>1560</v>
      </c>
      <c r="F668" s="7" t="str">
        <f>VLOOKUP(E668,Data!$A$2:$L$4115,6,FALSE)</f>
        <v>failed</v>
      </c>
      <c r="G668" s="7">
        <f>VLOOKUP(E668,Data!$A$2:$L$4115,12,FALSE)</f>
        <v>4</v>
      </c>
    </row>
    <row r="669" spans="1:7" x14ac:dyDescent="0.25">
      <c r="A669" s="7">
        <v>1508</v>
      </c>
      <c r="B669" s="7" t="str">
        <f>VLOOKUP(A669,Data!$A$2:$L$4115,6,FALSE)</f>
        <v>successful</v>
      </c>
      <c r="C669" s="7">
        <f>VLOOKUP(A669,Data!$A$2:$L$4115,12,FALSE)</f>
        <v>211</v>
      </c>
      <c r="E669" s="7">
        <v>1581</v>
      </c>
      <c r="F669" s="7" t="str">
        <f>VLOOKUP(E669,Data!$A$2:$L$4115,6,FALSE)</f>
        <v>failed</v>
      </c>
      <c r="G669" s="7">
        <f>VLOOKUP(E669,Data!$A$2:$L$4115,12,FALSE)</f>
        <v>1</v>
      </c>
    </row>
    <row r="670" spans="1:7" x14ac:dyDescent="0.25">
      <c r="A670" s="7">
        <v>1509</v>
      </c>
      <c r="B670" s="7" t="str">
        <f>VLOOKUP(A670,Data!$A$2:$L$4115,6,FALSE)</f>
        <v>successful</v>
      </c>
      <c r="C670" s="7">
        <f>VLOOKUP(A670,Data!$A$2:$L$4115,12,FALSE)</f>
        <v>196</v>
      </c>
      <c r="E670" s="7">
        <v>1582</v>
      </c>
      <c r="F670" s="7" t="str">
        <f>VLOOKUP(E670,Data!$A$2:$L$4115,6,FALSE)</f>
        <v>failed</v>
      </c>
      <c r="G670" s="7">
        <f>VLOOKUP(E670,Data!$A$2:$L$4115,12,FALSE)</f>
        <v>3</v>
      </c>
    </row>
    <row r="671" spans="1:7" x14ac:dyDescent="0.25">
      <c r="A671" s="7">
        <v>1510</v>
      </c>
      <c r="B671" s="7" t="str">
        <f>VLOOKUP(A671,Data!$A$2:$L$4115,6,FALSE)</f>
        <v>successful</v>
      </c>
      <c r="C671" s="7">
        <f>VLOOKUP(A671,Data!$A$2:$L$4115,12,FALSE)</f>
        <v>405</v>
      </c>
      <c r="E671" s="7">
        <v>1583</v>
      </c>
      <c r="F671" s="7" t="str">
        <f>VLOOKUP(E671,Data!$A$2:$L$4115,6,FALSE)</f>
        <v>failed</v>
      </c>
      <c r="G671" s="7">
        <f>VLOOKUP(E671,Data!$A$2:$L$4115,12,FALSE)</f>
        <v>1</v>
      </c>
    </row>
    <row r="672" spans="1:7" x14ac:dyDescent="0.25">
      <c r="A672" s="7">
        <v>1511</v>
      </c>
      <c r="B672" s="7" t="str">
        <f>VLOOKUP(A672,Data!$A$2:$L$4115,6,FALSE)</f>
        <v>successful</v>
      </c>
      <c r="C672" s="7">
        <f>VLOOKUP(A672,Data!$A$2:$L$4115,12,FALSE)</f>
        <v>206</v>
      </c>
      <c r="E672" s="7">
        <v>1584</v>
      </c>
      <c r="F672" s="7" t="str">
        <f>VLOOKUP(E672,Data!$A$2:$L$4115,6,FALSE)</f>
        <v>failed</v>
      </c>
      <c r="G672" s="7">
        <f>VLOOKUP(E672,Data!$A$2:$L$4115,12,FALSE)</f>
        <v>0</v>
      </c>
    </row>
    <row r="673" spans="1:7" x14ac:dyDescent="0.25">
      <c r="A673" s="7">
        <v>1512</v>
      </c>
      <c r="B673" s="7" t="str">
        <f>VLOOKUP(A673,Data!$A$2:$L$4115,6,FALSE)</f>
        <v>successful</v>
      </c>
      <c r="C673" s="7">
        <f>VLOOKUP(A673,Data!$A$2:$L$4115,12,FALSE)</f>
        <v>335</v>
      </c>
      <c r="E673" s="7">
        <v>1585</v>
      </c>
      <c r="F673" s="7" t="str">
        <f>VLOOKUP(E673,Data!$A$2:$L$4115,6,FALSE)</f>
        <v>failed</v>
      </c>
      <c r="G673" s="7">
        <f>VLOOKUP(E673,Data!$A$2:$L$4115,12,FALSE)</f>
        <v>12</v>
      </c>
    </row>
    <row r="674" spans="1:7" x14ac:dyDescent="0.25">
      <c r="A674" s="7">
        <v>1513</v>
      </c>
      <c r="B674" s="7" t="str">
        <f>VLOOKUP(A674,Data!$A$2:$L$4115,6,FALSE)</f>
        <v>successful</v>
      </c>
      <c r="C674" s="7">
        <f>VLOOKUP(A674,Data!$A$2:$L$4115,12,FALSE)</f>
        <v>215</v>
      </c>
      <c r="E674" s="7">
        <v>1586</v>
      </c>
      <c r="F674" s="7" t="str">
        <f>VLOOKUP(E674,Data!$A$2:$L$4115,6,FALSE)</f>
        <v>failed</v>
      </c>
      <c r="G674" s="7">
        <f>VLOOKUP(E674,Data!$A$2:$L$4115,12,FALSE)</f>
        <v>0</v>
      </c>
    </row>
    <row r="675" spans="1:7" x14ac:dyDescent="0.25">
      <c r="A675" s="7">
        <v>1514</v>
      </c>
      <c r="B675" s="7" t="str">
        <f>VLOOKUP(A675,Data!$A$2:$L$4115,6,FALSE)</f>
        <v>successful</v>
      </c>
      <c r="C675" s="7">
        <f>VLOOKUP(A675,Data!$A$2:$L$4115,12,FALSE)</f>
        <v>176</v>
      </c>
      <c r="E675" s="7">
        <v>1587</v>
      </c>
      <c r="F675" s="7" t="str">
        <f>VLOOKUP(E675,Data!$A$2:$L$4115,6,FALSE)</f>
        <v>failed</v>
      </c>
      <c r="G675" s="7">
        <f>VLOOKUP(E675,Data!$A$2:$L$4115,12,FALSE)</f>
        <v>1</v>
      </c>
    </row>
    <row r="676" spans="1:7" x14ac:dyDescent="0.25">
      <c r="A676" s="7">
        <v>1515</v>
      </c>
      <c r="B676" s="7" t="str">
        <f>VLOOKUP(A676,Data!$A$2:$L$4115,6,FALSE)</f>
        <v>successful</v>
      </c>
      <c r="C676" s="7">
        <f>VLOOKUP(A676,Data!$A$2:$L$4115,12,FALSE)</f>
        <v>555</v>
      </c>
      <c r="E676" s="7">
        <v>1588</v>
      </c>
      <c r="F676" s="7" t="str">
        <f>VLOOKUP(E676,Data!$A$2:$L$4115,6,FALSE)</f>
        <v>failed</v>
      </c>
      <c r="G676" s="7">
        <f>VLOOKUP(E676,Data!$A$2:$L$4115,12,FALSE)</f>
        <v>0</v>
      </c>
    </row>
    <row r="677" spans="1:7" x14ac:dyDescent="0.25">
      <c r="A677" s="7">
        <v>1516</v>
      </c>
      <c r="B677" s="7" t="str">
        <f>VLOOKUP(A677,Data!$A$2:$L$4115,6,FALSE)</f>
        <v>successful</v>
      </c>
      <c r="C677" s="7">
        <f>VLOOKUP(A677,Data!$A$2:$L$4115,12,FALSE)</f>
        <v>116</v>
      </c>
      <c r="E677" s="7">
        <v>1589</v>
      </c>
      <c r="F677" s="7" t="str">
        <f>VLOOKUP(E677,Data!$A$2:$L$4115,6,FALSE)</f>
        <v>failed</v>
      </c>
      <c r="G677" s="7">
        <f>VLOOKUP(E677,Data!$A$2:$L$4115,12,FALSE)</f>
        <v>0</v>
      </c>
    </row>
    <row r="678" spans="1:7" x14ac:dyDescent="0.25">
      <c r="A678" s="7">
        <v>1517</v>
      </c>
      <c r="B678" s="7" t="str">
        <f>VLOOKUP(A678,Data!$A$2:$L$4115,6,FALSE)</f>
        <v>successful</v>
      </c>
      <c r="C678" s="7">
        <f>VLOOKUP(A678,Data!$A$2:$L$4115,12,FALSE)</f>
        <v>615</v>
      </c>
      <c r="E678" s="7">
        <v>1590</v>
      </c>
      <c r="F678" s="7" t="str">
        <f>VLOOKUP(E678,Data!$A$2:$L$4115,6,FALSE)</f>
        <v>failed</v>
      </c>
      <c r="G678" s="7">
        <f>VLOOKUP(E678,Data!$A$2:$L$4115,12,FALSE)</f>
        <v>2</v>
      </c>
    </row>
    <row r="679" spans="1:7" x14ac:dyDescent="0.25">
      <c r="A679" s="7">
        <v>1518</v>
      </c>
      <c r="B679" s="7" t="str">
        <f>VLOOKUP(A679,Data!$A$2:$L$4115,6,FALSE)</f>
        <v>successful</v>
      </c>
      <c r="C679" s="7">
        <f>VLOOKUP(A679,Data!$A$2:$L$4115,12,FALSE)</f>
        <v>236</v>
      </c>
      <c r="E679" s="7">
        <v>1591</v>
      </c>
      <c r="F679" s="7" t="str">
        <f>VLOOKUP(E679,Data!$A$2:$L$4115,6,FALSE)</f>
        <v>failed</v>
      </c>
      <c r="G679" s="7">
        <f>VLOOKUP(E679,Data!$A$2:$L$4115,12,FALSE)</f>
        <v>92</v>
      </c>
    </row>
    <row r="680" spans="1:7" x14ac:dyDescent="0.25">
      <c r="A680" s="7">
        <v>1519</v>
      </c>
      <c r="B680" s="7" t="str">
        <f>VLOOKUP(A680,Data!$A$2:$L$4115,6,FALSE)</f>
        <v>successful</v>
      </c>
      <c r="C680" s="7">
        <f>VLOOKUP(A680,Data!$A$2:$L$4115,12,FALSE)</f>
        <v>145</v>
      </c>
      <c r="E680" s="7">
        <v>1592</v>
      </c>
      <c r="F680" s="7" t="str">
        <f>VLOOKUP(E680,Data!$A$2:$L$4115,6,FALSE)</f>
        <v>failed</v>
      </c>
      <c r="G680" s="7">
        <f>VLOOKUP(E680,Data!$A$2:$L$4115,12,FALSE)</f>
        <v>0</v>
      </c>
    </row>
    <row r="681" spans="1:7" x14ac:dyDescent="0.25">
      <c r="A681" s="7">
        <v>1520</v>
      </c>
      <c r="B681" s="7" t="str">
        <f>VLOOKUP(A681,Data!$A$2:$L$4115,6,FALSE)</f>
        <v>successful</v>
      </c>
      <c r="C681" s="7">
        <f>VLOOKUP(A681,Data!$A$2:$L$4115,12,FALSE)</f>
        <v>167</v>
      </c>
      <c r="E681" s="7">
        <v>1593</v>
      </c>
      <c r="F681" s="7" t="str">
        <f>VLOOKUP(E681,Data!$A$2:$L$4115,6,FALSE)</f>
        <v>failed</v>
      </c>
      <c r="G681" s="7">
        <f>VLOOKUP(E681,Data!$A$2:$L$4115,12,FALSE)</f>
        <v>3</v>
      </c>
    </row>
    <row r="682" spans="1:7" x14ac:dyDescent="0.25">
      <c r="A682" s="7">
        <v>1521</v>
      </c>
      <c r="B682" s="7" t="str">
        <f>VLOOKUP(A682,Data!$A$2:$L$4115,6,FALSE)</f>
        <v>successful</v>
      </c>
      <c r="C682" s="7">
        <f>VLOOKUP(A682,Data!$A$2:$L$4115,12,FALSE)</f>
        <v>235</v>
      </c>
      <c r="E682" s="7">
        <v>1594</v>
      </c>
      <c r="F682" s="7" t="str">
        <f>VLOOKUP(E682,Data!$A$2:$L$4115,6,FALSE)</f>
        <v>failed</v>
      </c>
      <c r="G682" s="7">
        <f>VLOOKUP(E682,Data!$A$2:$L$4115,12,FALSE)</f>
        <v>10</v>
      </c>
    </row>
    <row r="683" spans="1:7" x14ac:dyDescent="0.25">
      <c r="A683" s="7">
        <v>1522</v>
      </c>
      <c r="B683" s="7" t="str">
        <f>VLOOKUP(A683,Data!$A$2:$L$4115,6,FALSE)</f>
        <v>successful</v>
      </c>
      <c r="C683" s="7">
        <f>VLOOKUP(A683,Data!$A$2:$L$4115,12,FALSE)</f>
        <v>452</v>
      </c>
      <c r="E683" s="7">
        <v>1595</v>
      </c>
      <c r="F683" s="7" t="str">
        <f>VLOOKUP(E683,Data!$A$2:$L$4115,6,FALSE)</f>
        <v>failed</v>
      </c>
      <c r="G683" s="7">
        <f>VLOOKUP(E683,Data!$A$2:$L$4115,12,FALSE)</f>
        <v>7</v>
      </c>
    </row>
    <row r="684" spans="1:7" x14ac:dyDescent="0.25">
      <c r="A684" s="7">
        <v>1523</v>
      </c>
      <c r="B684" s="7" t="str">
        <f>VLOOKUP(A684,Data!$A$2:$L$4115,6,FALSE)</f>
        <v>successful</v>
      </c>
      <c r="C684" s="7">
        <f>VLOOKUP(A684,Data!$A$2:$L$4115,12,FALSE)</f>
        <v>241</v>
      </c>
      <c r="E684" s="7">
        <v>1596</v>
      </c>
      <c r="F684" s="7" t="str">
        <f>VLOOKUP(E684,Data!$A$2:$L$4115,6,FALSE)</f>
        <v>failed</v>
      </c>
      <c r="G684" s="7">
        <f>VLOOKUP(E684,Data!$A$2:$L$4115,12,FALSE)</f>
        <v>3</v>
      </c>
    </row>
    <row r="685" spans="1:7" x14ac:dyDescent="0.25">
      <c r="A685" s="7">
        <v>1524</v>
      </c>
      <c r="B685" s="7" t="str">
        <f>VLOOKUP(A685,Data!$A$2:$L$4115,6,FALSE)</f>
        <v>successful</v>
      </c>
      <c r="C685" s="7">
        <f>VLOOKUP(A685,Data!$A$2:$L$4115,12,FALSE)</f>
        <v>28</v>
      </c>
      <c r="E685" s="7">
        <v>1597</v>
      </c>
      <c r="F685" s="7" t="str">
        <f>VLOOKUP(E685,Data!$A$2:$L$4115,6,FALSE)</f>
        <v>failed</v>
      </c>
      <c r="G685" s="7">
        <f>VLOOKUP(E685,Data!$A$2:$L$4115,12,FALSE)</f>
        <v>0</v>
      </c>
    </row>
    <row r="686" spans="1:7" x14ac:dyDescent="0.25">
      <c r="A686" s="7">
        <v>1525</v>
      </c>
      <c r="B686" s="7" t="str">
        <f>VLOOKUP(A686,Data!$A$2:$L$4115,6,FALSE)</f>
        <v>successful</v>
      </c>
      <c r="C686" s="7">
        <f>VLOOKUP(A686,Data!$A$2:$L$4115,12,FALSE)</f>
        <v>140</v>
      </c>
      <c r="E686" s="7">
        <v>1598</v>
      </c>
      <c r="F686" s="7" t="str">
        <f>VLOOKUP(E686,Data!$A$2:$L$4115,6,FALSE)</f>
        <v>failed</v>
      </c>
      <c r="G686" s="7">
        <f>VLOOKUP(E686,Data!$A$2:$L$4115,12,FALSE)</f>
        <v>1</v>
      </c>
    </row>
    <row r="687" spans="1:7" x14ac:dyDescent="0.25">
      <c r="A687" s="7">
        <v>1526</v>
      </c>
      <c r="B687" s="7" t="str">
        <f>VLOOKUP(A687,Data!$A$2:$L$4115,6,FALSE)</f>
        <v>successful</v>
      </c>
      <c r="C687" s="7">
        <f>VLOOKUP(A687,Data!$A$2:$L$4115,12,FALSE)</f>
        <v>280</v>
      </c>
      <c r="E687" s="7">
        <v>1599</v>
      </c>
      <c r="F687" s="7" t="str">
        <f>VLOOKUP(E687,Data!$A$2:$L$4115,6,FALSE)</f>
        <v>failed</v>
      </c>
      <c r="G687" s="7">
        <f>VLOOKUP(E687,Data!$A$2:$L$4115,12,FALSE)</f>
        <v>0</v>
      </c>
    </row>
    <row r="688" spans="1:7" x14ac:dyDescent="0.25">
      <c r="A688" s="7">
        <v>1527</v>
      </c>
      <c r="B688" s="7" t="str">
        <f>VLOOKUP(A688,Data!$A$2:$L$4115,6,FALSE)</f>
        <v>successful</v>
      </c>
      <c r="C688" s="7">
        <f>VLOOKUP(A688,Data!$A$2:$L$4115,12,FALSE)</f>
        <v>70</v>
      </c>
      <c r="E688" s="7">
        <v>1600</v>
      </c>
      <c r="F688" s="7" t="str">
        <f>VLOOKUP(E688,Data!$A$2:$L$4115,6,FALSE)</f>
        <v>failed</v>
      </c>
      <c r="G688" s="7">
        <f>VLOOKUP(E688,Data!$A$2:$L$4115,12,FALSE)</f>
        <v>9</v>
      </c>
    </row>
    <row r="689" spans="1:7" x14ac:dyDescent="0.25">
      <c r="A689" s="7">
        <v>1528</v>
      </c>
      <c r="B689" s="7" t="str">
        <f>VLOOKUP(A689,Data!$A$2:$L$4115,6,FALSE)</f>
        <v>successful</v>
      </c>
      <c r="C689" s="7">
        <f>VLOOKUP(A689,Data!$A$2:$L$4115,12,FALSE)</f>
        <v>160</v>
      </c>
      <c r="E689" s="7">
        <v>1701</v>
      </c>
      <c r="F689" s="7" t="str">
        <f>VLOOKUP(E689,Data!$A$2:$L$4115,6,FALSE)</f>
        <v>failed</v>
      </c>
      <c r="G689" s="7">
        <f>VLOOKUP(E689,Data!$A$2:$L$4115,12,FALSE)</f>
        <v>2</v>
      </c>
    </row>
    <row r="690" spans="1:7" x14ac:dyDescent="0.25">
      <c r="A690" s="7">
        <v>1529</v>
      </c>
      <c r="B690" s="7" t="str">
        <f>VLOOKUP(A690,Data!$A$2:$L$4115,6,FALSE)</f>
        <v>successful</v>
      </c>
      <c r="C690" s="7">
        <f>VLOOKUP(A690,Data!$A$2:$L$4115,12,FALSE)</f>
        <v>141</v>
      </c>
      <c r="E690" s="7">
        <v>1702</v>
      </c>
      <c r="F690" s="7" t="str">
        <f>VLOOKUP(E690,Data!$A$2:$L$4115,6,FALSE)</f>
        <v>failed</v>
      </c>
      <c r="G690" s="7">
        <f>VLOOKUP(E690,Data!$A$2:$L$4115,12,FALSE)</f>
        <v>1</v>
      </c>
    </row>
    <row r="691" spans="1:7" x14ac:dyDescent="0.25">
      <c r="A691" s="7">
        <v>1530</v>
      </c>
      <c r="B691" s="7" t="str">
        <f>VLOOKUP(A691,Data!$A$2:$L$4115,6,FALSE)</f>
        <v>successful</v>
      </c>
      <c r="C691" s="7">
        <f>VLOOKUP(A691,Data!$A$2:$L$4115,12,FALSE)</f>
        <v>874</v>
      </c>
      <c r="E691" s="7">
        <v>1703</v>
      </c>
      <c r="F691" s="7" t="str">
        <f>VLOOKUP(E691,Data!$A$2:$L$4115,6,FALSE)</f>
        <v>failed</v>
      </c>
      <c r="G691" s="7">
        <f>VLOOKUP(E691,Data!$A$2:$L$4115,12,FALSE)</f>
        <v>2</v>
      </c>
    </row>
    <row r="692" spans="1:7" x14ac:dyDescent="0.25">
      <c r="A692" s="7">
        <v>1531</v>
      </c>
      <c r="B692" s="7" t="str">
        <f>VLOOKUP(A692,Data!$A$2:$L$4115,6,FALSE)</f>
        <v>successful</v>
      </c>
      <c r="C692" s="7">
        <f>VLOOKUP(A692,Data!$A$2:$L$4115,12,FALSE)</f>
        <v>73</v>
      </c>
      <c r="E692" s="7">
        <v>1704</v>
      </c>
      <c r="F692" s="7" t="str">
        <f>VLOOKUP(E692,Data!$A$2:$L$4115,6,FALSE)</f>
        <v>failed</v>
      </c>
      <c r="G692" s="7">
        <f>VLOOKUP(E692,Data!$A$2:$L$4115,12,FALSE)</f>
        <v>11</v>
      </c>
    </row>
    <row r="693" spans="1:7" x14ac:dyDescent="0.25">
      <c r="A693" s="7">
        <v>1532</v>
      </c>
      <c r="B693" s="7" t="str">
        <f>VLOOKUP(A693,Data!$A$2:$L$4115,6,FALSE)</f>
        <v>successful</v>
      </c>
      <c r="C693" s="7">
        <f>VLOOKUP(A693,Data!$A$2:$L$4115,12,FALSE)</f>
        <v>294</v>
      </c>
      <c r="E693" s="7">
        <v>1705</v>
      </c>
      <c r="F693" s="7" t="str">
        <f>VLOOKUP(E693,Data!$A$2:$L$4115,6,FALSE)</f>
        <v>failed</v>
      </c>
      <c r="G693" s="7">
        <f>VLOOKUP(E693,Data!$A$2:$L$4115,12,FALSE)</f>
        <v>0</v>
      </c>
    </row>
    <row r="694" spans="1:7" x14ac:dyDescent="0.25">
      <c r="A694" s="7">
        <v>1533</v>
      </c>
      <c r="B694" s="7" t="str">
        <f>VLOOKUP(A694,Data!$A$2:$L$4115,6,FALSE)</f>
        <v>successful</v>
      </c>
      <c r="C694" s="7">
        <f>VLOOKUP(A694,Data!$A$2:$L$4115,12,FALSE)</f>
        <v>740</v>
      </c>
      <c r="E694" s="7">
        <v>1706</v>
      </c>
      <c r="F694" s="7" t="str">
        <f>VLOOKUP(E694,Data!$A$2:$L$4115,6,FALSE)</f>
        <v>failed</v>
      </c>
      <c r="G694" s="7">
        <f>VLOOKUP(E694,Data!$A$2:$L$4115,12,FALSE)</f>
        <v>0</v>
      </c>
    </row>
    <row r="695" spans="1:7" x14ac:dyDescent="0.25">
      <c r="A695" s="7">
        <v>1534</v>
      </c>
      <c r="B695" s="7" t="str">
        <f>VLOOKUP(A695,Data!$A$2:$L$4115,6,FALSE)</f>
        <v>successful</v>
      </c>
      <c r="C695" s="7">
        <f>VLOOKUP(A695,Data!$A$2:$L$4115,12,FALSE)</f>
        <v>369</v>
      </c>
      <c r="E695" s="7">
        <v>1707</v>
      </c>
      <c r="F695" s="7" t="str">
        <f>VLOOKUP(E695,Data!$A$2:$L$4115,6,FALSE)</f>
        <v>failed</v>
      </c>
      <c r="G695" s="7">
        <f>VLOOKUP(E695,Data!$A$2:$L$4115,12,FALSE)</f>
        <v>9</v>
      </c>
    </row>
    <row r="696" spans="1:7" x14ac:dyDescent="0.25">
      <c r="A696" s="7">
        <v>1535</v>
      </c>
      <c r="B696" s="7" t="str">
        <f>VLOOKUP(A696,Data!$A$2:$L$4115,6,FALSE)</f>
        <v>successful</v>
      </c>
      <c r="C696" s="7">
        <f>VLOOKUP(A696,Data!$A$2:$L$4115,12,FALSE)</f>
        <v>110</v>
      </c>
      <c r="E696" s="7">
        <v>1708</v>
      </c>
      <c r="F696" s="7" t="str">
        <f>VLOOKUP(E696,Data!$A$2:$L$4115,6,FALSE)</f>
        <v>failed</v>
      </c>
      <c r="G696" s="7">
        <f>VLOOKUP(E696,Data!$A$2:$L$4115,12,FALSE)</f>
        <v>0</v>
      </c>
    </row>
    <row r="697" spans="1:7" x14ac:dyDescent="0.25">
      <c r="A697" s="7">
        <v>1536</v>
      </c>
      <c r="B697" s="7" t="str">
        <f>VLOOKUP(A697,Data!$A$2:$L$4115,6,FALSE)</f>
        <v>successful</v>
      </c>
      <c r="C697" s="7">
        <f>VLOOKUP(A697,Data!$A$2:$L$4115,12,FALSE)</f>
        <v>455</v>
      </c>
      <c r="E697" s="7">
        <v>1709</v>
      </c>
      <c r="F697" s="7" t="str">
        <f>VLOOKUP(E697,Data!$A$2:$L$4115,6,FALSE)</f>
        <v>failed</v>
      </c>
      <c r="G697" s="7">
        <f>VLOOKUP(E697,Data!$A$2:$L$4115,12,FALSE)</f>
        <v>4</v>
      </c>
    </row>
    <row r="698" spans="1:7" x14ac:dyDescent="0.25">
      <c r="A698" s="7">
        <v>1537</v>
      </c>
      <c r="B698" s="7" t="str">
        <f>VLOOKUP(A698,Data!$A$2:$L$4115,6,FALSE)</f>
        <v>successful</v>
      </c>
      <c r="C698" s="7">
        <f>VLOOKUP(A698,Data!$A$2:$L$4115,12,FALSE)</f>
        <v>224</v>
      </c>
      <c r="E698" s="7">
        <v>1710</v>
      </c>
      <c r="F698" s="7" t="str">
        <f>VLOOKUP(E698,Data!$A$2:$L$4115,6,FALSE)</f>
        <v>failed</v>
      </c>
      <c r="G698" s="7">
        <f>VLOOKUP(E698,Data!$A$2:$L$4115,12,FALSE)</f>
        <v>1</v>
      </c>
    </row>
    <row r="699" spans="1:7" x14ac:dyDescent="0.25">
      <c r="A699" s="7">
        <v>1538</v>
      </c>
      <c r="B699" s="7" t="str">
        <f>VLOOKUP(A699,Data!$A$2:$L$4115,6,FALSE)</f>
        <v>successful</v>
      </c>
      <c r="C699" s="7">
        <f>VLOOKUP(A699,Data!$A$2:$L$4115,12,FALSE)</f>
        <v>46</v>
      </c>
      <c r="E699" s="7">
        <v>1711</v>
      </c>
      <c r="F699" s="7" t="str">
        <f>VLOOKUP(E699,Data!$A$2:$L$4115,6,FALSE)</f>
        <v>failed</v>
      </c>
      <c r="G699" s="7">
        <f>VLOOKUP(E699,Data!$A$2:$L$4115,12,FALSE)</f>
        <v>2</v>
      </c>
    </row>
    <row r="700" spans="1:7" x14ac:dyDescent="0.25">
      <c r="A700" s="7">
        <v>1539</v>
      </c>
      <c r="B700" s="7" t="str">
        <f>VLOOKUP(A700,Data!$A$2:$L$4115,6,FALSE)</f>
        <v>successful</v>
      </c>
      <c r="C700" s="7">
        <f>VLOOKUP(A700,Data!$A$2:$L$4115,12,FALSE)</f>
        <v>284</v>
      </c>
      <c r="E700" s="7">
        <v>1712</v>
      </c>
      <c r="F700" s="7" t="str">
        <f>VLOOKUP(E700,Data!$A$2:$L$4115,6,FALSE)</f>
        <v>failed</v>
      </c>
      <c r="G700" s="7">
        <f>VLOOKUP(E700,Data!$A$2:$L$4115,12,FALSE)</f>
        <v>0</v>
      </c>
    </row>
    <row r="701" spans="1:7" x14ac:dyDescent="0.25">
      <c r="A701" s="7">
        <v>1540</v>
      </c>
      <c r="B701" s="7" t="str">
        <f>VLOOKUP(A701,Data!$A$2:$L$4115,6,FALSE)</f>
        <v>successful</v>
      </c>
      <c r="C701" s="7">
        <f>VLOOKUP(A701,Data!$A$2:$L$4115,12,FALSE)</f>
        <v>98</v>
      </c>
      <c r="E701" s="7">
        <v>1713</v>
      </c>
      <c r="F701" s="7" t="str">
        <f>VLOOKUP(E701,Data!$A$2:$L$4115,6,FALSE)</f>
        <v>failed</v>
      </c>
      <c r="G701" s="7">
        <f>VLOOKUP(E701,Data!$A$2:$L$4115,12,FALSE)</f>
        <v>1</v>
      </c>
    </row>
    <row r="702" spans="1:7" x14ac:dyDescent="0.25">
      <c r="A702" s="7">
        <v>1601</v>
      </c>
      <c r="B702" s="7" t="str">
        <f>VLOOKUP(A702,Data!$A$2:$L$4115,6,FALSE)</f>
        <v>successful</v>
      </c>
      <c r="C702" s="7">
        <f>VLOOKUP(A702,Data!$A$2:$L$4115,12,FALSE)</f>
        <v>56</v>
      </c>
      <c r="E702" s="7">
        <v>1714</v>
      </c>
      <c r="F702" s="7" t="str">
        <f>VLOOKUP(E702,Data!$A$2:$L$4115,6,FALSE)</f>
        <v>failed</v>
      </c>
      <c r="G702" s="7">
        <f>VLOOKUP(E702,Data!$A$2:$L$4115,12,FALSE)</f>
        <v>17</v>
      </c>
    </row>
    <row r="703" spans="1:7" x14ac:dyDescent="0.25">
      <c r="A703" s="7">
        <v>1602</v>
      </c>
      <c r="B703" s="7" t="str">
        <f>VLOOKUP(A703,Data!$A$2:$L$4115,6,FALSE)</f>
        <v>successful</v>
      </c>
      <c r="C703" s="7">
        <f>VLOOKUP(A703,Data!$A$2:$L$4115,12,FALSE)</f>
        <v>32</v>
      </c>
      <c r="E703" s="7">
        <v>1715</v>
      </c>
      <c r="F703" s="7" t="str">
        <f>VLOOKUP(E703,Data!$A$2:$L$4115,6,FALSE)</f>
        <v>failed</v>
      </c>
      <c r="G703" s="7">
        <f>VLOOKUP(E703,Data!$A$2:$L$4115,12,FALSE)</f>
        <v>2</v>
      </c>
    </row>
    <row r="704" spans="1:7" x14ac:dyDescent="0.25">
      <c r="A704" s="7">
        <v>1603</v>
      </c>
      <c r="B704" s="7" t="str">
        <f>VLOOKUP(A704,Data!$A$2:$L$4115,6,FALSE)</f>
        <v>successful</v>
      </c>
      <c r="C704" s="7">
        <f>VLOOKUP(A704,Data!$A$2:$L$4115,12,FALSE)</f>
        <v>30</v>
      </c>
      <c r="E704" s="7">
        <v>1716</v>
      </c>
      <c r="F704" s="7" t="str">
        <f>VLOOKUP(E704,Data!$A$2:$L$4115,6,FALSE)</f>
        <v>failed</v>
      </c>
      <c r="G704" s="7">
        <f>VLOOKUP(E704,Data!$A$2:$L$4115,12,FALSE)</f>
        <v>3</v>
      </c>
    </row>
    <row r="705" spans="1:7" x14ac:dyDescent="0.25">
      <c r="A705" s="7">
        <v>1604</v>
      </c>
      <c r="B705" s="7" t="str">
        <f>VLOOKUP(A705,Data!$A$2:$L$4115,6,FALSE)</f>
        <v>successful</v>
      </c>
      <c r="C705" s="7">
        <f>VLOOKUP(A705,Data!$A$2:$L$4115,12,FALSE)</f>
        <v>70</v>
      </c>
      <c r="E705" s="7">
        <v>1717</v>
      </c>
      <c r="F705" s="7" t="str">
        <f>VLOOKUP(E705,Data!$A$2:$L$4115,6,FALSE)</f>
        <v>failed</v>
      </c>
      <c r="G705" s="7">
        <f>VLOOKUP(E705,Data!$A$2:$L$4115,12,FALSE)</f>
        <v>41</v>
      </c>
    </row>
    <row r="706" spans="1:7" x14ac:dyDescent="0.25">
      <c r="A706" s="7">
        <v>1605</v>
      </c>
      <c r="B706" s="7" t="str">
        <f>VLOOKUP(A706,Data!$A$2:$L$4115,6,FALSE)</f>
        <v>successful</v>
      </c>
      <c r="C706" s="7">
        <f>VLOOKUP(A706,Data!$A$2:$L$4115,12,FALSE)</f>
        <v>44</v>
      </c>
      <c r="E706" s="7">
        <v>1718</v>
      </c>
      <c r="F706" s="7" t="str">
        <f>VLOOKUP(E706,Data!$A$2:$L$4115,6,FALSE)</f>
        <v>failed</v>
      </c>
      <c r="G706" s="7">
        <f>VLOOKUP(E706,Data!$A$2:$L$4115,12,FALSE)</f>
        <v>2</v>
      </c>
    </row>
    <row r="707" spans="1:7" x14ac:dyDescent="0.25">
      <c r="A707" s="7">
        <v>1606</v>
      </c>
      <c r="B707" s="7" t="str">
        <f>VLOOKUP(A707,Data!$A$2:$L$4115,6,FALSE)</f>
        <v>successful</v>
      </c>
      <c r="C707" s="7">
        <f>VLOOKUP(A707,Data!$A$2:$L$4115,12,FALSE)</f>
        <v>92</v>
      </c>
      <c r="E707" s="7">
        <v>1719</v>
      </c>
      <c r="F707" s="7" t="str">
        <f>VLOOKUP(E707,Data!$A$2:$L$4115,6,FALSE)</f>
        <v>failed</v>
      </c>
      <c r="G707" s="7">
        <f>VLOOKUP(E707,Data!$A$2:$L$4115,12,FALSE)</f>
        <v>3</v>
      </c>
    </row>
    <row r="708" spans="1:7" x14ac:dyDescent="0.25">
      <c r="A708" s="7">
        <v>1607</v>
      </c>
      <c r="B708" s="7" t="str">
        <f>VLOOKUP(A708,Data!$A$2:$L$4115,6,FALSE)</f>
        <v>successful</v>
      </c>
      <c r="C708" s="7">
        <f>VLOOKUP(A708,Data!$A$2:$L$4115,12,FALSE)</f>
        <v>205</v>
      </c>
      <c r="E708" s="7">
        <v>1720</v>
      </c>
      <c r="F708" s="7" t="str">
        <f>VLOOKUP(E708,Data!$A$2:$L$4115,6,FALSE)</f>
        <v>failed</v>
      </c>
      <c r="G708" s="7">
        <f>VLOOKUP(E708,Data!$A$2:$L$4115,12,FALSE)</f>
        <v>8</v>
      </c>
    </row>
    <row r="709" spans="1:7" x14ac:dyDescent="0.25">
      <c r="A709" s="7">
        <v>1608</v>
      </c>
      <c r="B709" s="7" t="str">
        <f>VLOOKUP(A709,Data!$A$2:$L$4115,6,FALSE)</f>
        <v>successful</v>
      </c>
      <c r="C709" s="7">
        <f>VLOOKUP(A709,Data!$A$2:$L$4115,12,FALSE)</f>
        <v>23</v>
      </c>
      <c r="E709" s="7">
        <v>1721</v>
      </c>
      <c r="F709" s="7" t="str">
        <f>VLOOKUP(E709,Data!$A$2:$L$4115,6,FALSE)</f>
        <v>failed</v>
      </c>
      <c r="G709" s="7">
        <f>VLOOKUP(E709,Data!$A$2:$L$4115,12,FALSE)</f>
        <v>0</v>
      </c>
    </row>
    <row r="710" spans="1:7" x14ac:dyDescent="0.25">
      <c r="A710" s="7">
        <v>1609</v>
      </c>
      <c r="B710" s="7" t="str">
        <f>VLOOKUP(A710,Data!$A$2:$L$4115,6,FALSE)</f>
        <v>successful</v>
      </c>
      <c r="C710" s="7">
        <f>VLOOKUP(A710,Data!$A$2:$L$4115,12,FALSE)</f>
        <v>4</v>
      </c>
      <c r="E710" s="7">
        <v>1722</v>
      </c>
      <c r="F710" s="7" t="str">
        <f>VLOOKUP(E710,Data!$A$2:$L$4115,6,FALSE)</f>
        <v>failed</v>
      </c>
      <c r="G710" s="7">
        <f>VLOOKUP(E710,Data!$A$2:$L$4115,12,FALSE)</f>
        <v>1</v>
      </c>
    </row>
    <row r="711" spans="1:7" x14ac:dyDescent="0.25">
      <c r="A711" s="7">
        <v>1610</v>
      </c>
      <c r="B711" s="7" t="str">
        <f>VLOOKUP(A711,Data!$A$2:$L$4115,6,FALSE)</f>
        <v>successful</v>
      </c>
      <c r="C711" s="7">
        <f>VLOOKUP(A711,Data!$A$2:$L$4115,12,FALSE)</f>
        <v>112</v>
      </c>
      <c r="E711" s="7">
        <v>1723</v>
      </c>
      <c r="F711" s="7" t="str">
        <f>VLOOKUP(E711,Data!$A$2:$L$4115,6,FALSE)</f>
        <v>failed</v>
      </c>
      <c r="G711" s="7">
        <f>VLOOKUP(E711,Data!$A$2:$L$4115,12,FALSE)</f>
        <v>3</v>
      </c>
    </row>
    <row r="712" spans="1:7" x14ac:dyDescent="0.25">
      <c r="A712" s="7">
        <v>1611</v>
      </c>
      <c r="B712" s="7" t="str">
        <f>VLOOKUP(A712,Data!$A$2:$L$4115,6,FALSE)</f>
        <v>successful</v>
      </c>
      <c r="C712" s="7">
        <f>VLOOKUP(A712,Data!$A$2:$L$4115,12,FALSE)</f>
        <v>27</v>
      </c>
      <c r="E712" s="7">
        <v>1724</v>
      </c>
      <c r="F712" s="7" t="str">
        <f>VLOOKUP(E712,Data!$A$2:$L$4115,6,FALSE)</f>
        <v>failed</v>
      </c>
      <c r="G712" s="7">
        <f>VLOOKUP(E712,Data!$A$2:$L$4115,12,FALSE)</f>
        <v>4</v>
      </c>
    </row>
    <row r="713" spans="1:7" x14ac:dyDescent="0.25">
      <c r="A713" s="7">
        <v>1612</v>
      </c>
      <c r="B713" s="7" t="str">
        <f>VLOOKUP(A713,Data!$A$2:$L$4115,6,FALSE)</f>
        <v>successful</v>
      </c>
      <c r="C713" s="7">
        <f>VLOOKUP(A713,Data!$A$2:$L$4115,12,FALSE)</f>
        <v>11</v>
      </c>
      <c r="E713" s="7">
        <v>1725</v>
      </c>
      <c r="F713" s="7" t="str">
        <f>VLOOKUP(E713,Data!$A$2:$L$4115,6,FALSE)</f>
        <v>failed</v>
      </c>
      <c r="G713" s="7">
        <f>VLOOKUP(E713,Data!$A$2:$L$4115,12,FALSE)</f>
        <v>9</v>
      </c>
    </row>
    <row r="714" spans="1:7" x14ac:dyDescent="0.25">
      <c r="A714" s="7">
        <v>1613</v>
      </c>
      <c r="B714" s="7" t="str">
        <f>VLOOKUP(A714,Data!$A$2:$L$4115,6,FALSE)</f>
        <v>successful</v>
      </c>
      <c r="C714" s="7">
        <f>VLOOKUP(A714,Data!$A$2:$L$4115,12,FALSE)</f>
        <v>26</v>
      </c>
      <c r="E714" s="7">
        <v>1726</v>
      </c>
      <c r="F714" s="7" t="str">
        <f>VLOOKUP(E714,Data!$A$2:$L$4115,6,FALSE)</f>
        <v>failed</v>
      </c>
      <c r="G714" s="7">
        <f>VLOOKUP(E714,Data!$A$2:$L$4115,12,FALSE)</f>
        <v>16</v>
      </c>
    </row>
    <row r="715" spans="1:7" x14ac:dyDescent="0.25">
      <c r="A715" s="7">
        <v>1614</v>
      </c>
      <c r="B715" s="7" t="str">
        <f>VLOOKUP(A715,Data!$A$2:$L$4115,6,FALSE)</f>
        <v>successful</v>
      </c>
      <c r="C715" s="7">
        <f>VLOOKUP(A715,Data!$A$2:$L$4115,12,FALSE)</f>
        <v>77</v>
      </c>
      <c r="E715" s="7">
        <v>1727</v>
      </c>
      <c r="F715" s="7" t="str">
        <f>VLOOKUP(E715,Data!$A$2:$L$4115,6,FALSE)</f>
        <v>failed</v>
      </c>
      <c r="G715" s="7">
        <f>VLOOKUP(E715,Data!$A$2:$L$4115,12,FALSE)</f>
        <v>1</v>
      </c>
    </row>
    <row r="716" spans="1:7" x14ac:dyDescent="0.25">
      <c r="A716" s="7">
        <v>1615</v>
      </c>
      <c r="B716" s="7" t="str">
        <f>VLOOKUP(A716,Data!$A$2:$L$4115,6,FALSE)</f>
        <v>successful</v>
      </c>
      <c r="C716" s="7">
        <f>VLOOKUP(A716,Data!$A$2:$L$4115,12,FALSE)</f>
        <v>136</v>
      </c>
      <c r="E716" s="7">
        <v>1728</v>
      </c>
      <c r="F716" s="7" t="str">
        <f>VLOOKUP(E716,Data!$A$2:$L$4115,6,FALSE)</f>
        <v>failed</v>
      </c>
      <c r="G716" s="7">
        <f>VLOOKUP(E716,Data!$A$2:$L$4115,12,FALSE)</f>
        <v>7</v>
      </c>
    </row>
    <row r="717" spans="1:7" x14ac:dyDescent="0.25">
      <c r="A717" s="7">
        <v>1616</v>
      </c>
      <c r="B717" s="7" t="str">
        <f>VLOOKUP(A717,Data!$A$2:$L$4115,6,FALSE)</f>
        <v>successful</v>
      </c>
      <c r="C717" s="7">
        <f>VLOOKUP(A717,Data!$A$2:$L$4115,12,FALSE)</f>
        <v>157</v>
      </c>
      <c r="E717" s="7">
        <v>1729</v>
      </c>
      <c r="F717" s="7" t="str">
        <f>VLOOKUP(E717,Data!$A$2:$L$4115,6,FALSE)</f>
        <v>failed</v>
      </c>
      <c r="G717" s="7">
        <f>VLOOKUP(E717,Data!$A$2:$L$4115,12,FALSE)</f>
        <v>0</v>
      </c>
    </row>
    <row r="718" spans="1:7" x14ac:dyDescent="0.25">
      <c r="A718" s="7">
        <v>1617</v>
      </c>
      <c r="B718" s="7" t="str">
        <f>VLOOKUP(A718,Data!$A$2:$L$4115,6,FALSE)</f>
        <v>successful</v>
      </c>
      <c r="C718" s="7">
        <f>VLOOKUP(A718,Data!$A$2:$L$4115,12,FALSE)</f>
        <v>158</v>
      </c>
      <c r="E718" s="7">
        <v>1730</v>
      </c>
      <c r="F718" s="7" t="str">
        <f>VLOOKUP(E718,Data!$A$2:$L$4115,6,FALSE)</f>
        <v>failed</v>
      </c>
      <c r="G718" s="7">
        <f>VLOOKUP(E718,Data!$A$2:$L$4115,12,FALSE)</f>
        <v>0</v>
      </c>
    </row>
    <row r="719" spans="1:7" x14ac:dyDescent="0.25">
      <c r="A719" s="7">
        <v>1618</v>
      </c>
      <c r="B719" s="7" t="str">
        <f>VLOOKUP(A719,Data!$A$2:$L$4115,6,FALSE)</f>
        <v>successful</v>
      </c>
      <c r="C719" s="7">
        <f>VLOOKUP(A719,Data!$A$2:$L$4115,12,FALSE)</f>
        <v>27</v>
      </c>
      <c r="E719" s="7">
        <v>1731</v>
      </c>
      <c r="F719" s="7" t="str">
        <f>VLOOKUP(E719,Data!$A$2:$L$4115,6,FALSE)</f>
        <v>failed</v>
      </c>
      <c r="G719" s="7">
        <f>VLOOKUP(E719,Data!$A$2:$L$4115,12,FALSE)</f>
        <v>0</v>
      </c>
    </row>
    <row r="720" spans="1:7" x14ac:dyDescent="0.25">
      <c r="A720" s="7">
        <v>1619</v>
      </c>
      <c r="B720" s="7" t="str">
        <f>VLOOKUP(A720,Data!$A$2:$L$4115,6,FALSE)</f>
        <v>successful</v>
      </c>
      <c r="C720" s="7">
        <f>VLOOKUP(A720,Data!$A$2:$L$4115,12,FALSE)</f>
        <v>23</v>
      </c>
      <c r="E720" s="7">
        <v>1732</v>
      </c>
      <c r="F720" s="7" t="str">
        <f>VLOOKUP(E720,Data!$A$2:$L$4115,6,FALSE)</f>
        <v>failed</v>
      </c>
      <c r="G720" s="7">
        <f>VLOOKUP(E720,Data!$A$2:$L$4115,12,FALSE)</f>
        <v>0</v>
      </c>
    </row>
    <row r="721" spans="1:7" x14ac:dyDescent="0.25">
      <c r="A721" s="7">
        <v>1620</v>
      </c>
      <c r="B721" s="7" t="str">
        <f>VLOOKUP(A721,Data!$A$2:$L$4115,6,FALSE)</f>
        <v>successful</v>
      </c>
      <c r="C721" s="7">
        <f>VLOOKUP(A721,Data!$A$2:$L$4115,12,FALSE)</f>
        <v>17</v>
      </c>
      <c r="E721" s="7">
        <v>1733</v>
      </c>
      <c r="F721" s="7" t="str">
        <f>VLOOKUP(E721,Data!$A$2:$L$4115,6,FALSE)</f>
        <v>failed</v>
      </c>
      <c r="G721" s="7">
        <f>VLOOKUP(E721,Data!$A$2:$L$4115,12,FALSE)</f>
        <v>0</v>
      </c>
    </row>
    <row r="722" spans="1:7" x14ac:dyDescent="0.25">
      <c r="A722" s="7">
        <v>1621</v>
      </c>
      <c r="B722" s="7" t="str">
        <f>VLOOKUP(A722,Data!$A$2:$L$4115,6,FALSE)</f>
        <v>successful</v>
      </c>
      <c r="C722" s="7">
        <f>VLOOKUP(A722,Data!$A$2:$L$4115,12,FALSE)</f>
        <v>37</v>
      </c>
      <c r="E722" s="7">
        <v>1734</v>
      </c>
      <c r="F722" s="7" t="str">
        <f>VLOOKUP(E722,Data!$A$2:$L$4115,6,FALSE)</f>
        <v>failed</v>
      </c>
      <c r="G722" s="7">
        <f>VLOOKUP(E722,Data!$A$2:$L$4115,12,FALSE)</f>
        <v>1</v>
      </c>
    </row>
    <row r="723" spans="1:7" x14ac:dyDescent="0.25">
      <c r="A723" s="7">
        <v>1622</v>
      </c>
      <c r="B723" s="7" t="str">
        <f>VLOOKUP(A723,Data!$A$2:$L$4115,6,FALSE)</f>
        <v>successful</v>
      </c>
      <c r="C723" s="7">
        <f>VLOOKUP(A723,Data!$A$2:$L$4115,12,FALSE)</f>
        <v>65</v>
      </c>
      <c r="E723" s="7">
        <v>1735</v>
      </c>
      <c r="F723" s="7" t="str">
        <f>VLOOKUP(E723,Data!$A$2:$L$4115,6,FALSE)</f>
        <v>failed</v>
      </c>
      <c r="G723" s="7">
        <f>VLOOKUP(E723,Data!$A$2:$L$4115,12,FALSE)</f>
        <v>2</v>
      </c>
    </row>
    <row r="724" spans="1:7" x14ac:dyDescent="0.25">
      <c r="A724" s="7">
        <v>1623</v>
      </c>
      <c r="B724" s="7" t="str">
        <f>VLOOKUP(A724,Data!$A$2:$L$4115,6,FALSE)</f>
        <v>successful</v>
      </c>
      <c r="C724" s="7">
        <f>VLOOKUP(A724,Data!$A$2:$L$4115,12,FALSE)</f>
        <v>18</v>
      </c>
      <c r="E724" s="7">
        <v>1736</v>
      </c>
      <c r="F724" s="7" t="str">
        <f>VLOOKUP(E724,Data!$A$2:$L$4115,6,FALSE)</f>
        <v>failed</v>
      </c>
      <c r="G724" s="7">
        <f>VLOOKUP(E724,Data!$A$2:$L$4115,12,FALSE)</f>
        <v>1</v>
      </c>
    </row>
    <row r="725" spans="1:7" x14ac:dyDescent="0.25">
      <c r="A725" s="7">
        <v>1624</v>
      </c>
      <c r="B725" s="7" t="str">
        <f>VLOOKUP(A725,Data!$A$2:$L$4115,6,FALSE)</f>
        <v>successful</v>
      </c>
      <c r="C725" s="7">
        <f>VLOOKUP(A725,Data!$A$2:$L$4115,12,FALSE)</f>
        <v>25</v>
      </c>
      <c r="E725" s="7">
        <v>1737</v>
      </c>
      <c r="F725" s="7" t="str">
        <f>VLOOKUP(E725,Data!$A$2:$L$4115,6,FALSE)</f>
        <v>failed</v>
      </c>
      <c r="G725" s="7">
        <f>VLOOKUP(E725,Data!$A$2:$L$4115,12,FALSE)</f>
        <v>15</v>
      </c>
    </row>
    <row r="726" spans="1:7" x14ac:dyDescent="0.25">
      <c r="A726" s="7">
        <v>1625</v>
      </c>
      <c r="B726" s="7" t="str">
        <f>VLOOKUP(A726,Data!$A$2:$L$4115,6,FALSE)</f>
        <v>successful</v>
      </c>
      <c r="C726" s="7">
        <f>VLOOKUP(A726,Data!$A$2:$L$4115,12,FALSE)</f>
        <v>104</v>
      </c>
      <c r="E726" s="7">
        <v>1738</v>
      </c>
      <c r="F726" s="7" t="str">
        <f>VLOOKUP(E726,Data!$A$2:$L$4115,6,FALSE)</f>
        <v>failed</v>
      </c>
      <c r="G726" s="7">
        <f>VLOOKUP(E726,Data!$A$2:$L$4115,12,FALSE)</f>
        <v>1</v>
      </c>
    </row>
    <row r="727" spans="1:7" x14ac:dyDescent="0.25">
      <c r="A727" s="7">
        <v>1626</v>
      </c>
      <c r="B727" s="7" t="str">
        <f>VLOOKUP(A727,Data!$A$2:$L$4115,6,FALSE)</f>
        <v>successful</v>
      </c>
      <c r="C727" s="7">
        <f>VLOOKUP(A727,Data!$A$2:$L$4115,12,FALSE)</f>
        <v>108</v>
      </c>
      <c r="E727" s="7">
        <v>1739</v>
      </c>
      <c r="F727" s="7" t="str">
        <f>VLOOKUP(E727,Data!$A$2:$L$4115,6,FALSE)</f>
        <v>failed</v>
      </c>
      <c r="G727" s="7">
        <f>VLOOKUP(E727,Data!$A$2:$L$4115,12,FALSE)</f>
        <v>1</v>
      </c>
    </row>
    <row r="728" spans="1:7" x14ac:dyDescent="0.25">
      <c r="A728" s="7">
        <v>1627</v>
      </c>
      <c r="B728" s="7" t="str">
        <f>VLOOKUP(A728,Data!$A$2:$L$4115,6,FALSE)</f>
        <v>successful</v>
      </c>
      <c r="C728" s="7">
        <f>VLOOKUP(A728,Data!$A$2:$L$4115,12,FALSE)</f>
        <v>38</v>
      </c>
      <c r="E728" s="7">
        <v>1740</v>
      </c>
      <c r="F728" s="7" t="str">
        <f>VLOOKUP(E728,Data!$A$2:$L$4115,6,FALSE)</f>
        <v>failed</v>
      </c>
      <c r="G728" s="7">
        <f>VLOOKUP(E728,Data!$A$2:$L$4115,12,FALSE)</f>
        <v>0</v>
      </c>
    </row>
    <row r="729" spans="1:7" x14ac:dyDescent="0.25">
      <c r="A729" s="7">
        <v>1628</v>
      </c>
      <c r="B729" s="7" t="str">
        <f>VLOOKUP(A729,Data!$A$2:$L$4115,6,FALSE)</f>
        <v>successful</v>
      </c>
      <c r="C729" s="7">
        <f>VLOOKUP(A729,Data!$A$2:$L$4115,12,FALSE)</f>
        <v>88</v>
      </c>
      <c r="E729" s="7">
        <v>1764</v>
      </c>
      <c r="F729" s="7" t="str">
        <f>VLOOKUP(E729,Data!$A$2:$L$4115,6,FALSE)</f>
        <v>failed</v>
      </c>
      <c r="G729" s="7">
        <f>VLOOKUP(E729,Data!$A$2:$L$4115,12,FALSE)</f>
        <v>39</v>
      </c>
    </row>
    <row r="730" spans="1:7" x14ac:dyDescent="0.25">
      <c r="A730" s="7">
        <v>1629</v>
      </c>
      <c r="B730" s="7" t="str">
        <f>VLOOKUP(A730,Data!$A$2:$L$4115,6,FALSE)</f>
        <v>successful</v>
      </c>
      <c r="C730" s="7">
        <f>VLOOKUP(A730,Data!$A$2:$L$4115,12,FALSE)</f>
        <v>82</v>
      </c>
      <c r="E730" s="7">
        <v>1765</v>
      </c>
      <c r="F730" s="7" t="str">
        <f>VLOOKUP(E730,Data!$A$2:$L$4115,6,FALSE)</f>
        <v>failed</v>
      </c>
      <c r="G730" s="7">
        <f>VLOOKUP(E730,Data!$A$2:$L$4115,12,FALSE)</f>
        <v>103</v>
      </c>
    </row>
    <row r="731" spans="1:7" x14ac:dyDescent="0.25">
      <c r="A731" s="7">
        <v>1630</v>
      </c>
      <c r="B731" s="7" t="str">
        <f>VLOOKUP(A731,Data!$A$2:$L$4115,6,FALSE)</f>
        <v>successful</v>
      </c>
      <c r="C731" s="7">
        <f>VLOOKUP(A731,Data!$A$2:$L$4115,12,FALSE)</f>
        <v>126</v>
      </c>
      <c r="E731" s="7">
        <v>1766</v>
      </c>
      <c r="F731" s="7" t="str">
        <f>VLOOKUP(E731,Data!$A$2:$L$4115,6,FALSE)</f>
        <v>failed</v>
      </c>
      <c r="G731" s="7">
        <f>VLOOKUP(E731,Data!$A$2:$L$4115,12,FALSE)</f>
        <v>0</v>
      </c>
    </row>
    <row r="732" spans="1:7" x14ac:dyDescent="0.25">
      <c r="A732" s="7">
        <v>1631</v>
      </c>
      <c r="B732" s="7" t="str">
        <f>VLOOKUP(A732,Data!$A$2:$L$4115,6,FALSE)</f>
        <v>successful</v>
      </c>
      <c r="C732" s="7">
        <f>VLOOKUP(A732,Data!$A$2:$L$4115,12,FALSE)</f>
        <v>133</v>
      </c>
      <c r="E732" s="7">
        <v>1767</v>
      </c>
      <c r="F732" s="7" t="str">
        <f>VLOOKUP(E732,Data!$A$2:$L$4115,6,FALSE)</f>
        <v>failed</v>
      </c>
      <c r="G732" s="7">
        <f>VLOOKUP(E732,Data!$A$2:$L$4115,12,FALSE)</f>
        <v>39</v>
      </c>
    </row>
    <row r="733" spans="1:7" x14ac:dyDescent="0.25">
      <c r="A733" s="7">
        <v>1632</v>
      </c>
      <c r="B733" s="7" t="str">
        <f>VLOOKUP(A733,Data!$A$2:$L$4115,6,FALSE)</f>
        <v>successful</v>
      </c>
      <c r="C733" s="7">
        <f>VLOOKUP(A733,Data!$A$2:$L$4115,12,FALSE)</f>
        <v>47</v>
      </c>
      <c r="E733" s="7">
        <v>1768</v>
      </c>
      <c r="F733" s="7" t="str">
        <f>VLOOKUP(E733,Data!$A$2:$L$4115,6,FALSE)</f>
        <v>failed</v>
      </c>
      <c r="G733" s="7">
        <f>VLOOKUP(E733,Data!$A$2:$L$4115,12,FALSE)</f>
        <v>15</v>
      </c>
    </row>
    <row r="734" spans="1:7" x14ac:dyDescent="0.25">
      <c r="A734" s="7">
        <v>1633</v>
      </c>
      <c r="B734" s="7" t="str">
        <f>VLOOKUP(A734,Data!$A$2:$L$4115,6,FALSE)</f>
        <v>successful</v>
      </c>
      <c r="C734" s="7">
        <f>VLOOKUP(A734,Data!$A$2:$L$4115,12,FALSE)</f>
        <v>58</v>
      </c>
      <c r="E734" s="7">
        <v>1769</v>
      </c>
      <c r="F734" s="7" t="str">
        <f>VLOOKUP(E734,Data!$A$2:$L$4115,6,FALSE)</f>
        <v>failed</v>
      </c>
      <c r="G734" s="7">
        <f>VLOOKUP(E734,Data!$A$2:$L$4115,12,FALSE)</f>
        <v>22</v>
      </c>
    </row>
    <row r="735" spans="1:7" x14ac:dyDescent="0.25">
      <c r="A735" s="7">
        <v>1634</v>
      </c>
      <c r="B735" s="7" t="str">
        <f>VLOOKUP(A735,Data!$A$2:$L$4115,6,FALSE)</f>
        <v>successful</v>
      </c>
      <c r="C735" s="7">
        <f>VLOOKUP(A735,Data!$A$2:$L$4115,12,FALSE)</f>
        <v>32</v>
      </c>
      <c r="E735" s="7">
        <v>1770</v>
      </c>
      <c r="F735" s="7" t="str">
        <f>VLOOKUP(E735,Data!$A$2:$L$4115,6,FALSE)</f>
        <v>failed</v>
      </c>
      <c r="G735" s="7">
        <f>VLOOKUP(E735,Data!$A$2:$L$4115,12,FALSE)</f>
        <v>92</v>
      </c>
    </row>
    <row r="736" spans="1:7" x14ac:dyDescent="0.25">
      <c r="A736" s="7">
        <v>1635</v>
      </c>
      <c r="B736" s="7" t="str">
        <f>VLOOKUP(A736,Data!$A$2:$L$4115,6,FALSE)</f>
        <v>successful</v>
      </c>
      <c r="C736" s="7">
        <f>VLOOKUP(A736,Data!$A$2:$L$4115,12,FALSE)</f>
        <v>37</v>
      </c>
      <c r="E736" s="7">
        <v>1771</v>
      </c>
      <c r="F736" s="7" t="str">
        <f>VLOOKUP(E736,Data!$A$2:$L$4115,6,FALSE)</f>
        <v>failed</v>
      </c>
      <c r="G736" s="7">
        <f>VLOOKUP(E736,Data!$A$2:$L$4115,12,FALSE)</f>
        <v>25</v>
      </c>
    </row>
    <row r="737" spans="1:7" x14ac:dyDescent="0.25">
      <c r="A737" s="7">
        <v>1636</v>
      </c>
      <c r="B737" s="7" t="str">
        <f>VLOOKUP(A737,Data!$A$2:$L$4115,6,FALSE)</f>
        <v>successful</v>
      </c>
      <c r="C737" s="7">
        <f>VLOOKUP(A737,Data!$A$2:$L$4115,12,FALSE)</f>
        <v>87</v>
      </c>
      <c r="E737" s="7">
        <v>1772</v>
      </c>
      <c r="F737" s="7" t="str">
        <f>VLOOKUP(E737,Data!$A$2:$L$4115,6,FALSE)</f>
        <v>failed</v>
      </c>
      <c r="G737" s="7">
        <f>VLOOKUP(E737,Data!$A$2:$L$4115,12,FALSE)</f>
        <v>19</v>
      </c>
    </row>
    <row r="738" spans="1:7" x14ac:dyDescent="0.25">
      <c r="A738" s="7">
        <v>1637</v>
      </c>
      <c r="B738" s="7" t="str">
        <f>VLOOKUP(A738,Data!$A$2:$L$4115,6,FALSE)</f>
        <v>successful</v>
      </c>
      <c r="C738" s="7">
        <f>VLOOKUP(A738,Data!$A$2:$L$4115,12,FALSE)</f>
        <v>15</v>
      </c>
      <c r="E738" s="7">
        <v>1773</v>
      </c>
      <c r="F738" s="7" t="str">
        <f>VLOOKUP(E738,Data!$A$2:$L$4115,6,FALSE)</f>
        <v>failed</v>
      </c>
      <c r="G738" s="7">
        <f>VLOOKUP(E738,Data!$A$2:$L$4115,12,FALSE)</f>
        <v>19</v>
      </c>
    </row>
    <row r="739" spans="1:7" x14ac:dyDescent="0.25">
      <c r="A739" s="7">
        <v>1638</v>
      </c>
      <c r="B739" s="7" t="str">
        <f>VLOOKUP(A739,Data!$A$2:$L$4115,6,FALSE)</f>
        <v>successful</v>
      </c>
      <c r="C739" s="7">
        <f>VLOOKUP(A739,Data!$A$2:$L$4115,12,FALSE)</f>
        <v>27</v>
      </c>
      <c r="E739" s="7">
        <v>1774</v>
      </c>
      <c r="F739" s="7" t="str">
        <f>VLOOKUP(E739,Data!$A$2:$L$4115,6,FALSE)</f>
        <v>failed</v>
      </c>
      <c r="G739" s="7">
        <f>VLOOKUP(E739,Data!$A$2:$L$4115,12,FALSE)</f>
        <v>13</v>
      </c>
    </row>
    <row r="740" spans="1:7" x14ac:dyDescent="0.25">
      <c r="A740" s="7">
        <v>1639</v>
      </c>
      <c r="B740" s="7" t="str">
        <f>VLOOKUP(A740,Data!$A$2:$L$4115,6,FALSE)</f>
        <v>successful</v>
      </c>
      <c r="C740" s="7">
        <f>VLOOKUP(A740,Data!$A$2:$L$4115,12,FALSE)</f>
        <v>19</v>
      </c>
      <c r="E740" s="7">
        <v>1775</v>
      </c>
      <c r="F740" s="7" t="str">
        <f>VLOOKUP(E740,Data!$A$2:$L$4115,6,FALSE)</f>
        <v>failed</v>
      </c>
      <c r="G740" s="7">
        <f>VLOOKUP(E740,Data!$A$2:$L$4115,12,FALSE)</f>
        <v>124</v>
      </c>
    </row>
    <row r="741" spans="1:7" x14ac:dyDescent="0.25">
      <c r="A741" s="7">
        <v>1640</v>
      </c>
      <c r="B741" s="7" t="str">
        <f>VLOOKUP(A741,Data!$A$2:$L$4115,6,FALSE)</f>
        <v>successful</v>
      </c>
      <c r="C741" s="7">
        <f>VLOOKUP(A741,Data!$A$2:$L$4115,12,FALSE)</f>
        <v>17</v>
      </c>
      <c r="E741" s="7">
        <v>1776</v>
      </c>
      <c r="F741" s="7" t="str">
        <f>VLOOKUP(E741,Data!$A$2:$L$4115,6,FALSE)</f>
        <v>failed</v>
      </c>
      <c r="G741" s="7">
        <f>VLOOKUP(E741,Data!$A$2:$L$4115,12,FALSE)</f>
        <v>4</v>
      </c>
    </row>
    <row r="742" spans="1:7" x14ac:dyDescent="0.25">
      <c r="A742" s="7">
        <v>1641</v>
      </c>
      <c r="B742" s="7" t="str">
        <f>VLOOKUP(A742,Data!$A$2:$L$4115,6,FALSE)</f>
        <v>successful</v>
      </c>
      <c r="C742" s="7">
        <f>VLOOKUP(A742,Data!$A$2:$L$4115,12,FALSE)</f>
        <v>26</v>
      </c>
      <c r="E742" s="7">
        <v>1777</v>
      </c>
      <c r="F742" s="7" t="str">
        <f>VLOOKUP(E742,Data!$A$2:$L$4115,6,FALSE)</f>
        <v>failed</v>
      </c>
      <c r="G742" s="7">
        <f>VLOOKUP(E742,Data!$A$2:$L$4115,12,FALSE)</f>
        <v>10</v>
      </c>
    </row>
    <row r="743" spans="1:7" x14ac:dyDescent="0.25">
      <c r="A743" s="7">
        <v>1642</v>
      </c>
      <c r="B743" s="7" t="str">
        <f>VLOOKUP(A743,Data!$A$2:$L$4115,6,FALSE)</f>
        <v>successful</v>
      </c>
      <c r="C743" s="7">
        <f>VLOOKUP(A743,Data!$A$2:$L$4115,12,FALSE)</f>
        <v>28</v>
      </c>
      <c r="E743" s="7">
        <v>1778</v>
      </c>
      <c r="F743" s="7" t="str">
        <f>VLOOKUP(E743,Data!$A$2:$L$4115,6,FALSE)</f>
        <v>failed</v>
      </c>
      <c r="G743" s="7">
        <f>VLOOKUP(E743,Data!$A$2:$L$4115,12,FALSE)</f>
        <v>15</v>
      </c>
    </row>
    <row r="744" spans="1:7" x14ac:dyDescent="0.25">
      <c r="A744" s="7">
        <v>1643</v>
      </c>
      <c r="B744" s="7" t="str">
        <f>VLOOKUP(A744,Data!$A$2:$L$4115,6,FALSE)</f>
        <v>successful</v>
      </c>
      <c r="C744" s="7">
        <f>VLOOKUP(A744,Data!$A$2:$L$4115,12,FALSE)</f>
        <v>37</v>
      </c>
      <c r="E744" s="7">
        <v>1779</v>
      </c>
      <c r="F744" s="7" t="str">
        <f>VLOOKUP(E744,Data!$A$2:$L$4115,6,FALSE)</f>
        <v>failed</v>
      </c>
      <c r="G744" s="7">
        <f>VLOOKUP(E744,Data!$A$2:$L$4115,12,FALSE)</f>
        <v>38</v>
      </c>
    </row>
    <row r="745" spans="1:7" x14ac:dyDescent="0.25">
      <c r="A745" s="7">
        <v>1644</v>
      </c>
      <c r="B745" s="7" t="str">
        <f>VLOOKUP(A745,Data!$A$2:$L$4115,6,FALSE)</f>
        <v>successful</v>
      </c>
      <c r="C745" s="7">
        <f>VLOOKUP(A745,Data!$A$2:$L$4115,12,FALSE)</f>
        <v>128</v>
      </c>
      <c r="E745" s="7">
        <v>1780</v>
      </c>
      <c r="F745" s="7" t="str">
        <f>VLOOKUP(E745,Data!$A$2:$L$4115,6,FALSE)</f>
        <v>failed</v>
      </c>
      <c r="G745" s="7">
        <f>VLOOKUP(E745,Data!$A$2:$L$4115,12,FALSE)</f>
        <v>152</v>
      </c>
    </row>
    <row r="746" spans="1:7" x14ac:dyDescent="0.25">
      <c r="A746" s="7">
        <v>1645</v>
      </c>
      <c r="B746" s="7" t="str">
        <f>VLOOKUP(A746,Data!$A$2:$L$4115,6,FALSE)</f>
        <v>successful</v>
      </c>
      <c r="C746" s="7">
        <f>VLOOKUP(A746,Data!$A$2:$L$4115,12,FALSE)</f>
        <v>10</v>
      </c>
      <c r="E746" s="7">
        <v>1781</v>
      </c>
      <c r="F746" s="7" t="str">
        <f>VLOOKUP(E746,Data!$A$2:$L$4115,6,FALSE)</f>
        <v>failed</v>
      </c>
      <c r="G746" s="7">
        <f>VLOOKUP(E746,Data!$A$2:$L$4115,12,FALSE)</f>
        <v>24</v>
      </c>
    </row>
    <row r="747" spans="1:7" x14ac:dyDescent="0.25">
      <c r="A747" s="7">
        <v>1646</v>
      </c>
      <c r="B747" s="7" t="str">
        <f>VLOOKUP(A747,Data!$A$2:$L$4115,6,FALSE)</f>
        <v>successful</v>
      </c>
      <c r="C747" s="7">
        <f>VLOOKUP(A747,Data!$A$2:$L$4115,12,FALSE)</f>
        <v>83</v>
      </c>
      <c r="E747" s="7">
        <v>1782</v>
      </c>
      <c r="F747" s="7" t="str">
        <f>VLOOKUP(E747,Data!$A$2:$L$4115,6,FALSE)</f>
        <v>failed</v>
      </c>
      <c r="G747" s="7">
        <f>VLOOKUP(E747,Data!$A$2:$L$4115,12,FALSE)</f>
        <v>76</v>
      </c>
    </row>
    <row r="748" spans="1:7" x14ac:dyDescent="0.25">
      <c r="A748" s="7">
        <v>1647</v>
      </c>
      <c r="B748" s="7" t="str">
        <f>VLOOKUP(A748,Data!$A$2:$L$4115,6,FALSE)</f>
        <v>successful</v>
      </c>
      <c r="C748" s="7">
        <f>VLOOKUP(A748,Data!$A$2:$L$4115,12,FALSE)</f>
        <v>46</v>
      </c>
      <c r="E748" s="7">
        <v>1783</v>
      </c>
      <c r="F748" s="7" t="str">
        <f>VLOOKUP(E748,Data!$A$2:$L$4115,6,FALSE)</f>
        <v>failed</v>
      </c>
      <c r="G748" s="7">
        <f>VLOOKUP(E748,Data!$A$2:$L$4115,12,FALSE)</f>
        <v>185</v>
      </c>
    </row>
    <row r="749" spans="1:7" x14ac:dyDescent="0.25">
      <c r="A749" s="7">
        <v>1648</v>
      </c>
      <c r="B749" s="7" t="str">
        <f>VLOOKUP(A749,Data!$A$2:$L$4115,6,FALSE)</f>
        <v>successful</v>
      </c>
      <c r="C749" s="7">
        <f>VLOOKUP(A749,Data!$A$2:$L$4115,12,FALSE)</f>
        <v>90</v>
      </c>
      <c r="E749" s="7">
        <v>1784</v>
      </c>
      <c r="F749" s="7" t="str">
        <f>VLOOKUP(E749,Data!$A$2:$L$4115,6,FALSE)</f>
        <v>failed</v>
      </c>
      <c r="G749" s="7">
        <f>VLOOKUP(E749,Data!$A$2:$L$4115,12,FALSE)</f>
        <v>33</v>
      </c>
    </row>
    <row r="750" spans="1:7" x14ac:dyDescent="0.25">
      <c r="A750" s="7">
        <v>1649</v>
      </c>
      <c r="B750" s="7" t="str">
        <f>VLOOKUP(A750,Data!$A$2:$L$4115,6,FALSE)</f>
        <v>successful</v>
      </c>
      <c r="C750" s="7">
        <f>VLOOKUP(A750,Data!$A$2:$L$4115,12,FALSE)</f>
        <v>81</v>
      </c>
      <c r="E750" s="7">
        <v>1785</v>
      </c>
      <c r="F750" s="7" t="str">
        <f>VLOOKUP(E750,Data!$A$2:$L$4115,6,FALSE)</f>
        <v>failed</v>
      </c>
      <c r="G750" s="7">
        <f>VLOOKUP(E750,Data!$A$2:$L$4115,12,FALSE)</f>
        <v>108</v>
      </c>
    </row>
    <row r="751" spans="1:7" x14ac:dyDescent="0.25">
      <c r="A751" s="7">
        <v>1650</v>
      </c>
      <c r="B751" s="7" t="str">
        <f>VLOOKUP(A751,Data!$A$2:$L$4115,6,FALSE)</f>
        <v>successful</v>
      </c>
      <c r="C751" s="7">
        <f>VLOOKUP(A751,Data!$A$2:$L$4115,12,FALSE)</f>
        <v>32</v>
      </c>
      <c r="E751" s="7">
        <v>1786</v>
      </c>
      <c r="F751" s="7" t="str">
        <f>VLOOKUP(E751,Data!$A$2:$L$4115,6,FALSE)</f>
        <v>failed</v>
      </c>
      <c r="G751" s="7">
        <f>VLOOKUP(E751,Data!$A$2:$L$4115,12,FALSE)</f>
        <v>29</v>
      </c>
    </row>
    <row r="752" spans="1:7" x14ac:dyDescent="0.25">
      <c r="A752" s="7">
        <v>1651</v>
      </c>
      <c r="B752" s="7" t="str">
        <f>VLOOKUP(A752,Data!$A$2:$L$4115,6,FALSE)</f>
        <v>successful</v>
      </c>
      <c r="C752" s="7">
        <f>VLOOKUP(A752,Data!$A$2:$L$4115,12,FALSE)</f>
        <v>20</v>
      </c>
      <c r="E752" s="7">
        <v>1787</v>
      </c>
      <c r="F752" s="7" t="str">
        <f>VLOOKUP(E752,Data!$A$2:$L$4115,6,FALSE)</f>
        <v>failed</v>
      </c>
      <c r="G752" s="7">
        <f>VLOOKUP(E752,Data!$A$2:$L$4115,12,FALSE)</f>
        <v>24</v>
      </c>
    </row>
    <row r="753" spans="1:7" x14ac:dyDescent="0.25">
      <c r="A753" s="7">
        <v>1652</v>
      </c>
      <c r="B753" s="7" t="str">
        <f>VLOOKUP(A753,Data!$A$2:$L$4115,6,FALSE)</f>
        <v>successful</v>
      </c>
      <c r="C753" s="7">
        <f>VLOOKUP(A753,Data!$A$2:$L$4115,12,FALSE)</f>
        <v>70</v>
      </c>
      <c r="E753" s="7">
        <v>1788</v>
      </c>
      <c r="F753" s="7" t="str">
        <f>VLOOKUP(E753,Data!$A$2:$L$4115,6,FALSE)</f>
        <v>failed</v>
      </c>
      <c r="G753" s="7">
        <f>VLOOKUP(E753,Data!$A$2:$L$4115,12,FALSE)</f>
        <v>4</v>
      </c>
    </row>
    <row r="754" spans="1:7" x14ac:dyDescent="0.25">
      <c r="A754" s="7">
        <v>1653</v>
      </c>
      <c r="B754" s="7" t="str">
        <f>VLOOKUP(A754,Data!$A$2:$L$4115,6,FALSE)</f>
        <v>successful</v>
      </c>
      <c r="C754" s="7">
        <f>VLOOKUP(A754,Data!$A$2:$L$4115,12,FALSE)</f>
        <v>168</v>
      </c>
      <c r="E754" s="7">
        <v>1789</v>
      </c>
      <c r="F754" s="7" t="str">
        <f>VLOOKUP(E754,Data!$A$2:$L$4115,6,FALSE)</f>
        <v>failed</v>
      </c>
      <c r="G754" s="7">
        <f>VLOOKUP(E754,Data!$A$2:$L$4115,12,FALSE)</f>
        <v>4</v>
      </c>
    </row>
    <row r="755" spans="1:7" x14ac:dyDescent="0.25">
      <c r="A755" s="7">
        <v>1654</v>
      </c>
      <c r="B755" s="7" t="str">
        <f>VLOOKUP(A755,Data!$A$2:$L$4115,6,FALSE)</f>
        <v>successful</v>
      </c>
      <c r="C755" s="7">
        <f>VLOOKUP(A755,Data!$A$2:$L$4115,12,FALSE)</f>
        <v>34</v>
      </c>
      <c r="E755" s="7">
        <v>1790</v>
      </c>
      <c r="F755" s="7" t="str">
        <f>VLOOKUP(E755,Data!$A$2:$L$4115,6,FALSE)</f>
        <v>failed</v>
      </c>
      <c r="G755" s="7">
        <f>VLOOKUP(E755,Data!$A$2:$L$4115,12,FALSE)</f>
        <v>15</v>
      </c>
    </row>
    <row r="756" spans="1:7" x14ac:dyDescent="0.25">
      <c r="A756" s="7">
        <v>1655</v>
      </c>
      <c r="B756" s="7" t="str">
        <f>VLOOKUP(A756,Data!$A$2:$L$4115,6,FALSE)</f>
        <v>successful</v>
      </c>
      <c r="C756" s="7">
        <f>VLOOKUP(A756,Data!$A$2:$L$4115,12,FALSE)</f>
        <v>48</v>
      </c>
      <c r="E756" s="7">
        <v>1791</v>
      </c>
      <c r="F756" s="7" t="str">
        <f>VLOOKUP(E756,Data!$A$2:$L$4115,6,FALSE)</f>
        <v>failed</v>
      </c>
      <c r="G756" s="7">
        <f>VLOOKUP(E756,Data!$A$2:$L$4115,12,FALSE)</f>
        <v>4</v>
      </c>
    </row>
    <row r="757" spans="1:7" x14ac:dyDescent="0.25">
      <c r="A757" s="7">
        <v>1656</v>
      </c>
      <c r="B757" s="7" t="str">
        <f>VLOOKUP(A757,Data!$A$2:$L$4115,6,FALSE)</f>
        <v>successful</v>
      </c>
      <c r="C757" s="7">
        <f>VLOOKUP(A757,Data!$A$2:$L$4115,12,FALSE)</f>
        <v>48</v>
      </c>
      <c r="E757" s="7">
        <v>1792</v>
      </c>
      <c r="F757" s="7" t="str">
        <f>VLOOKUP(E757,Data!$A$2:$L$4115,6,FALSE)</f>
        <v>failed</v>
      </c>
      <c r="G757" s="7">
        <f>VLOOKUP(E757,Data!$A$2:$L$4115,12,FALSE)</f>
        <v>139</v>
      </c>
    </row>
    <row r="758" spans="1:7" x14ac:dyDescent="0.25">
      <c r="A758" s="7">
        <v>1657</v>
      </c>
      <c r="B758" s="7" t="str">
        <f>VLOOKUP(A758,Data!$A$2:$L$4115,6,FALSE)</f>
        <v>successful</v>
      </c>
      <c r="C758" s="7">
        <f>VLOOKUP(A758,Data!$A$2:$L$4115,12,FALSE)</f>
        <v>221</v>
      </c>
      <c r="E758" s="7">
        <v>1793</v>
      </c>
      <c r="F758" s="7" t="str">
        <f>VLOOKUP(E758,Data!$A$2:$L$4115,6,FALSE)</f>
        <v>failed</v>
      </c>
      <c r="G758" s="7">
        <f>VLOOKUP(E758,Data!$A$2:$L$4115,12,FALSE)</f>
        <v>2</v>
      </c>
    </row>
    <row r="759" spans="1:7" x14ac:dyDescent="0.25">
      <c r="A759" s="7">
        <v>1658</v>
      </c>
      <c r="B759" s="7" t="str">
        <f>VLOOKUP(A759,Data!$A$2:$L$4115,6,FALSE)</f>
        <v>successful</v>
      </c>
      <c r="C759" s="7">
        <f>VLOOKUP(A759,Data!$A$2:$L$4115,12,FALSE)</f>
        <v>107</v>
      </c>
      <c r="E759" s="7">
        <v>1794</v>
      </c>
      <c r="F759" s="7" t="str">
        <f>VLOOKUP(E759,Data!$A$2:$L$4115,6,FALSE)</f>
        <v>failed</v>
      </c>
      <c r="G759" s="7">
        <f>VLOOKUP(E759,Data!$A$2:$L$4115,12,FALSE)</f>
        <v>18</v>
      </c>
    </row>
    <row r="760" spans="1:7" x14ac:dyDescent="0.25">
      <c r="A760" s="7">
        <v>1659</v>
      </c>
      <c r="B760" s="7" t="str">
        <f>VLOOKUP(A760,Data!$A$2:$L$4115,6,FALSE)</f>
        <v>successful</v>
      </c>
      <c r="C760" s="7">
        <f>VLOOKUP(A760,Data!$A$2:$L$4115,12,FALSE)</f>
        <v>45</v>
      </c>
      <c r="E760" s="7">
        <v>1795</v>
      </c>
      <c r="F760" s="7" t="str">
        <f>VLOOKUP(E760,Data!$A$2:$L$4115,6,FALSE)</f>
        <v>failed</v>
      </c>
      <c r="G760" s="7">
        <f>VLOOKUP(E760,Data!$A$2:$L$4115,12,FALSE)</f>
        <v>81</v>
      </c>
    </row>
    <row r="761" spans="1:7" x14ac:dyDescent="0.25">
      <c r="A761" s="7">
        <v>1660</v>
      </c>
      <c r="B761" s="7" t="str">
        <f>VLOOKUP(A761,Data!$A$2:$L$4115,6,FALSE)</f>
        <v>successful</v>
      </c>
      <c r="C761" s="7">
        <f>VLOOKUP(A761,Data!$A$2:$L$4115,12,FALSE)</f>
        <v>36</v>
      </c>
      <c r="E761" s="7">
        <v>1796</v>
      </c>
      <c r="F761" s="7" t="str">
        <f>VLOOKUP(E761,Data!$A$2:$L$4115,6,FALSE)</f>
        <v>failed</v>
      </c>
      <c r="G761" s="7">
        <f>VLOOKUP(E761,Data!$A$2:$L$4115,12,FALSE)</f>
        <v>86</v>
      </c>
    </row>
    <row r="762" spans="1:7" x14ac:dyDescent="0.25">
      <c r="A762" s="7">
        <v>1661</v>
      </c>
      <c r="B762" s="7" t="str">
        <f>VLOOKUP(A762,Data!$A$2:$L$4115,6,FALSE)</f>
        <v>successful</v>
      </c>
      <c r="C762" s="7">
        <f>VLOOKUP(A762,Data!$A$2:$L$4115,12,FALSE)</f>
        <v>101</v>
      </c>
      <c r="E762" s="7">
        <v>1797</v>
      </c>
      <c r="F762" s="7" t="str">
        <f>VLOOKUP(E762,Data!$A$2:$L$4115,6,FALSE)</f>
        <v>failed</v>
      </c>
      <c r="G762" s="7">
        <f>VLOOKUP(E762,Data!$A$2:$L$4115,12,FALSE)</f>
        <v>140</v>
      </c>
    </row>
    <row r="763" spans="1:7" x14ac:dyDescent="0.25">
      <c r="A763" s="7">
        <v>1662</v>
      </c>
      <c r="B763" s="7" t="str">
        <f>VLOOKUP(A763,Data!$A$2:$L$4115,6,FALSE)</f>
        <v>successful</v>
      </c>
      <c r="C763" s="7">
        <f>VLOOKUP(A763,Data!$A$2:$L$4115,12,FALSE)</f>
        <v>62</v>
      </c>
      <c r="E763" s="7">
        <v>1798</v>
      </c>
      <c r="F763" s="7" t="str">
        <f>VLOOKUP(E763,Data!$A$2:$L$4115,6,FALSE)</f>
        <v>failed</v>
      </c>
      <c r="G763" s="7">
        <f>VLOOKUP(E763,Data!$A$2:$L$4115,12,FALSE)</f>
        <v>37</v>
      </c>
    </row>
    <row r="764" spans="1:7" x14ac:dyDescent="0.25">
      <c r="A764" s="7">
        <v>1663</v>
      </c>
      <c r="B764" s="7" t="str">
        <f>VLOOKUP(A764,Data!$A$2:$L$4115,6,FALSE)</f>
        <v>successful</v>
      </c>
      <c r="C764" s="7">
        <f>VLOOKUP(A764,Data!$A$2:$L$4115,12,FALSE)</f>
        <v>32</v>
      </c>
      <c r="E764" s="7">
        <v>1799</v>
      </c>
      <c r="F764" s="7" t="str">
        <f>VLOOKUP(E764,Data!$A$2:$L$4115,6,FALSE)</f>
        <v>failed</v>
      </c>
      <c r="G764" s="7">
        <f>VLOOKUP(E764,Data!$A$2:$L$4115,12,FALSE)</f>
        <v>6</v>
      </c>
    </row>
    <row r="765" spans="1:7" x14ac:dyDescent="0.25">
      <c r="A765" s="7">
        <v>1664</v>
      </c>
      <c r="B765" s="7" t="str">
        <f>VLOOKUP(A765,Data!$A$2:$L$4115,6,FALSE)</f>
        <v>successful</v>
      </c>
      <c r="C765" s="7">
        <f>VLOOKUP(A765,Data!$A$2:$L$4115,12,FALSE)</f>
        <v>89</v>
      </c>
      <c r="E765" s="7">
        <v>1800</v>
      </c>
      <c r="F765" s="7" t="str">
        <f>VLOOKUP(E765,Data!$A$2:$L$4115,6,FALSE)</f>
        <v>failed</v>
      </c>
      <c r="G765" s="7">
        <f>VLOOKUP(E765,Data!$A$2:$L$4115,12,FALSE)</f>
        <v>113</v>
      </c>
    </row>
    <row r="766" spans="1:7" x14ac:dyDescent="0.25">
      <c r="A766" s="7">
        <v>1665</v>
      </c>
      <c r="B766" s="7" t="str">
        <f>VLOOKUP(A766,Data!$A$2:$L$4115,6,FALSE)</f>
        <v>successful</v>
      </c>
      <c r="C766" s="7">
        <f>VLOOKUP(A766,Data!$A$2:$L$4115,12,FALSE)</f>
        <v>93</v>
      </c>
      <c r="E766" s="7">
        <v>1801</v>
      </c>
      <c r="F766" s="7" t="str">
        <f>VLOOKUP(E766,Data!$A$2:$L$4115,6,FALSE)</f>
        <v>failed</v>
      </c>
      <c r="G766" s="7">
        <f>VLOOKUP(E766,Data!$A$2:$L$4115,12,FALSE)</f>
        <v>37</v>
      </c>
    </row>
    <row r="767" spans="1:7" x14ac:dyDescent="0.25">
      <c r="A767" s="7">
        <v>1666</v>
      </c>
      <c r="B767" s="7" t="str">
        <f>VLOOKUP(A767,Data!$A$2:$L$4115,6,FALSE)</f>
        <v>successful</v>
      </c>
      <c r="C767" s="7">
        <f>VLOOKUP(A767,Data!$A$2:$L$4115,12,FALSE)</f>
        <v>98</v>
      </c>
      <c r="E767" s="7">
        <v>1802</v>
      </c>
      <c r="F767" s="7" t="str">
        <f>VLOOKUP(E767,Data!$A$2:$L$4115,6,FALSE)</f>
        <v>failed</v>
      </c>
      <c r="G767" s="7">
        <f>VLOOKUP(E767,Data!$A$2:$L$4115,12,FALSE)</f>
        <v>18</v>
      </c>
    </row>
    <row r="768" spans="1:7" x14ac:dyDescent="0.25">
      <c r="A768" s="7">
        <v>1667</v>
      </c>
      <c r="B768" s="7" t="str">
        <f>VLOOKUP(A768,Data!$A$2:$L$4115,6,FALSE)</f>
        <v>successful</v>
      </c>
      <c r="C768" s="7">
        <f>VLOOKUP(A768,Data!$A$2:$L$4115,12,FALSE)</f>
        <v>82</v>
      </c>
      <c r="E768" s="7">
        <v>1803</v>
      </c>
      <c r="F768" s="7" t="str">
        <f>VLOOKUP(E768,Data!$A$2:$L$4115,6,FALSE)</f>
        <v>failed</v>
      </c>
      <c r="G768" s="7">
        <f>VLOOKUP(E768,Data!$A$2:$L$4115,12,FALSE)</f>
        <v>75</v>
      </c>
    </row>
    <row r="769" spans="1:7" x14ac:dyDescent="0.25">
      <c r="A769" s="7">
        <v>1668</v>
      </c>
      <c r="B769" s="7" t="str">
        <f>VLOOKUP(A769,Data!$A$2:$L$4115,6,FALSE)</f>
        <v>successful</v>
      </c>
      <c r="C769" s="7">
        <f>VLOOKUP(A769,Data!$A$2:$L$4115,12,FALSE)</f>
        <v>116</v>
      </c>
      <c r="E769" s="7">
        <v>1804</v>
      </c>
      <c r="F769" s="7" t="str">
        <f>VLOOKUP(E769,Data!$A$2:$L$4115,6,FALSE)</f>
        <v>failed</v>
      </c>
      <c r="G769" s="7">
        <f>VLOOKUP(E769,Data!$A$2:$L$4115,12,FALSE)</f>
        <v>52</v>
      </c>
    </row>
    <row r="770" spans="1:7" x14ac:dyDescent="0.25">
      <c r="A770" s="7">
        <v>1669</v>
      </c>
      <c r="B770" s="7" t="str">
        <f>VLOOKUP(A770,Data!$A$2:$L$4115,6,FALSE)</f>
        <v>successful</v>
      </c>
      <c r="C770" s="7">
        <f>VLOOKUP(A770,Data!$A$2:$L$4115,12,FALSE)</f>
        <v>52</v>
      </c>
      <c r="E770" s="7">
        <v>1805</v>
      </c>
      <c r="F770" s="7" t="str">
        <f>VLOOKUP(E770,Data!$A$2:$L$4115,6,FALSE)</f>
        <v>failed</v>
      </c>
      <c r="G770" s="7">
        <f>VLOOKUP(E770,Data!$A$2:$L$4115,12,FALSE)</f>
        <v>122</v>
      </c>
    </row>
    <row r="771" spans="1:7" x14ac:dyDescent="0.25">
      <c r="A771" s="7">
        <v>1670</v>
      </c>
      <c r="B771" s="7" t="str">
        <f>VLOOKUP(A771,Data!$A$2:$L$4115,6,FALSE)</f>
        <v>successful</v>
      </c>
      <c r="C771" s="7">
        <f>VLOOKUP(A771,Data!$A$2:$L$4115,12,FALSE)</f>
        <v>23</v>
      </c>
      <c r="E771" s="7">
        <v>1806</v>
      </c>
      <c r="F771" s="7" t="str">
        <f>VLOOKUP(E771,Data!$A$2:$L$4115,6,FALSE)</f>
        <v>failed</v>
      </c>
      <c r="G771" s="7">
        <f>VLOOKUP(E771,Data!$A$2:$L$4115,12,FALSE)</f>
        <v>8</v>
      </c>
    </row>
    <row r="772" spans="1:7" x14ac:dyDescent="0.25">
      <c r="A772" s="7">
        <v>1671</v>
      </c>
      <c r="B772" s="7" t="str">
        <f>VLOOKUP(A772,Data!$A$2:$L$4115,6,FALSE)</f>
        <v>successful</v>
      </c>
      <c r="C772" s="7">
        <f>VLOOKUP(A772,Data!$A$2:$L$4115,12,FALSE)</f>
        <v>77</v>
      </c>
      <c r="E772" s="7">
        <v>1807</v>
      </c>
      <c r="F772" s="7" t="str">
        <f>VLOOKUP(E772,Data!$A$2:$L$4115,6,FALSE)</f>
        <v>failed</v>
      </c>
      <c r="G772" s="7">
        <f>VLOOKUP(E772,Data!$A$2:$L$4115,12,FALSE)</f>
        <v>8</v>
      </c>
    </row>
    <row r="773" spans="1:7" x14ac:dyDescent="0.25">
      <c r="A773" s="7">
        <v>1672</v>
      </c>
      <c r="B773" s="7" t="str">
        <f>VLOOKUP(A773,Data!$A$2:$L$4115,6,FALSE)</f>
        <v>successful</v>
      </c>
      <c r="C773" s="7">
        <f>VLOOKUP(A773,Data!$A$2:$L$4115,12,FALSE)</f>
        <v>49</v>
      </c>
      <c r="E773" s="7">
        <v>1808</v>
      </c>
      <c r="F773" s="7" t="str">
        <f>VLOOKUP(E773,Data!$A$2:$L$4115,6,FALSE)</f>
        <v>failed</v>
      </c>
      <c r="G773" s="7">
        <f>VLOOKUP(E773,Data!$A$2:$L$4115,12,FALSE)</f>
        <v>96</v>
      </c>
    </row>
    <row r="774" spans="1:7" x14ac:dyDescent="0.25">
      <c r="A774" s="7">
        <v>1673</v>
      </c>
      <c r="B774" s="7" t="str">
        <f>VLOOKUP(A774,Data!$A$2:$L$4115,6,FALSE)</f>
        <v>successful</v>
      </c>
      <c r="C774" s="7">
        <f>VLOOKUP(A774,Data!$A$2:$L$4115,12,FALSE)</f>
        <v>59</v>
      </c>
      <c r="E774" s="7">
        <v>1809</v>
      </c>
      <c r="F774" s="7" t="str">
        <f>VLOOKUP(E774,Data!$A$2:$L$4115,6,FALSE)</f>
        <v>failed</v>
      </c>
      <c r="G774" s="7">
        <f>VLOOKUP(E774,Data!$A$2:$L$4115,12,FALSE)</f>
        <v>9</v>
      </c>
    </row>
    <row r="775" spans="1:7" x14ac:dyDescent="0.25">
      <c r="A775" s="7">
        <v>1674</v>
      </c>
      <c r="B775" s="7" t="str">
        <f>VLOOKUP(A775,Data!$A$2:$L$4115,6,FALSE)</f>
        <v>successful</v>
      </c>
      <c r="C775" s="7">
        <f>VLOOKUP(A775,Data!$A$2:$L$4115,12,FALSE)</f>
        <v>113</v>
      </c>
      <c r="E775" s="7">
        <v>1810</v>
      </c>
      <c r="F775" s="7" t="str">
        <f>VLOOKUP(E775,Data!$A$2:$L$4115,6,FALSE)</f>
        <v>failed</v>
      </c>
      <c r="G775" s="7">
        <f>VLOOKUP(E775,Data!$A$2:$L$4115,12,FALSE)</f>
        <v>2</v>
      </c>
    </row>
    <row r="776" spans="1:7" x14ac:dyDescent="0.25">
      <c r="A776" s="7">
        <v>1675</v>
      </c>
      <c r="B776" s="7" t="str">
        <f>VLOOKUP(A776,Data!$A$2:$L$4115,6,FALSE)</f>
        <v>successful</v>
      </c>
      <c r="C776" s="7">
        <f>VLOOKUP(A776,Data!$A$2:$L$4115,12,FALSE)</f>
        <v>34</v>
      </c>
      <c r="E776" s="7">
        <v>1811</v>
      </c>
      <c r="F776" s="7" t="str">
        <f>VLOOKUP(E776,Data!$A$2:$L$4115,6,FALSE)</f>
        <v>failed</v>
      </c>
      <c r="G776" s="7">
        <f>VLOOKUP(E776,Data!$A$2:$L$4115,12,FALSE)</f>
        <v>26</v>
      </c>
    </row>
    <row r="777" spans="1:7" x14ac:dyDescent="0.25">
      <c r="A777" s="7">
        <v>1676</v>
      </c>
      <c r="B777" s="7" t="str">
        <f>VLOOKUP(A777,Data!$A$2:$L$4115,6,FALSE)</f>
        <v>successful</v>
      </c>
      <c r="C777" s="7">
        <f>VLOOKUP(A777,Data!$A$2:$L$4115,12,FALSE)</f>
        <v>42</v>
      </c>
      <c r="E777" s="7">
        <v>1812</v>
      </c>
      <c r="F777" s="7" t="str">
        <f>VLOOKUP(E777,Data!$A$2:$L$4115,6,FALSE)</f>
        <v>failed</v>
      </c>
      <c r="G777" s="7">
        <f>VLOOKUP(E777,Data!$A$2:$L$4115,12,FALSE)</f>
        <v>23</v>
      </c>
    </row>
    <row r="778" spans="1:7" x14ac:dyDescent="0.25">
      <c r="A778" s="7">
        <v>1677</v>
      </c>
      <c r="B778" s="7" t="str">
        <f>VLOOKUP(A778,Data!$A$2:$L$4115,6,FALSE)</f>
        <v>successful</v>
      </c>
      <c r="C778" s="7">
        <f>VLOOKUP(A778,Data!$A$2:$L$4115,12,FALSE)</f>
        <v>42</v>
      </c>
      <c r="E778" s="7">
        <v>1813</v>
      </c>
      <c r="F778" s="7" t="str">
        <f>VLOOKUP(E778,Data!$A$2:$L$4115,6,FALSE)</f>
        <v>failed</v>
      </c>
      <c r="G778" s="7">
        <f>VLOOKUP(E778,Data!$A$2:$L$4115,12,FALSE)</f>
        <v>0</v>
      </c>
    </row>
    <row r="779" spans="1:7" x14ac:dyDescent="0.25">
      <c r="A779" s="7">
        <v>1678</v>
      </c>
      <c r="B779" s="7" t="str">
        <f>VLOOKUP(A779,Data!$A$2:$L$4115,6,FALSE)</f>
        <v>successful</v>
      </c>
      <c r="C779" s="7">
        <f>VLOOKUP(A779,Data!$A$2:$L$4115,12,FALSE)</f>
        <v>49</v>
      </c>
      <c r="E779" s="7">
        <v>1814</v>
      </c>
      <c r="F779" s="7" t="str">
        <f>VLOOKUP(E779,Data!$A$2:$L$4115,6,FALSE)</f>
        <v>failed</v>
      </c>
      <c r="G779" s="7">
        <f>VLOOKUP(E779,Data!$A$2:$L$4115,12,FALSE)</f>
        <v>140</v>
      </c>
    </row>
    <row r="780" spans="1:7" x14ac:dyDescent="0.25">
      <c r="A780" s="7">
        <v>1679</v>
      </c>
      <c r="B780" s="7" t="str">
        <f>VLOOKUP(A780,Data!$A$2:$L$4115,6,FALSE)</f>
        <v>successful</v>
      </c>
      <c r="C780" s="7">
        <f>VLOOKUP(A780,Data!$A$2:$L$4115,12,FALSE)</f>
        <v>56</v>
      </c>
      <c r="E780" s="7">
        <v>1815</v>
      </c>
      <c r="F780" s="7" t="str">
        <f>VLOOKUP(E780,Data!$A$2:$L$4115,6,FALSE)</f>
        <v>failed</v>
      </c>
      <c r="G780" s="7">
        <f>VLOOKUP(E780,Data!$A$2:$L$4115,12,FALSE)</f>
        <v>0</v>
      </c>
    </row>
    <row r="781" spans="1:7" x14ac:dyDescent="0.25">
      <c r="A781" s="7">
        <v>1680</v>
      </c>
      <c r="B781" s="7" t="str">
        <f>VLOOKUP(A781,Data!$A$2:$L$4115,6,FALSE)</f>
        <v>successful</v>
      </c>
      <c r="C781" s="7">
        <f>VLOOKUP(A781,Data!$A$2:$L$4115,12,FALSE)</f>
        <v>25</v>
      </c>
      <c r="E781" s="7">
        <v>1816</v>
      </c>
      <c r="F781" s="7" t="str">
        <f>VLOOKUP(E781,Data!$A$2:$L$4115,6,FALSE)</f>
        <v>failed</v>
      </c>
      <c r="G781" s="7">
        <f>VLOOKUP(E781,Data!$A$2:$L$4115,12,FALSE)</f>
        <v>6</v>
      </c>
    </row>
    <row r="782" spans="1:7" x14ac:dyDescent="0.25">
      <c r="A782" s="7">
        <v>1741</v>
      </c>
      <c r="B782" s="7" t="str">
        <f>VLOOKUP(A782,Data!$A$2:$L$4115,6,FALSE)</f>
        <v>successful</v>
      </c>
      <c r="C782" s="7">
        <f>VLOOKUP(A782,Data!$A$2:$L$4115,12,FALSE)</f>
        <v>52</v>
      </c>
      <c r="E782" s="7">
        <v>1817</v>
      </c>
      <c r="F782" s="7" t="str">
        <f>VLOOKUP(E782,Data!$A$2:$L$4115,6,FALSE)</f>
        <v>failed</v>
      </c>
      <c r="G782" s="7">
        <f>VLOOKUP(E782,Data!$A$2:$L$4115,12,FALSE)</f>
        <v>100</v>
      </c>
    </row>
    <row r="783" spans="1:7" x14ac:dyDescent="0.25">
      <c r="A783" s="7">
        <v>1742</v>
      </c>
      <c r="B783" s="7" t="str">
        <f>VLOOKUP(A783,Data!$A$2:$L$4115,6,FALSE)</f>
        <v>successful</v>
      </c>
      <c r="C783" s="7">
        <f>VLOOKUP(A783,Data!$A$2:$L$4115,12,FALSE)</f>
        <v>34</v>
      </c>
      <c r="E783" s="7">
        <v>1818</v>
      </c>
      <c r="F783" s="7" t="str">
        <f>VLOOKUP(E783,Data!$A$2:$L$4115,6,FALSE)</f>
        <v>failed</v>
      </c>
      <c r="G783" s="7">
        <f>VLOOKUP(E783,Data!$A$2:$L$4115,12,FALSE)</f>
        <v>0</v>
      </c>
    </row>
    <row r="784" spans="1:7" x14ac:dyDescent="0.25">
      <c r="A784" s="7">
        <v>1743</v>
      </c>
      <c r="B784" s="7" t="str">
        <f>VLOOKUP(A784,Data!$A$2:$L$4115,6,FALSE)</f>
        <v>successful</v>
      </c>
      <c r="C784" s="7">
        <f>VLOOKUP(A784,Data!$A$2:$L$4115,12,FALSE)</f>
        <v>67</v>
      </c>
      <c r="E784" s="7">
        <v>1819</v>
      </c>
      <c r="F784" s="7" t="str">
        <f>VLOOKUP(E784,Data!$A$2:$L$4115,6,FALSE)</f>
        <v>failed</v>
      </c>
      <c r="G784" s="7">
        <f>VLOOKUP(E784,Data!$A$2:$L$4115,12,FALSE)</f>
        <v>4</v>
      </c>
    </row>
    <row r="785" spans="1:7" x14ac:dyDescent="0.25">
      <c r="A785" s="7">
        <v>1744</v>
      </c>
      <c r="B785" s="7" t="str">
        <f>VLOOKUP(A785,Data!$A$2:$L$4115,6,FALSE)</f>
        <v>successful</v>
      </c>
      <c r="C785" s="7">
        <f>VLOOKUP(A785,Data!$A$2:$L$4115,12,FALSE)</f>
        <v>70</v>
      </c>
      <c r="E785" s="7">
        <v>1820</v>
      </c>
      <c r="F785" s="7" t="str">
        <f>VLOOKUP(E785,Data!$A$2:$L$4115,6,FALSE)</f>
        <v>failed</v>
      </c>
      <c r="G785" s="7">
        <f>VLOOKUP(E785,Data!$A$2:$L$4115,12,FALSE)</f>
        <v>8</v>
      </c>
    </row>
    <row r="786" spans="1:7" x14ac:dyDescent="0.25">
      <c r="A786" s="7">
        <v>1745</v>
      </c>
      <c r="B786" s="7" t="str">
        <f>VLOOKUP(A786,Data!$A$2:$L$4115,6,FALSE)</f>
        <v>successful</v>
      </c>
      <c r="C786" s="7">
        <f>VLOOKUP(A786,Data!$A$2:$L$4115,12,FALSE)</f>
        <v>89</v>
      </c>
      <c r="E786" s="7">
        <v>1861</v>
      </c>
      <c r="F786" s="7" t="str">
        <f>VLOOKUP(E786,Data!$A$2:$L$4115,6,FALSE)</f>
        <v>failed</v>
      </c>
      <c r="G786" s="7">
        <f>VLOOKUP(E786,Data!$A$2:$L$4115,12,FALSE)</f>
        <v>0</v>
      </c>
    </row>
    <row r="787" spans="1:7" x14ac:dyDescent="0.25">
      <c r="A787" s="7">
        <v>1746</v>
      </c>
      <c r="B787" s="7" t="str">
        <f>VLOOKUP(A787,Data!$A$2:$L$4115,6,FALSE)</f>
        <v>successful</v>
      </c>
      <c r="C787" s="7">
        <f>VLOOKUP(A787,Data!$A$2:$L$4115,12,FALSE)</f>
        <v>107</v>
      </c>
      <c r="E787" s="7">
        <v>1862</v>
      </c>
      <c r="F787" s="7" t="str">
        <f>VLOOKUP(E787,Data!$A$2:$L$4115,6,FALSE)</f>
        <v>failed</v>
      </c>
      <c r="G787" s="7">
        <f>VLOOKUP(E787,Data!$A$2:$L$4115,12,FALSE)</f>
        <v>16</v>
      </c>
    </row>
    <row r="788" spans="1:7" x14ac:dyDescent="0.25">
      <c r="A788" s="7">
        <v>1747</v>
      </c>
      <c r="B788" s="7" t="str">
        <f>VLOOKUP(A788,Data!$A$2:$L$4115,6,FALSE)</f>
        <v>successful</v>
      </c>
      <c r="C788" s="7">
        <f>VLOOKUP(A788,Data!$A$2:$L$4115,12,FALSE)</f>
        <v>159</v>
      </c>
      <c r="E788" s="7">
        <v>1863</v>
      </c>
      <c r="F788" s="7" t="str">
        <f>VLOOKUP(E788,Data!$A$2:$L$4115,6,FALSE)</f>
        <v>failed</v>
      </c>
      <c r="G788" s="7">
        <f>VLOOKUP(E788,Data!$A$2:$L$4115,12,FALSE)</f>
        <v>2</v>
      </c>
    </row>
    <row r="789" spans="1:7" x14ac:dyDescent="0.25">
      <c r="A789" s="7">
        <v>1748</v>
      </c>
      <c r="B789" s="7" t="str">
        <f>VLOOKUP(A789,Data!$A$2:$L$4115,6,FALSE)</f>
        <v>successful</v>
      </c>
      <c r="C789" s="7">
        <f>VLOOKUP(A789,Data!$A$2:$L$4115,12,FALSE)</f>
        <v>181</v>
      </c>
      <c r="E789" s="7">
        <v>1864</v>
      </c>
      <c r="F789" s="7" t="str">
        <f>VLOOKUP(E789,Data!$A$2:$L$4115,6,FALSE)</f>
        <v>failed</v>
      </c>
      <c r="G789" s="7">
        <f>VLOOKUP(E789,Data!$A$2:$L$4115,12,FALSE)</f>
        <v>48</v>
      </c>
    </row>
    <row r="790" spans="1:7" x14ac:dyDescent="0.25">
      <c r="A790" s="7">
        <v>1749</v>
      </c>
      <c r="B790" s="7" t="str">
        <f>VLOOKUP(A790,Data!$A$2:$L$4115,6,FALSE)</f>
        <v>successful</v>
      </c>
      <c r="C790" s="7">
        <f>VLOOKUP(A790,Data!$A$2:$L$4115,12,FALSE)</f>
        <v>131</v>
      </c>
      <c r="E790" s="7">
        <v>1865</v>
      </c>
      <c r="F790" s="7" t="str">
        <f>VLOOKUP(E790,Data!$A$2:$L$4115,6,FALSE)</f>
        <v>failed</v>
      </c>
      <c r="G790" s="7">
        <f>VLOOKUP(E790,Data!$A$2:$L$4115,12,FALSE)</f>
        <v>2</v>
      </c>
    </row>
    <row r="791" spans="1:7" x14ac:dyDescent="0.25">
      <c r="A791" s="7">
        <v>1750</v>
      </c>
      <c r="B791" s="7" t="str">
        <f>VLOOKUP(A791,Data!$A$2:$L$4115,6,FALSE)</f>
        <v>successful</v>
      </c>
      <c r="C791" s="7">
        <f>VLOOKUP(A791,Data!$A$2:$L$4115,12,FALSE)</f>
        <v>125</v>
      </c>
      <c r="E791" s="7">
        <v>1866</v>
      </c>
      <c r="F791" s="7" t="str">
        <f>VLOOKUP(E791,Data!$A$2:$L$4115,6,FALSE)</f>
        <v>failed</v>
      </c>
      <c r="G791" s="7">
        <f>VLOOKUP(E791,Data!$A$2:$L$4115,12,FALSE)</f>
        <v>2</v>
      </c>
    </row>
    <row r="792" spans="1:7" x14ac:dyDescent="0.25">
      <c r="A792" s="7">
        <v>1751</v>
      </c>
      <c r="B792" s="7" t="str">
        <f>VLOOKUP(A792,Data!$A$2:$L$4115,6,FALSE)</f>
        <v>successful</v>
      </c>
      <c r="C792" s="7">
        <f>VLOOKUP(A792,Data!$A$2:$L$4115,12,FALSE)</f>
        <v>61</v>
      </c>
      <c r="E792" s="7">
        <v>1867</v>
      </c>
      <c r="F792" s="7" t="str">
        <f>VLOOKUP(E792,Data!$A$2:$L$4115,6,FALSE)</f>
        <v>failed</v>
      </c>
      <c r="G792" s="7">
        <f>VLOOKUP(E792,Data!$A$2:$L$4115,12,FALSE)</f>
        <v>1</v>
      </c>
    </row>
    <row r="793" spans="1:7" x14ac:dyDescent="0.25">
      <c r="A793" s="7">
        <v>1752</v>
      </c>
      <c r="B793" s="7" t="str">
        <f>VLOOKUP(A793,Data!$A$2:$L$4115,6,FALSE)</f>
        <v>successful</v>
      </c>
      <c r="C793" s="7">
        <f>VLOOKUP(A793,Data!$A$2:$L$4115,12,FALSE)</f>
        <v>90</v>
      </c>
      <c r="E793" s="7">
        <v>1868</v>
      </c>
      <c r="F793" s="7" t="str">
        <f>VLOOKUP(E793,Data!$A$2:$L$4115,6,FALSE)</f>
        <v>failed</v>
      </c>
      <c r="G793" s="7">
        <f>VLOOKUP(E793,Data!$A$2:$L$4115,12,FALSE)</f>
        <v>17</v>
      </c>
    </row>
    <row r="794" spans="1:7" x14ac:dyDescent="0.25">
      <c r="A794" s="7">
        <v>1753</v>
      </c>
      <c r="B794" s="7" t="str">
        <f>VLOOKUP(A794,Data!$A$2:$L$4115,6,FALSE)</f>
        <v>successful</v>
      </c>
      <c r="C794" s="7">
        <f>VLOOKUP(A794,Data!$A$2:$L$4115,12,FALSE)</f>
        <v>35</v>
      </c>
      <c r="E794" s="7">
        <v>1869</v>
      </c>
      <c r="F794" s="7" t="str">
        <f>VLOOKUP(E794,Data!$A$2:$L$4115,6,FALSE)</f>
        <v>failed</v>
      </c>
      <c r="G794" s="7">
        <f>VLOOKUP(E794,Data!$A$2:$L$4115,12,FALSE)</f>
        <v>0</v>
      </c>
    </row>
    <row r="795" spans="1:7" x14ac:dyDescent="0.25">
      <c r="A795" s="7">
        <v>1754</v>
      </c>
      <c r="B795" s="7" t="str">
        <f>VLOOKUP(A795,Data!$A$2:$L$4115,6,FALSE)</f>
        <v>successful</v>
      </c>
      <c r="C795" s="7">
        <f>VLOOKUP(A795,Data!$A$2:$L$4115,12,FALSE)</f>
        <v>90</v>
      </c>
      <c r="E795" s="7">
        <v>1870</v>
      </c>
      <c r="F795" s="7" t="str">
        <f>VLOOKUP(E795,Data!$A$2:$L$4115,6,FALSE)</f>
        <v>failed</v>
      </c>
      <c r="G795" s="7">
        <f>VLOOKUP(E795,Data!$A$2:$L$4115,12,FALSE)</f>
        <v>11</v>
      </c>
    </row>
    <row r="796" spans="1:7" x14ac:dyDescent="0.25">
      <c r="A796" s="7">
        <v>1755</v>
      </c>
      <c r="B796" s="7" t="str">
        <f>VLOOKUP(A796,Data!$A$2:$L$4115,6,FALSE)</f>
        <v>successful</v>
      </c>
      <c r="C796" s="7">
        <f>VLOOKUP(A796,Data!$A$2:$L$4115,12,FALSE)</f>
        <v>4</v>
      </c>
      <c r="E796" s="7">
        <v>1871</v>
      </c>
      <c r="F796" s="7" t="str">
        <f>VLOOKUP(E796,Data!$A$2:$L$4115,6,FALSE)</f>
        <v>failed</v>
      </c>
      <c r="G796" s="7">
        <f>VLOOKUP(E796,Data!$A$2:$L$4115,12,FALSE)</f>
        <v>95</v>
      </c>
    </row>
    <row r="797" spans="1:7" x14ac:dyDescent="0.25">
      <c r="A797" s="7">
        <v>1756</v>
      </c>
      <c r="B797" s="7" t="str">
        <f>VLOOKUP(A797,Data!$A$2:$L$4115,6,FALSE)</f>
        <v>successful</v>
      </c>
      <c r="C797" s="7">
        <f>VLOOKUP(A797,Data!$A$2:$L$4115,12,FALSE)</f>
        <v>120</v>
      </c>
      <c r="E797" s="7">
        <v>1872</v>
      </c>
      <c r="F797" s="7" t="str">
        <f>VLOOKUP(E797,Data!$A$2:$L$4115,6,FALSE)</f>
        <v>failed</v>
      </c>
      <c r="G797" s="7">
        <f>VLOOKUP(E797,Data!$A$2:$L$4115,12,FALSE)</f>
        <v>13</v>
      </c>
    </row>
    <row r="798" spans="1:7" x14ac:dyDescent="0.25">
      <c r="A798" s="7">
        <v>1757</v>
      </c>
      <c r="B798" s="7" t="str">
        <f>VLOOKUP(A798,Data!$A$2:$L$4115,6,FALSE)</f>
        <v>successful</v>
      </c>
      <c r="C798" s="7">
        <f>VLOOKUP(A798,Data!$A$2:$L$4115,12,FALSE)</f>
        <v>14</v>
      </c>
      <c r="E798" s="7">
        <v>1873</v>
      </c>
      <c r="F798" s="7" t="str">
        <f>VLOOKUP(E798,Data!$A$2:$L$4115,6,FALSE)</f>
        <v>failed</v>
      </c>
      <c r="G798" s="7">
        <f>VLOOKUP(E798,Data!$A$2:$L$4115,12,FALSE)</f>
        <v>2</v>
      </c>
    </row>
    <row r="799" spans="1:7" x14ac:dyDescent="0.25">
      <c r="A799" s="7">
        <v>1758</v>
      </c>
      <c r="B799" s="7" t="str">
        <f>VLOOKUP(A799,Data!$A$2:$L$4115,6,FALSE)</f>
        <v>successful</v>
      </c>
      <c r="C799" s="7">
        <f>VLOOKUP(A799,Data!$A$2:$L$4115,12,FALSE)</f>
        <v>27</v>
      </c>
      <c r="E799" s="7">
        <v>1874</v>
      </c>
      <c r="F799" s="7" t="str">
        <f>VLOOKUP(E799,Data!$A$2:$L$4115,6,FALSE)</f>
        <v>failed</v>
      </c>
      <c r="G799" s="7">
        <f>VLOOKUP(E799,Data!$A$2:$L$4115,12,FALSE)</f>
        <v>2</v>
      </c>
    </row>
    <row r="800" spans="1:7" x14ac:dyDescent="0.25">
      <c r="A800" s="7">
        <v>1759</v>
      </c>
      <c r="B800" s="7" t="str">
        <f>VLOOKUP(A800,Data!$A$2:$L$4115,6,FALSE)</f>
        <v>successful</v>
      </c>
      <c r="C800" s="7">
        <f>VLOOKUP(A800,Data!$A$2:$L$4115,12,FALSE)</f>
        <v>49</v>
      </c>
      <c r="E800" s="7">
        <v>1875</v>
      </c>
      <c r="F800" s="7" t="str">
        <f>VLOOKUP(E800,Data!$A$2:$L$4115,6,FALSE)</f>
        <v>failed</v>
      </c>
      <c r="G800" s="7">
        <f>VLOOKUP(E800,Data!$A$2:$L$4115,12,FALSE)</f>
        <v>3</v>
      </c>
    </row>
    <row r="801" spans="1:7" x14ac:dyDescent="0.25">
      <c r="A801" s="7">
        <v>1760</v>
      </c>
      <c r="B801" s="7" t="str">
        <f>VLOOKUP(A801,Data!$A$2:$L$4115,6,FALSE)</f>
        <v>successful</v>
      </c>
      <c r="C801" s="7">
        <f>VLOOKUP(A801,Data!$A$2:$L$4115,12,FALSE)</f>
        <v>102</v>
      </c>
      <c r="E801" s="7">
        <v>1876</v>
      </c>
      <c r="F801" s="7" t="str">
        <f>VLOOKUP(E801,Data!$A$2:$L$4115,6,FALSE)</f>
        <v>failed</v>
      </c>
      <c r="G801" s="7">
        <f>VLOOKUP(E801,Data!$A$2:$L$4115,12,FALSE)</f>
        <v>0</v>
      </c>
    </row>
    <row r="802" spans="1:7" x14ac:dyDescent="0.25">
      <c r="A802" s="7">
        <v>1761</v>
      </c>
      <c r="B802" s="7" t="str">
        <f>VLOOKUP(A802,Data!$A$2:$L$4115,6,FALSE)</f>
        <v>successful</v>
      </c>
      <c r="C802" s="7">
        <f>VLOOKUP(A802,Data!$A$2:$L$4115,12,FALSE)</f>
        <v>3</v>
      </c>
      <c r="E802" s="7">
        <v>1877</v>
      </c>
      <c r="F802" s="7" t="str">
        <f>VLOOKUP(E802,Data!$A$2:$L$4115,6,FALSE)</f>
        <v>failed</v>
      </c>
      <c r="G802" s="7">
        <f>VLOOKUP(E802,Data!$A$2:$L$4115,12,FALSE)</f>
        <v>0</v>
      </c>
    </row>
    <row r="803" spans="1:7" x14ac:dyDescent="0.25">
      <c r="A803" s="7">
        <v>1762</v>
      </c>
      <c r="B803" s="7" t="str">
        <f>VLOOKUP(A803,Data!$A$2:$L$4115,6,FALSE)</f>
        <v>successful</v>
      </c>
      <c r="C803" s="7">
        <f>VLOOKUP(A803,Data!$A$2:$L$4115,12,FALSE)</f>
        <v>25</v>
      </c>
      <c r="E803" s="7">
        <v>1878</v>
      </c>
      <c r="F803" s="7" t="str">
        <f>VLOOKUP(E803,Data!$A$2:$L$4115,6,FALSE)</f>
        <v>failed</v>
      </c>
      <c r="G803" s="7">
        <f>VLOOKUP(E803,Data!$A$2:$L$4115,12,FALSE)</f>
        <v>0</v>
      </c>
    </row>
    <row r="804" spans="1:7" x14ac:dyDescent="0.25">
      <c r="A804" s="7">
        <v>1763</v>
      </c>
      <c r="B804" s="7" t="str">
        <f>VLOOKUP(A804,Data!$A$2:$L$4115,6,FALSE)</f>
        <v>successful</v>
      </c>
      <c r="C804" s="7">
        <f>VLOOKUP(A804,Data!$A$2:$L$4115,12,FALSE)</f>
        <v>118</v>
      </c>
      <c r="E804" s="7">
        <v>1879</v>
      </c>
      <c r="F804" s="7" t="str">
        <f>VLOOKUP(E804,Data!$A$2:$L$4115,6,FALSE)</f>
        <v>failed</v>
      </c>
      <c r="G804" s="7">
        <f>VLOOKUP(E804,Data!$A$2:$L$4115,12,FALSE)</f>
        <v>2</v>
      </c>
    </row>
    <row r="805" spans="1:7" x14ac:dyDescent="0.25">
      <c r="A805" s="7">
        <v>1821</v>
      </c>
      <c r="B805" s="7" t="str">
        <f>VLOOKUP(A805,Data!$A$2:$L$4115,6,FALSE)</f>
        <v>successful</v>
      </c>
      <c r="C805" s="7">
        <f>VLOOKUP(A805,Data!$A$2:$L$4115,12,FALSE)</f>
        <v>57</v>
      </c>
      <c r="E805" s="7">
        <v>1880</v>
      </c>
      <c r="F805" s="7" t="str">
        <f>VLOOKUP(E805,Data!$A$2:$L$4115,6,FALSE)</f>
        <v>failed</v>
      </c>
      <c r="G805" s="7">
        <f>VLOOKUP(E805,Data!$A$2:$L$4115,12,FALSE)</f>
        <v>24</v>
      </c>
    </row>
    <row r="806" spans="1:7" x14ac:dyDescent="0.25">
      <c r="A806" s="7">
        <v>1822</v>
      </c>
      <c r="B806" s="7" t="str">
        <f>VLOOKUP(A806,Data!$A$2:$L$4115,6,FALSE)</f>
        <v>successful</v>
      </c>
      <c r="C806" s="7">
        <f>VLOOKUP(A806,Data!$A$2:$L$4115,12,FALSE)</f>
        <v>11</v>
      </c>
      <c r="E806" s="7">
        <v>1901</v>
      </c>
      <c r="F806" s="7" t="str">
        <f>VLOOKUP(E806,Data!$A$2:$L$4115,6,FALSE)</f>
        <v>failed</v>
      </c>
      <c r="G806" s="7">
        <f>VLOOKUP(E806,Data!$A$2:$L$4115,12,FALSE)</f>
        <v>25</v>
      </c>
    </row>
    <row r="807" spans="1:7" x14ac:dyDescent="0.25">
      <c r="A807" s="7">
        <v>1823</v>
      </c>
      <c r="B807" s="7" t="str">
        <f>VLOOKUP(A807,Data!$A$2:$L$4115,6,FALSE)</f>
        <v>successful</v>
      </c>
      <c r="C807" s="7">
        <f>VLOOKUP(A807,Data!$A$2:$L$4115,12,FALSE)</f>
        <v>33</v>
      </c>
      <c r="E807" s="7">
        <v>1902</v>
      </c>
      <c r="F807" s="7" t="str">
        <f>VLOOKUP(E807,Data!$A$2:$L$4115,6,FALSE)</f>
        <v>failed</v>
      </c>
      <c r="G807" s="7">
        <f>VLOOKUP(E807,Data!$A$2:$L$4115,12,FALSE)</f>
        <v>3</v>
      </c>
    </row>
    <row r="808" spans="1:7" x14ac:dyDescent="0.25">
      <c r="A808" s="7">
        <v>1824</v>
      </c>
      <c r="B808" s="7" t="str">
        <f>VLOOKUP(A808,Data!$A$2:$L$4115,6,FALSE)</f>
        <v>successful</v>
      </c>
      <c r="C808" s="7">
        <f>VLOOKUP(A808,Data!$A$2:$L$4115,12,FALSE)</f>
        <v>40</v>
      </c>
      <c r="E808" s="7">
        <v>1903</v>
      </c>
      <c r="F808" s="7" t="str">
        <f>VLOOKUP(E808,Data!$A$2:$L$4115,6,FALSE)</f>
        <v>failed</v>
      </c>
      <c r="G808" s="7">
        <f>VLOOKUP(E808,Data!$A$2:$L$4115,12,FALSE)</f>
        <v>41</v>
      </c>
    </row>
    <row r="809" spans="1:7" x14ac:dyDescent="0.25">
      <c r="A809" s="7">
        <v>1825</v>
      </c>
      <c r="B809" s="7" t="str">
        <f>VLOOKUP(A809,Data!$A$2:$L$4115,6,FALSE)</f>
        <v>successful</v>
      </c>
      <c r="C809" s="7">
        <f>VLOOKUP(A809,Data!$A$2:$L$4115,12,FALSE)</f>
        <v>50</v>
      </c>
      <c r="E809" s="7">
        <v>1904</v>
      </c>
      <c r="F809" s="7" t="str">
        <f>VLOOKUP(E809,Data!$A$2:$L$4115,6,FALSE)</f>
        <v>failed</v>
      </c>
      <c r="G809" s="7">
        <f>VLOOKUP(E809,Data!$A$2:$L$4115,12,FALSE)</f>
        <v>2</v>
      </c>
    </row>
    <row r="810" spans="1:7" x14ac:dyDescent="0.25">
      <c r="A810" s="7">
        <v>1826</v>
      </c>
      <c r="B810" s="7" t="str">
        <f>VLOOKUP(A810,Data!$A$2:$L$4115,6,FALSE)</f>
        <v>successful</v>
      </c>
      <c r="C810" s="7">
        <f>VLOOKUP(A810,Data!$A$2:$L$4115,12,FALSE)</f>
        <v>38</v>
      </c>
      <c r="E810" s="7">
        <v>1905</v>
      </c>
      <c r="F810" s="7" t="str">
        <f>VLOOKUP(E810,Data!$A$2:$L$4115,6,FALSE)</f>
        <v>failed</v>
      </c>
      <c r="G810" s="7">
        <f>VLOOKUP(E810,Data!$A$2:$L$4115,12,FALSE)</f>
        <v>4</v>
      </c>
    </row>
    <row r="811" spans="1:7" x14ac:dyDescent="0.25">
      <c r="A811" s="7">
        <v>1827</v>
      </c>
      <c r="B811" s="7" t="str">
        <f>VLOOKUP(A811,Data!$A$2:$L$4115,6,FALSE)</f>
        <v>successful</v>
      </c>
      <c r="C811" s="7">
        <f>VLOOKUP(A811,Data!$A$2:$L$4115,12,FALSE)</f>
        <v>96</v>
      </c>
      <c r="E811" s="7">
        <v>1906</v>
      </c>
      <c r="F811" s="7" t="str">
        <f>VLOOKUP(E811,Data!$A$2:$L$4115,6,FALSE)</f>
        <v>failed</v>
      </c>
      <c r="G811" s="7">
        <f>VLOOKUP(E811,Data!$A$2:$L$4115,12,FALSE)</f>
        <v>99</v>
      </c>
    </row>
    <row r="812" spans="1:7" x14ac:dyDescent="0.25">
      <c r="A812" s="7">
        <v>1828</v>
      </c>
      <c r="B812" s="7" t="str">
        <f>VLOOKUP(A812,Data!$A$2:$L$4115,6,FALSE)</f>
        <v>successful</v>
      </c>
      <c r="C812" s="7">
        <f>VLOOKUP(A812,Data!$A$2:$L$4115,12,FALSE)</f>
        <v>48</v>
      </c>
      <c r="E812" s="7">
        <v>1907</v>
      </c>
      <c r="F812" s="7" t="str">
        <f>VLOOKUP(E812,Data!$A$2:$L$4115,6,FALSE)</f>
        <v>failed</v>
      </c>
      <c r="G812" s="7">
        <f>VLOOKUP(E812,Data!$A$2:$L$4115,12,FALSE)</f>
        <v>4</v>
      </c>
    </row>
    <row r="813" spans="1:7" x14ac:dyDescent="0.25">
      <c r="A813" s="7">
        <v>1829</v>
      </c>
      <c r="B813" s="7" t="str">
        <f>VLOOKUP(A813,Data!$A$2:$L$4115,6,FALSE)</f>
        <v>successful</v>
      </c>
      <c r="C813" s="7">
        <f>VLOOKUP(A813,Data!$A$2:$L$4115,12,FALSE)</f>
        <v>33</v>
      </c>
      <c r="E813" s="7">
        <v>1908</v>
      </c>
      <c r="F813" s="7" t="str">
        <f>VLOOKUP(E813,Data!$A$2:$L$4115,6,FALSE)</f>
        <v>failed</v>
      </c>
      <c r="G813" s="7">
        <f>VLOOKUP(E813,Data!$A$2:$L$4115,12,FALSE)</f>
        <v>4</v>
      </c>
    </row>
    <row r="814" spans="1:7" x14ac:dyDescent="0.25">
      <c r="A814" s="7">
        <v>1830</v>
      </c>
      <c r="B814" s="7" t="str">
        <f>VLOOKUP(A814,Data!$A$2:$L$4115,6,FALSE)</f>
        <v>successful</v>
      </c>
      <c r="C814" s="7">
        <f>VLOOKUP(A814,Data!$A$2:$L$4115,12,FALSE)</f>
        <v>226</v>
      </c>
      <c r="E814" s="7">
        <v>1909</v>
      </c>
      <c r="F814" s="7" t="str">
        <f>VLOOKUP(E814,Data!$A$2:$L$4115,6,FALSE)</f>
        <v>failed</v>
      </c>
      <c r="G814" s="7">
        <f>VLOOKUP(E814,Data!$A$2:$L$4115,12,FALSE)</f>
        <v>38</v>
      </c>
    </row>
    <row r="815" spans="1:7" x14ac:dyDescent="0.25">
      <c r="A815" s="7">
        <v>1831</v>
      </c>
      <c r="B815" s="7" t="str">
        <f>VLOOKUP(A815,Data!$A$2:$L$4115,6,FALSE)</f>
        <v>successful</v>
      </c>
      <c r="C815" s="7">
        <f>VLOOKUP(A815,Data!$A$2:$L$4115,12,FALSE)</f>
        <v>14</v>
      </c>
      <c r="E815" s="7">
        <v>1910</v>
      </c>
      <c r="F815" s="7" t="str">
        <f>VLOOKUP(E815,Data!$A$2:$L$4115,6,FALSE)</f>
        <v>failed</v>
      </c>
      <c r="G815" s="7">
        <f>VLOOKUP(E815,Data!$A$2:$L$4115,12,FALSE)</f>
        <v>285</v>
      </c>
    </row>
    <row r="816" spans="1:7" x14ac:dyDescent="0.25">
      <c r="A816" s="7">
        <v>1832</v>
      </c>
      <c r="B816" s="7" t="str">
        <f>VLOOKUP(A816,Data!$A$2:$L$4115,6,FALSE)</f>
        <v>successful</v>
      </c>
      <c r="C816" s="7">
        <f>VLOOKUP(A816,Data!$A$2:$L$4115,12,FALSE)</f>
        <v>20</v>
      </c>
      <c r="E816" s="7">
        <v>1911</v>
      </c>
      <c r="F816" s="7" t="str">
        <f>VLOOKUP(E816,Data!$A$2:$L$4115,6,FALSE)</f>
        <v>failed</v>
      </c>
      <c r="G816" s="7">
        <f>VLOOKUP(E816,Data!$A$2:$L$4115,12,FALSE)</f>
        <v>1</v>
      </c>
    </row>
    <row r="817" spans="1:7" x14ac:dyDescent="0.25">
      <c r="A817" s="7">
        <v>1833</v>
      </c>
      <c r="B817" s="7" t="str">
        <f>VLOOKUP(A817,Data!$A$2:$L$4115,6,FALSE)</f>
        <v>successful</v>
      </c>
      <c r="C817" s="7">
        <f>VLOOKUP(A817,Data!$A$2:$L$4115,12,FALSE)</f>
        <v>25</v>
      </c>
      <c r="E817" s="7">
        <v>1912</v>
      </c>
      <c r="F817" s="7" t="str">
        <f>VLOOKUP(E817,Data!$A$2:$L$4115,6,FALSE)</f>
        <v>failed</v>
      </c>
      <c r="G817" s="7">
        <f>VLOOKUP(E817,Data!$A$2:$L$4115,12,FALSE)</f>
        <v>42</v>
      </c>
    </row>
    <row r="818" spans="1:7" x14ac:dyDescent="0.25">
      <c r="A818" s="7">
        <v>1834</v>
      </c>
      <c r="B818" s="7" t="str">
        <f>VLOOKUP(A818,Data!$A$2:$L$4115,6,FALSE)</f>
        <v>successful</v>
      </c>
      <c r="C818" s="7">
        <f>VLOOKUP(A818,Data!$A$2:$L$4115,12,FALSE)</f>
        <v>90</v>
      </c>
      <c r="E818" s="7">
        <v>1913</v>
      </c>
      <c r="F818" s="7" t="str">
        <f>VLOOKUP(E818,Data!$A$2:$L$4115,6,FALSE)</f>
        <v>failed</v>
      </c>
      <c r="G818" s="7">
        <f>VLOOKUP(E818,Data!$A$2:$L$4115,12,FALSE)</f>
        <v>26</v>
      </c>
    </row>
    <row r="819" spans="1:7" x14ac:dyDescent="0.25">
      <c r="A819" s="7">
        <v>1835</v>
      </c>
      <c r="B819" s="7" t="str">
        <f>VLOOKUP(A819,Data!$A$2:$L$4115,6,FALSE)</f>
        <v>successful</v>
      </c>
      <c r="C819" s="7">
        <f>VLOOKUP(A819,Data!$A$2:$L$4115,12,FALSE)</f>
        <v>11</v>
      </c>
      <c r="E819" s="7">
        <v>1914</v>
      </c>
      <c r="F819" s="7" t="str">
        <f>VLOOKUP(E819,Data!$A$2:$L$4115,6,FALSE)</f>
        <v>failed</v>
      </c>
      <c r="G819" s="7">
        <f>VLOOKUP(E819,Data!$A$2:$L$4115,12,FALSE)</f>
        <v>2</v>
      </c>
    </row>
    <row r="820" spans="1:7" x14ac:dyDescent="0.25">
      <c r="A820" s="7">
        <v>1836</v>
      </c>
      <c r="B820" s="7" t="str">
        <f>VLOOKUP(A820,Data!$A$2:$L$4115,6,FALSE)</f>
        <v>successful</v>
      </c>
      <c r="C820" s="7">
        <f>VLOOKUP(A820,Data!$A$2:$L$4115,12,FALSE)</f>
        <v>55</v>
      </c>
      <c r="E820" s="7">
        <v>1915</v>
      </c>
      <c r="F820" s="7" t="str">
        <f>VLOOKUP(E820,Data!$A$2:$L$4115,6,FALSE)</f>
        <v>failed</v>
      </c>
      <c r="G820" s="7">
        <f>VLOOKUP(E820,Data!$A$2:$L$4115,12,FALSE)</f>
        <v>4</v>
      </c>
    </row>
    <row r="821" spans="1:7" x14ac:dyDescent="0.25">
      <c r="A821" s="7">
        <v>1837</v>
      </c>
      <c r="B821" s="7" t="str">
        <f>VLOOKUP(A821,Data!$A$2:$L$4115,6,FALSE)</f>
        <v>successful</v>
      </c>
      <c r="C821" s="7">
        <f>VLOOKUP(A821,Data!$A$2:$L$4115,12,FALSE)</f>
        <v>30</v>
      </c>
      <c r="E821" s="7">
        <v>1916</v>
      </c>
      <c r="F821" s="7" t="str">
        <f>VLOOKUP(E821,Data!$A$2:$L$4115,6,FALSE)</f>
        <v>failed</v>
      </c>
      <c r="G821" s="7">
        <f>VLOOKUP(E821,Data!$A$2:$L$4115,12,FALSE)</f>
        <v>6</v>
      </c>
    </row>
    <row r="822" spans="1:7" x14ac:dyDescent="0.25">
      <c r="A822" s="7">
        <v>1838</v>
      </c>
      <c r="B822" s="7" t="str">
        <f>VLOOKUP(A822,Data!$A$2:$L$4115,6,FALSE)</f>
        <v>successful</v>
      </c>
      <c r="C822" s="7">
        <f>VLOOKUP(A822,Data!$A$2:$L$4115,12,FALSE)</f>
        <v>28</v>
      </c>
      <c r="E822" s="7">
        <v>1917</v>
      </c>
      <c r="F822" s="7" t="str">
        <f>VLOOKUP(E822,Data!$A$2:$L$4115,6,FALSE)</f>
        <v>failed</v>
      </c>
      <c r="G822" s="7">
        <f>VLOOKUP(E822,Data!$A$2:$L$4115,12,FALSE)</f>
        <v>70</v>
      </c>
    </row>
    <row r="823" spans="1:7" x14ac:dyDescent="0.25">
      <c r="A823" s="7">
        <v>1839</v>
      </c>
      <c r="B823" s="7" t="str">
        <f>VLOOKUP(A823,Data!$A$2:$L$4115,6,FALSE)</f>
        <v>successful</v>
      </c>
      <c r="C823" s="7">
        <f>VLOOKUP(A823,Data!$A$2:$L$4115,12,FALSE)</f>
        <v>45</v>
      </c>
      <c r="E823" s="7">
        <v>1918</v>
      </c>
      <c r="F823" s="7" t="str">
        <f>VLOOKUP(E823,Data!$A$2:$L$4115,6,FALSE)</f>
        <v>failed</v>
      </c>
      <c r="G823" s="7">
        <f>VLOOKUP(E823,Data!$A$2:$L$4115,12,FALSE)</f>
        <v>9</v>
      </c>
    </row>
    <row r="824" spans="1:7" x14ac:dyDescent="0.25">
      <c r="A824" s="7">
        <v>1840</v>
      </c>
      <c r="B824" s="7" t="str">
        <f>VLOOKUP(A824,Data!$A$2:$L$4115,6,FALSE)</f>
        <v>successful</v>
      </c>
      <c r="C824" s="7">
        <f>VLOOKUP(A824,Data!$A$2:$L$4115,12,FALSE)</f>
        <v>13</v>
      </c>
      <c r="E824" s="7">
        <v>1919</v>
      </c>
      <c r="F824" s="7" t="str">
        <f>VLOOKUP(E824,Data!$A$2:$L$4115,6,FALSE)</f>
        <v>failed</v>
      </c>
      <c r="G824" s="7">
        <f>VLOOKUP(E824,Data!$A$2:$L$4115,12,FALSE)</f>
        <v>8</v>
      </c>
    </row>
    <row r="825" spans="1:7" x14ac:dyDescent="0.25">
      <c r="A825" s="7">
        <v>1841</v>
      </c>
      <c r="B825" s="7" t="str">
        <f>VLOOKUP(A825,Data!$A$2:$L$4115,6,FALSE)</f>
        <v>successful</v>
      </c>
      <c r="C825" s="7">
        <f>VLOOKUP(A825,Data!$A$2:$L$4115,12,FALSE)</f>
        <v>40</v>
      </c>
      <c r="E825" s="7">
        <v>1920</v>
      </c>
      <c r="F825" s="7" t="str">
        <f>VLOOKUP(E825,Data!$A$2:$L$4115,6,FALSE)</f>
        <v>failed</v>
      </c>
      <c r="G825" s="7">
        <f>VLOOKUP(E825,Data!$A$2:$L$4115,12,FALSE)</f>
        <v>105</v>
      </c>
    </row>
    <row r="826" spans="1:7" x14ac:dyDescent="0.25">
      <c r="A826" s="7">
        <v>1842</v>
      </c>
      <c r="B826" s="7" t="str">
        <f>VLOOKUP(A826,Data!$A$2:$L$4115,6,FALSE)</f>
        <v>successful</v>
      </c>
      <c r="C826" s="7">
        <f>VLOOKUP(A826,Data!$A$2:$L$4115,12,FALSE)</f>
        <v>21</v>
      </c>
      <c r="E826" s="7">
        <v>1981</v>
      </c>
      <c r="F826" s="7" t="str">
        <f>VLOOKUP(E826,Data!$A$2:$L$4115,6,FALSE)</f>
        <v>failed</v>
      </c>
      <c r="G826" s="7">
        <f>VLOOKUP(E826,Data!$A$2:$L$4115,12,FALSE)</f>
        <v>12</v>
      </c>
    </row>
    <row r="827" spans="1:7" x14ac:dyDescent="0.25">
      <c r="A827" s="7">
        <v>1843</v>
      </c>
      <c r="B827" s="7" t="str">
        <f>VLOOKUP(A827,Data!$A$2:$L$4115,6,FALSE)</f>
        <v>successful</v>
      </c>
      <c r="C827" s="7">
        <f>VLOOKUP(A827,Data!$A$2:$L$4115,12,FALSE)</f>
        <v>134</v>
      </c>
      <c r="E827" s="7">
        <v>1982</v>
      </c>
      <c r="F827" s="7" t="str">
        <f>VLOOKUP(E827,Data!$A$2:$L$4115,6,FALSE)</f>
        <v>failed</v>
      </c>
      <c r="G827" s="7">
        <f>VLOOKUP(E827,Data!$A$2:$L$4115,12,FALSE)</f>
        <v>0</v>
      </c>
    </row>
    <row r="828" spans="1:7" x14ac:dyDescent="0.25">
      <c r="A828" s="7">
        <v>1844</v>
      </c>
      <c r="B828" s="7" t="str">
        <f>VLOOKUP(A828,Data!$A$2:$L$4115,6,FALSE)</f>
        <v>successful</v>
      </c>
      <c r="C828" s="7">
        <f>VLOOKUP(A828,Data!$A$2:$L$4115,12,FALSE)</f>
        <v>20</v>
      </c>
      <c r="E828" s="7">
        <v>1983</v>
      </c>
      <c r="F828" s="7" t="str">
        <f>VLOOKUP(E828,Data!$A$2:$L$4115,6,FALSE)</f>
        <v>failed</v>
      </c>
      <c r="G828" s="7">
        <f>VLOOKUP(E828,Data!$A$2:$L$4115,12,FALSE)</f>
        <v>16</v>
      </c>
    </row>
    <row r="829" spans="1:7" x14ac:dyDescent="0.25">
      <c r="A829" s="7">
        <v>1845</v>
      </c>
      <c r="B829" s="7" t="str">
        <f>VLOOKUP(A829,Data!$A$2:$L$4115,6,FALSE)</f>
        <v>successful</v>
      </c>
      <c r="C829" s="7">
        <f>VLOOKUP(A829,Data!$A$2:$L$4115,12,FALSE)</f>
        <v>19</v>
      </c>
      <c r="E829" s="7">
        <v>1984</v>
      </c>
      <c r="F829" s="7" t="str">
        <f>VLOOKUP(E829,Data!$A$2:$L$4115,6,FALSE)</f>
        <v>failed</v>
      </c>
      <c r="G829" s="7">
        <f>VLOOKUP(E829,Data!$A$2:$L$4115,12,FALSE)</f>
        <v>7</v>
      </c>
    </row>
    <row r="830" spans="1:7" x14ac:dyDescent="0.25">
      <c r="A830" s="7">
        <v>1846</v>
      </c>
      <c r="B830" s="7" t="str">
        <f>VLOOKUP(A830,Data!$A$2:$L$4115,6,FALSE)</f>
        <v>successful</v>
      </c>
      <c r="C830" s="7">
        <f>VLOOKUP(A830,Data!$A$2:$L$4115,12,FALSE)</f>
        <v>209</v>
      </c>
      <c r="E830" s="7">
        <v>1985</v>
      </c>
      <c r="F830" s="7" t="str">
        <f>VLOOKUP(E830,Data!$A$2:$L$4115,6,FALSE)</f>
        <v>failed</v>
      </c>
      <c r="G830" s="7">
        <f>VLOOKUP(E830,Data!$A$2:$L$4115,12,FALSE)</f>
        <v>4</v>
      </c>
    </row>
    <row r="831" spans="1:7" x14ac:dyDescent="0.25">
      <c r="A831" s="7">
        <v>1847</v>
      </c>
      <c r="B831" s="7" t="str">
        <f>VLOOKUP(A831,Data!$A$2:$L$4115,6,FALSE)</f>
        <v>successful</v>
      </c>
      <c r="C831" s="7">
        <f>VLOOKUP(A831,Data!$A$2:$L$4115,12,FALSE)</f>
        <v>38</v>
      </c>
      <c r="E831" s="7">
        <v>1986</v>
      </c>
      <c r="F831" s="7" t="str">
        <f>VLOOKUP(E831,Data!$A$2:$L$4115,6,FALSE)</f>
        <v>failed</v>
      </c>
      <c r="G831" s="7">
        <f>VLOOKUP(E831,Data!$A$2:$L$4115,12,FALSE)</f>
        <v>1</v>
      </c>
    </row>
    <row r="832" spans="1:7" x14ac:dyDescent="0.25">
      <c r="A832" s="7">
        <v>1848</v>
      </c>
      <c r="B832" s="7" t="str">
        <f>VLOOKUP(A832,Data!$A$2:$L$4115,6,FALSE)</f>
        <v>successful</v>
      </c>
      <c r="C832" s="7">
        <f>VLOOKUP(A832,Data!$A$2:$L$4115,12,FALSE)</f>
        <v>24</v>
      </c>
      <c r="E832" s="7">
        <v>1987</v>
      </c>
      <c r="F832" s="7" t="str">
        <f>VLOOKUP(E832,Data!$A$2:$L$4115,6,FALSE)</f>
        <v>failed</v>
      </c>
      <c r="G832" s="7">
        <f>VLOOKUP(E832,Data!$A$2:$L$4115,12,FALSE)</f>
        <v>28</v>
      </c>
    </row>
    <row r="833" spans="1:7" x14ac:dyDescent="0.25">
      <c r="A833" s="7">
        <v>1849</v>
      </c>
      <c r="B833" s="7" t="str">
        <f>VLOOKUP(A833,Data!$A$2:$L$4115,6,FALSE)</f>
        <v>successful</v>
      </c>
      <c r="C833" s="7">
        <f>VLOOKUP(A833,Data!$A$2:$L$4115,12,FALSE)</f>
        <v>8</v>
      </c>
      <c r="E833" s="7">
        <v>1988</v>
      </c>
      <c r="F833" s="7" t="str">
        <f>VLOOKUP(E833,Data!$A$2:$L$4115,6,FALSE)</f>
        <v>failed</v>
      </c>
      <c r="G833" s="7">
        <f>VLOOKUP(E833,Data!$A$2:$L$4115,12,FALSE)</f>
        <v>1</v>
      </c>
    </row>
    <row r="834" spans="1:7" x14ac:dyDescent="0.25">
      <c r="A834" s="7">
        <v>1850</v>
      </c>
      <c r="B834" s="7" t="str">
        <f>VLOOKUP(A834,Data!$A$2:$L$4115,6,FALSE)</f>
        <v>successful</v>
      </c>
      <c r="C834" s="7">
        <f>VLOOKUP(A834,Data!$A$2:$L$4115,12,FALSE)</f>
        <v>179</v>
      </c>
      <c r="E834" s="7">
        <v>1989</v>
      </c>
      <c r="F834" s="7" t="str">
        <f>VLOOKUP(E834,Data!$A$2:$L$4115,6,FALSE)</f>
        <v>failed</v>
      </c>
      <c r="G834" s="7">
        <f>VLOOKUP(E834,Data!$A$2:$L$4115,12,FALSE)</f>
        <v>1</v>
      </c>
    </row>
    <row r="835" spans="1:7" x14ac:dyDescent="0.25">
      <c r="A835" s="7">
        <v>1851</v>
      </c>
      <c r="B835" s="7" t="str">
        <f>VLOOKUP(A835,Data!$A$2:$L$4115,6,FALSE)</f>
        <v>successful</v>
      </c>
      <c r="C835" s="7">
        <f>VLOOKUP(A835,Data!$A$2:$L$4115,12,FALSE)</f>
        <v>26</v>
      </c>
      <c r="E835" s="7">
        <v>1990</v>
      </c>
      <c r="F835" s="7" t="str">
        <f>VLOOKUP(E835,Data!$A$2:$L$4115,6,FALSE)</f>
        <v>failed</v>
      </c>
      <c r="G835" s="7">
        <f>VLOOKUP(E835,Data!$A$2:$L$4115,12,FALSE)</f>
        <v>5</v>
      </c>
    </row>
    <row r="836" spans="1:7" x14ac:dyDescent="0.25">
      <c r="A836" s="7">
        <v>1852</v>
      </c>
      <c r="B836" s="7" t="str">
        <f>VLOOKUP(A836,Data!$A$2:$L$4115,6,FALSE)</f>
        <v>successful</v>
      </c>
      <c r="C836" s="7">
        <f>VLOOKUP(A836,Data!$A$2:$L$4115,12,FALSE)</f>
        <v>131</v>
      </c>
      <c r="E836" s="7">
        <v>1991</v>
      </c>
      <c r="F836" s="7" t="str">
        <f>VLOOKUP(E836,Data!$A$2:$L$4115,6,FALSE)</f>
        <v>failed</v>
      </c>
      <c r="G836" s="7">
        <f>VLOOKUP(E836,Data!$A$2:$L$4115,12,FALSE)</f>
        <v>3</v>
      </c>
    </row>
    <row r="837" spans="1:7" x14ac:dyDescent="0.25">
      <c r="A837" s="7">
        <v>1853</v>
      </c>
      <c r="B837" s="7" t="str">
        <f>VLOOKUP(A837,Data!$A$2:$L$4115,6,FALSE)</f>
        <v>successful</v>
      </c>
      <c r="C837" s="7">
        <f>VLOOKUP(A837,Data!$A$2:$L$4115,12,FALSE)</f>
        <v>14</v>
      </c>
      <c r="E837" s="7">
        <v>1992</v>
      </c>
      <c r="F837" s="7" t="str">
        <f>VLOOKUP(E837,Data!$A$2:$L$4115,6,FALSE)</f>
        <v>failed</v>
      </c>
      <c r="G837" s="7">
        <f>VLOOKUP(E837,Data!$A$2:$L$4115,12,FALSE)</f>
        <v>2</v>
      </c>
    </row>
    <row r="838" spans="1:7" x14ac:dyDescent="0.25">
      <c r="A838" s="7">
        <v>1854</v>
      </c>
      <c r="B838" s="7" t="str">
        <f>VLOOKUP(A838,Data!$A$2:$L$4115,6,FALSE)</f>
        <v>successful</v>
      </c>
      <c r="C838" s="7">
        <f>VLOOKUP(A838,Data!$A$2:$L$4115,12,FALSE)</f>
        <v>174</v>
      </c>
      <c r="E838" s="7">
        <v>1993</v>
      </c>
      <c r="F838" s="7" t="str">
        <f>VLOOKUP(E838,Data!$A$2:$L$4115,6,FALSE)</f>
        <v>failed</v>
      </c>
      <c r="G838" s="7">
        <f>VLOOKUP(E838,Data!$A$2:$L$4115,12,FALSE)</f>
        <v>0</v>
      </c>
    </row>
    <row r="839" spans="1:7" x14ac:dyDescent="0.25">
      <c r="A839" s="7">
        <v>1855</v>
      </c>
      <c r="B839" s="7" t="str">
        <f>VLOOKUP(A839,Data!$A$2:$L$4115,6,FALSE)</f>
        <v>successful</v>
      </c>
      <c r="C839" s="7">
        <f>VLOOKUP(A839,Data!$A$2:$L$4115,12,FALSE)</f>
        <v>191</v>
      </c>
      <c r="E839" s="7">
        <v>1994</v>
      </c>
      <c r="F839" s="7" t="str">
        <f>VLOOKUP(E839,Data!$A$2:$L$4115,6,FALSE)</f>
        <v>failed</v>
      </c>
      <c r="G839" s="7">
        <f>VLOOKUP(E839,Data!$A$2:$L$4115,12,FALSE)</f>
        <v>0</v>
      </c>
    </row>
    <row r="840" spans="1:7" x14ac:dyDescent="0.25">
      <c r="A840" s="7">
        <v>1856</v>
      </c>
      <c r="B840" s="7" t="str">
        <f>VLOOKUP(A840,Data!$A$2:$L$4115,6,FALSE)</f>
        <v>successful</v>
      </c>
      <c r="C840" s="7">
        <f>VLOOKUP(A840,Data!$A$2:$L$4115,12,FALSE)</f>
        <v>38</v>
      </c>
      <c r="E840" s="7">
        <v>1995</v>
      </c>
      <c r="F840" s="7" t="str">
        <f>VLOOKUP(E840,Data!$A$2:$L$4115,6,FALSE)</f>
        <v>failed</v>
      </c>
      <c r="G840" s="7">
        <f>VLOOKUP(E840,Data!$A$2:$L$4115,12,FALSE)</f>
        <v>3</v>
      </c>
    </row>
    <row r="841" spans="1:7" x14ac:dyDescent="0.25">
      <c r="A841" s="7">
        <v>1857</v>
      </c>
      <c r="B841" s="7" t="str">
        <f>VLOOKUP(A841,Data!$A$2:$L$4115,6,FALSE)</f>
        <v>successful</v>
      </c>
      <c r="C841" s="7">
        <f>VLOOKUP(A841,Data!$A$2:$L$4115,12,FALSE)</f>
        <v>22</v>
      </c>
      <c r="E841" s="7">
        <v>1996</v>
      </c>
      <c r="F841" s="7" t="str">
        <f>VLOOKUP(E841,Data!$A$2:$L$4115,6,FALSE)</f>
        <v>failed</v>
      </c>
      <c r="G841" s="7">
        <f>VLOOKUP(E841,Data!$A$2:$L$4115,12,FALSE)</f>
        <v>0</v>
      </c>
    </row>
    <row r="842" spans="1:7" x14ac:dyDescent="0.25">
      <c r="A842" s="7">
        <v>1858</v>
      </c>
      <c r="B842" s="7" t="str">
        <f>VLOOKUP(A842,Data!$A$2:$L$4115,6,FALSE)</f>
        <v>successful</v>
      </c>
      <c r="C842" s="7">
        <f>VLOOKUP(A842,Data!$A$2:$L$4115,12,FALSE)</f>
        <v>149</v>
      </c>
      <c r="E842" s="7">
        <v>1997</v>
      </c>
      <c r="F842" s="7" t="str">
        <f>VLOOKUP(E842,Data!$A$2:$L$4115,6,FALSE)</f>
        <v>failed</v>
      </c>
      <c r="G842" s="7">
        <f>VLOOKUP(E842,Data!$A$2:$L$4115,12,FALSE)</f>
        <v>0</v>
      </c>
    </row>
    <row r="843" spans="1:7" x14ac:dyDescent="0.25">
      <c r="A843" s="7">
        <v>1859</v>
      </c>
      <c r="B843" s="7" t="str">
        <f>VLOOKUP(A843,Data!$A$2:$L$4115,6,FALSE)</f>
        <v>successful</v>
      </c>
      <c r="C843" s="7">
        <f>VLOOKUP(A843,Data!$A$2:$L$4115,12,FALSE)</f>
        <v>56</v>
      </c>
      <c r="E843" s="7">
        <v>1998</v>
      </c>
      <c r="F843" s="7" t="str">
        <f>VLOOKUP(E843,Data!$A$2:$L$4115,6,FALSE)</f>
        <v>failed</v>
      </c>
      <c r="G843" s="7">
        <f>VLOOKUP(E843,Data!$A$2:$L$4115,12,FALSE)</f>
        <v>3</v>
      </c>
    </row>
    <row r="844" spans="1:7" x14ac:dyDescent="0.25">
      <c r="A844" s="7">
        <v>1860</v>
      </c>
      <c r="B844" s="7" t="str">
        <f>VLOOKUP(A844,Data!$A$2:$L$4115,6,FALSE)</f>
        <v>successful</v>
      </c>
      <c r="C844" s="7">
        <f>VLOOKUP(A844,Data!$A$2:$L$4115,12,FALSE)</f>
        <v>19</v>
      </c>
      <c r="E844" s="7">
        <v>1999</v>
      </c>
      <c r="F844" s="7" t="str">
        <f>VLOOKUP(E844,Data!$A$2:$L$4115,6,FALSE)</f>
        <v>failed</v>
      </c>
      <c r="G844" s="7">
        <f>VLOOKUP(E844,Data!$A$2:$L$4115,12,FALSE)</f>
        <v>7</v>
      </c>
    </row>
    <row r="845" spans="1:7" x14ac:dyDescent="0.25">
      <c r="A845" s="7">
        <v>1881</v>
      </c>
      <c r="B845" s="7" t="str">
        <f>VLOOKUP(A845,Data!$A$2:$L$4115,6,FALSE)</f>
        <v>successful</v>
      </c>
      <c r="C845" s="7">
        <f>VLOOKUP(A845,Data!$A$2:$L$4115,12,FALSE)</f>
        <v>70</v>
      </c>
      <c r="E845" s="7">
        <v>2000</v>
      </c>
      <c r="F845" s="7" t="str">
        <f>VLOOKUP(E845,Data!$A$2:$L$4115,6,FALSE)</f>
        <v>failed</v>
      </c>
      <c r="G845" s="7">
        <f>VLOOKUP(E845,Data!$A$2:$L$4115,12,FALSE)</f>
        <v>25</v>
      </c>
    </row>
    <row r="846" spans="1:7" x14ac:dyDescent="0.25">
      <c r="A846" s="7">
        <v>1882</v>
      </c>
      <c r="B846" s="7" t="str">
        <f>VLOOKUP(A846,Data!$A$2:$L$4115,6,FALSE)</f>
        <v>successful</v>
      </c>
      <c r="C846" s="7">
        <f>VLOOKUP(A846,Data!$A$2:$L$4115,12,FALSE)</f>
        <v>81</v>
      </c>
      <c r="E846" s="7">
        <v>2121</v>
      </c>
      <c r="F846" s="7" t="str">
        <f>VLOOKUP(E846,Data!$A$2:$L$4115,6,FALSE)</f>
        <v>failed</v>
      </c>
      <c r="G846" s="7">
        <f>VLOOKUP(E846,Data!$A$2:$L$4115,12,FALSE)</f>
        <v>10</v>
      </c>
    </row>
    <row r="847" spans="1:7" x14ac:dyDescent="0.25">
      <c r="A847" s="7">
        <v>1883</v>
      </c>
      <c r="B847" s="7" t="str">
        <f>VLOOKUP(A847,Data!$A$2:$L$4115,6,FALSE)</f>
        <v>successful</v>
      </c>
      <c r="C847" s="7">
        <f>VLOOKUP(A847,Data!$A$2:$L$4115,12,FALSE)</f>
        <v>32</v>
      </c>
      <c r="E847" s="7">
        <v>2122</v>
      </c>
      <c r="F847" s="7" t="str">
        <f>VLOOKUP(E847,Data!$A$2:$L$4115,6,FALSE)</f>
        <v>failed</v>
      </c>
      <c r="G847" s="7">
        <f>VLOOKUP(E847,Data!$A$2:$L$4115,12,FALSE)</f>
        <v>3</v>
      </c>
    </row>
    <row r="848" spans="1:7" x14ac:dyDescent="0.25">
      <c r="A848" s="7">
        <v>1884</v>
      </c>
      <c r="B848" s="7" t="str">
        <f>VLOOKUP(A848,Data!$A$2:$L$4115,6,FALSE)</f>
        <v>successful</v>
      </c>
      <c r="C848" s="7">
        <f>VLOOKUP(A848,Data!$A$2:$L$4115,12,FALSE)</f>
        <v>26</v>
      </c>
      <c r="E848" s="7">
        <v>2123</v>
      </c>
      <c r="F848" s="7" t="str">
        <f>VLOOKUP(E848,Data!$A$2:$L$4115,6,FALSE)</f>
        <v>failed</v>
      </c>
      <c r="G848" s="7">
        <f>VLOOKUP(E848,Data!$A$2:$L$4115,12,FALSE)</f>
        <v>5</v>
      </c>
    </row>
    <row r="849" spans="1:7" x14ac:dyDescent="0.25">
      <c r="A849" s="7">
        <v>1885</v>
      </c>
      <c r="B849" s="7" t="str">
        <f>VLOOKUP(A849,Data!$A$2:$L$4115,6,FALSE)</f>
        <v>successful</v>
      </c>
      <c r="C849" s="7">
        <f>VLOOKUP(A849,Data!$A$2:$L$4115,12,FALSE)</f>
        <v>105</v>
      </c>
      <c r="E849" s="7">
        <v>2124</v>
      </c>
      <c r="F849" s="7" t="str">
        <f>VLOOKUP(E849,Data!$A$2:$L$4115,6,FALSE)</f>
        <v>failed</v>
      </c>
      <c r="G849" s="7">
        <f>VLOOKUP(E849,Data!$A$2:$L$4115,12,FALSE)</f>
        <v>5</v>
      </c>
    </row>
    <row r="850" spans="1:7" x14ac:dyDescent="0.25">
      <c r="A850" s="7">
        <v>1886</v>
      </c>
      <c r="B850" s="7" t="str">
        <f>VLOOKUP(A850,Data!$A$2:$L$4115,6,FALSE)</f>
        <v>successful</v>
      </c>
      <c r="C850" s="7">
        <f>VLOOKUP(A850,Data!$A$2:$L$4115,12,FALSE)</f>
        <v>29</v>
      </c>
      <c r="E850" s="7">
        <v>2125</v>
      </c>
      <c r="F850" s="7" t="str">
        <f>VLOOKUP(E850,Data!$A$2:$L$4115,6,FALSE)</f>
        <v>failed</v>
      </c>
      <c r="G850" s="7">
        <f>VLOOKUP(E850,Data!$A$2:$L$4115,12,FALSE)</f>
        <v>27</v>
      </c>
    </row>
    <row r="851" spans="1:7" x14ac:dyDescent="0.25">
      <c r="A851" s="7">
        <v>1887</v>
      </c>
      <c r="B851" s="7" t="str">
        <f>VLOOKUP(A851,Data!$A$2:$L$4115,6,FALSE)</f>
        <v>successful</v>
      </c>
      <c r="C851" s="7">
        <f>VLOOKUP(A851,Data!$A$2:$L$4115,12,FALSE)</f>
        <v>8</v>
      </c>
      <c r="E851" s="7">
        <v>2126</v>
      </c>
      <c r="F851" s="7" t="str">
        <f>VLOOKUP(E851,Data!$A$2:$L$4115,6,FALSE)</f>
        <v>failed</v>
      </c>
      <c r="G851" s="7">
        <f>VLOOKUP(E851,Data!$A$2:$L$4115,12,FALSE)</f>
        <v>2</v>
      </c>
    </row>
    <row r="852" spans="1:7" x14ac:dyDescent="0.25">
      <c r="A852" s="7">
        <v>1888</v>
      </c>
      <c r="B852" s="7" t="str">
        <f>VLOOKUP(A852,Data!$A$2:$L$4115,6,FALSE)</f>
        <v>successful</v>
      </c>
      <c r="C852" s="7">
        <f>VLOOKUP(A852,Data!$A$2:$L$4115,12,FALSE)</f>
        <v>89</v>
      </c>
      <c r="E852" s="7">
        <v>2127</v>
      </c>
      <c r="F852" s="7" t="str">
        <f>VLOOKUP(E852,Data!$A$2:$L$4115,6,FALSE)</f>
        <v>failed</v>
      </c>
      <c r="G852" s="7">
        <f>VLOOKUP(E852,Data!$A$2:$L$4115,12,FALSE)</f>
        <v>236</v>
      </c>
    </row>
    <row r="853" spans="1:7" x14ac:dyDescent="0.25">
      <c r="A853" s="7">
        <v>1889</v>
      </c>
      <c r="B853" s="7" t="str">
        <f>VLOOKUP(A853,Data!$A$2:$L$4115,6,FALSE)</f>
        <v>successful</v>
      </c>
      <c r="C853" s="7">
        <f>VLOOKUP(A853,Data!$A$2:$L$4115,12,FALSE)</f>
        <v>44</v>
      </c>
      <c r="E853" s="7">
        <v>2128</v>
      </c>
      <c r="F853" s="7" t="str">
        <f>VLOOKUP(E853,Data!$A$2:$L$4115,6,FALSE)</f>
        <v>failed</v>
      </c>
      <c r="G853" s="7">
        <f>VLOOKUP(E853,Data!$A$2:$L$4115,12,FALSE)</f>
        <v>1</v>
      </c>
    </row>
    <row r="854" spans="1:7" x14ac:dyDescent="0.25">
      <c r="A854" s="7">
        <v>1890</v>
      </c>
      <c r="B854" s="7" t="str">
        <f>VLOOKUP(A854,Data!$A$2:$L$4115,6,FALSE)</f>
        <v>successful</v>
      </c>
      <c r="C854" s="7">
        <f>VLOOKUP(A854,Data!$A$2:$L$4115,12,FALSE)</f>
        <v>246</v>
      </c>
      <c r="E854" s="7">
        <v>2129</v>
      </c>
      <c r="F854" s="7" t="str">
        <f>VLOOKUP(E854,Data!$A$2:$L$4115,6,FALSE)</f>
        <v>failed</v>
      </c>
      <c r="G854" s="7">
        <f>VLOOKUP(E854,Data!$A$2:$L$4115,12,FALSE)</f>
        <v>12</v>
      </c>
    </row>
    <row r="855" spans="1:7" x14ac:dyDescent="0.25">
      <c r="A855" s="7">
        <v>1891</v>
      </c>
      <c r="B855" s="7" t="str">
        <f>VLOOKUP(A855,Data!$A$2:$L$4115,6,FALSE)</f>
        <v>successful</v>
      </c>
      <c r="C855" s="7">
        <f>VLOOKUP(A855,Data!$A$2:$L$4115,12,FALSE)</f>
        <v>120</v>
      </c>
      <c r="E855" s="7">
        <v>2130</v>
      </c>
      <c r="F855" s="7" t="str">
        <f>VLOOKUP(E855,Data!$A$2:$L$4115,6,FALSE)</f>
        <v>failed</v>
      </c>
      <c r="G855" s="7">
        <f>VLOOKUP(E855,Data!$A$2:$L$4115,12,FALSE)</f>
        <v>4</v>
      </c>
    </row>
    <row r="856" spans="1:7" x14ac:dyDescent="0.25">
      <c r="A856" s="7">
        <v>1892</v>
      </c>
      <c r="B856" s="7" t="str">
        <f>VLOOKUP(A856,Data!$A$2:$L$4115,6,FALSE)</f>
        <v>successful</v>
      </c>
      <c r="C856" s="7">
        <f>VLOOKUP(A856,Data!$A$2:$L$4115,12,FALSE)</f>
        <v>26</v>
      </c>
      <c r="E856" s="7">
        <v>2131</v>
      </c>
      <c r="F856" s="7" t="str">
        <f>VLOOKUP(E856,Data!$A$2:$L$4115,6,FALSE)</f>
        <v>failed</v>
      </c>
      <c r="G856" s="7">
        <f>VLOOKUP(E856,Data!$A$2:$L$4115,12,FALSE)</f>
        <v>3</v>
      </c>
    </row>
    <row r="857" spans="1:7" x14ac:dyDescent="0.25">
      <c r="A857" s="7">
        <v>1893</v>
      </c>
      <c r="B857" s="7" t="str">
        <f>VLOOKUP(A857,Data!$A$2:$L$4115,6,FALSE)</f>
        <v>successful</v>
      </c>
      <c r="C857" s="7">
        <f>VLOOKUP(A857,Data!$A$2:$L$4115,12,FALSE)</f>
        <v>45</v>
      </c>
      <c r="E857" s="7">
        <v>2132</v>
      </c>
      <c r="F857" s="7" t="str">
        <f>VLOOKUP(E857,Data!$A$2:$L$4115,6,FALSE)</f>
        <v>failed</v>
      </c>
      <c r="G857" s="7">
        <f>VLOOKUP(E857,Data!$A$2:$L$4115,12,FALSE)</f>
        <v>99</v>
      </c>
    </row>
    <row r="858" spans="1:7" x14ac:dyDescent="0.25">
      <c r="A858" s="7">
        <v>1894</v>
      </c>
      <c r="B858" s="7" t="str">
        <f>VLOOKUP(A858,Data!$A$2:$L$4115,6,FALSE)</f>
        <v>successful</v>
      </c>
      <c r="C858" s="7">
        <f>VLOOKUP(A858,Data!$A$2:$L$4115,12,FALSE)</f>
        <v>20</v>
      </c>
      <c r="E858" s="7">
        <v>2133</v>
      </c>
      <c r="F858" s="7" t="str">
        <f>VLOOKUP(E858,Data!$A$2:$L$4115,6,FALSE)</f>
        <v>failed</v>
      </c>
      <c r="G858" s="7">
        <f>VLOOKUP(E858,Data!$A$2:$L$4115,12,FALSE)</f>
        <v>3</v>
      </c>
    </row>
    <row r="859" spans="1:7" x14ac:dyDescent="0.25">
      <c r="A859" s="7">
        <v>1895</v>
      </c>
      <c r="B859" s="7" t="str">
        <f>VLOOKUP(A859,Data!$A$2:$L$4115,6,FALSE)</f>
        <v>successful</v>
      </c>
      <c r="C859" s="7">
        <f>VLOOKUP(A859,Data!$A$2:$L$4115,12,FALSE)</f>
        <v>47</v>
      </c>
      <c r="E859" s="7">
        <v>2134</v>
      </c>
      <c r="F859" s="7" t="str">
        <f>VLOOKUP(E859,Data!$A$2:$L$4115,6,FALSE)</f>
        <v>failed</v>
      </c>
      <c r="G859" s="7">
        <f>VLOOKUP(E859,Data!$A$2:$L$4115,12,FALSE)</f>
        <v>3</v>
      </c>
    </row>
    <row r="860" spans="1:7" x14ac:dyDescent="0.25">
      <c r="A860" s="7">
        <v>1896</v>
      </c>
      <c r="B860" s="7" t="str">
        <f>VLOOKUP(A860,Data!$A$2:$L$4115,6,FALSE)</f>
        <v>successful</v>
      </c>
      <c r="C860" s="7">
        <f>VLOOKUP(A860,Data!$A$2:$L$4115,12,FALSE)</f>
        <v>13</v>
      </c>
      <c r="E860" s="7">
        <v>2135</v>
      </c>
      <c r="F860" s="7" t="str">
        <f>VLOOKUP(E860,Data!$A$2:$L$4115,6,FALSE)</f>
        <v>failed</v>
      </c>
      <c r="G860" s="7">
        <f>VLOOKUP(E860,Data!$A$2:$L$4115,12,FALSE)</f>
        <v>22</v>
      </c>
    </row>
    <row r="861" spans="1:7" x14ac:dyDescent="0.25">
      <c r="A861" s="7">
        <v>1897</v>
      </c>
      <c r="B861" s="7" t="str">
        <f>VLOOKUP(A861,Data!$A$2:$L$4115,6,FALSE)</f>
        <v>successful</v>
      </c>
      <c r="C861" s="7">
        <f>VLOOKUP(A861,Data!$A$2:$L$4115,12,FALSE)</f>
        <v>183</v>
      </c>
      <c r="E861" s="7">
        <v>2136</v>
      </c>
      <c r="F861" s="7" t="str">
        <f>VLOOKUP(E861,Data!$A$2:$L$4115,6,FALSE)</f>
        <v>failed</v>
      </c>
      <c r="G861" s="7">
        <f>VLOOKUP(E861,Data!$A$2:$L$4115,12,FALSE)</f>
        <v>4</v>
      </c>
    </row>
    <row r="862" spans="1:7" x14ac:dyDescent="0.25">
      <c r="A862" s="7">
        <v>1898</v>
      </c>
      <c r="B862" s="7" t="str">
        <f>VLOOKUP(A862,Data!$A$2:$L$4115,6,FALSE)</f>
        <v>successful</v>
      </c>
      <c r="C862" s="7">
        <f>VLOOKUP(A862,Data!$A$2:$L$4115,12,FALSE)</f>
        <v>21</v>
      </c>
      <c r="E862" s="7">
        <v>2137</v>
      </c>
      <c r="F862" s="7" t="str">
        <f>VLOOKUP(E862,Data!$A$2:$L$4115,6,FALSE)</f>
        <v>failed</v>
      </c>
      <c r="G862" s="7">
        <f>VLOOKUP(E862,Data!$A$2:$L$4115,12,FALSE)</f>
        <v>534</v>
      </c>
    </row>
    <row r="863" spans="1:7" x14ac:dyDescent="0.25">
      <c r="A863" s="7">
        <v>1899</v>
      </c>
      <c r="B863" s="7" t="str">
        <f>VLOOKUP(A863,Data!$A$2:$L$4115,6,FALSE)</f>
        <v>successful</v>
      </c>
      <c r="C863" s="7">
        <f>VLOOKUP(A863,Data!$A$2:$L$4115,12,FALSE)</f>
        <v>42</v>
      </c>
      <c r="E863" s="7">
        <v>2138</v>
      </c>
      <c r="F863" s="7" t="str">
        <f>VLOOKUP(E863,Data!$A$2:$L$4115,6,FALSE)</f>
        <v>failed</v>
      </c>
      <c r="G863" s="7">
        <f>VLOOKUP(E863,Data!$A$2:$L$4115,12,FALSE)</f>
        <v>12</v>
      </c>
    </row>
    <row r="864" spans="1:7" x14ac:dyDescent="0.25">
      <c r="A864" s="7">
        <v>1900</v>
      </c>
      <c r="B864" s="7" t="str">
        <f>VLOOKUP(A864,Data!$A$2:$L$4115,6,FALSE)</f>
        <v>successful</v>
      </c>
      <c r="C864" s="7">
        <f>VLOOKUP(A864,Data!$A$2:$L$4115,12,FALSE)</f>
        <v>54</v>
      </c>
      <c r="E864" s="7">
        <v>2139</v>
      </c>
      <c r="F864" s="7" t="str">
        <f>VLOOKUP(E864,Data!$A$2:$L$4115,6,FALSE)</f>
        <v>failed</v>
      </c>
      <c r="G864" s="7">
        <f>VLOOKUP(E864,Data!$A$2:$L$4115,12,FALSE)</f>
        <v>56</v>
      </c>
    </row>
    <row r="865" spans="1:7" x14ac:dyDescent="0.25">
      <c r="A865" s="7">
        <v>1921</v>
      </c>
      <c r="B865" s="7" t="str">
        <f>VLOOKUP(A865,Data!$A$2:$L$4115,6,FALSE)</f>
        <v>successful</v>
      </c>
      <c r="C865" s="7">
        <f>VLOOKUP(A865,Data!$A$2:$L$4115,12,FALSE)</f>
        <v>38</v>
      </c>
      <c r="E865" s="7">
        <v>2140</v>
      </c>
      <c r="F865" s="7" t="str">
        <f>VLOOKUP(E865,Data!$A$2:$L$4115,6,FALSE)</f>
        <v>failed</v>
      </c>
      <c r="G865" s="7">
        <f>VLOOKUP(E865,Data!$A$2:$L$4115,12,FALSE)</f>
        <v>11</v>
      </c>
    </row>
    <row r="866" spans="1:7" x14ac:dyDescent="0.25">
      <c r="A866" s="7">
        <v>1922</v>
      </c>
      <c r="B866" s="7" t="str">
        <f>VLOOKUP(A866,Data!$A$2:$L$4115,6,FALSE)</f>
        <v>successful</v>
      </c>
      <c r="C866" s="7">
        <f>VLOOKUP(A866,Data!$A$2:$L$4115,12,FALSE)</f>
        <v>64</v>
      </c>
      <c r="E866" s="7">
        <v>2141</v>
      </c>
      <c r="F866" s="7" t="str">
        <f>VLOOKUP(E866,Data!$A$2:$L$4115,6,FALSE)</f>
        <v>failed</v>
      </c>
      <c r="G866" s="7">
        <f>VLOOKUP(E866,Data!$A$2:$L$4115,12,FALSE)</f>
        <v>0</v>
      </c>
    </row>
    <row r="867" spans="1:7" x14ac:dyDescent="0.25">
      <c r="A867" s="7">
        <v>1923</v>
      </c>
      <c r="B867" s="7" t="str">
        <f>VLOOKUP(A867,Data!$A$2:$L$4115,6,FALSE)</f>
        <v>successful</v>
      </c>
      <c r="C867" s="7">
        <f>VLOOKUP(A867,Data!$A$2:$L$4115,12,FALSE)</f>
        <v>13</v>
      </c>
      <c r="E867" s="7">
        <v>2142</v>
      </c>
      <c r="F867" s="7" t="str">
        <f>VLOOKUP(E867,Data!$A$2:$L$4115,6,FALSE)</f>
        <v>failed</v>
      </c>
      <c r="G867" s="7">
        <f>VLOOKUP(E867,Data!$A$2:$L$4115,12,FALSE)</f>
        <v>12</v>
      </c>
    </row>
    <row r="868" spans="1:7" x14ac:dyDescent="0.25">
      <c r="A868" s="7">
        <v>1924</v>
      </c>
      <c r="B868" s="7" t="str">
        <f>VLOOKUP(A868,Data!$A$2:$L$4115,6,FALSE)</f>
        <v>successful</v>
      </c>
      <c r="C868" s="7">
        <f>VLOOKUP(A868,Data!$A$2:$L$4115,12,FALSE)</f>
        <v>33</v>
      </c>
      <c r="E868" s="7">
        <v>2143</v>
      </c>
      <c r="F868" s="7" t="str">
        <f>VLOOKUP(E868,Data!$A$2:$L$4115,6,FALSE)</f>
        <v>failed</v>
      </c>
      <c r="G868" s="7">
        <f>VLOOKUP(E868,Data!$A$2:$L$4115,12,FALSE)</f>
        <v>5</v>
      </c>
    </row>
    <row r="869" spans="1:7" x14ac:dyDescent="0.25">
      <c r="A869" s="7">
        <v>1925</v>
      </c>
      <c r="B869" s="7" t="str">
        <f>VLOOKUP(A869,Data!$A$2:$L$4115,6,FALSE)</f>
        <v>successful</v>
      </c>
      <c r="C869" s="7">
        <f>VLOOKUP(A869,Data!$A$2:$L$4115,12,FALSE)</f>
        <v>52</v>
      </c>
      <c r="E869" s="7">
        <v>2144</v>
      </c>
      <c r="F869" s="7" t="str">
        <f>VLOOKUP(E869,Data!$A$2:$L$4115,6,FALSE)</f>
        <v>failed</v>
      </c>
      <c r="G869" s="7">
        <f>VLOOKUP(E869,Data!$A$2:$L$4115,12,FALSE)</f>
        <v>24</v>
      </c>
    </row>
    <row r="870" spans="1:7" x14ac:dyDescent="0.25">
      <c r="A870" s="7">
        <v>1926</v>
      </c>
      <c r="B870" s="7" t="str">
        <f>VLOOKUP(A870,Data!$A$2:$L$4115,6,FALSE)</f>
        <v>successful</v>
      </c>
      <c r="C870" s="7">
        <f>VLOOKUP(A870,Data!$A$2:$L$4115,12,FALSE)</f>
        <v>107</v>
      </c>
      <c r="E870" s="7">
        <v>2145</v>
      </c>
      <c r="F870" s="7" t="str">
        <f>VLOOKUP(E870,Data!$A$2:$L$4115,6,FALSE)</f>
        <v>failed</v>
      </c>
      <c r="G870" s="7">
        <f>VLOOKUP(E870,Data!$A$2:$L$4115,12,FALSE)</f>
        <v>89</v>
      </c>
    </row>
    <row r="871" spans="1:7" x14ac:dyDescent="0.25">
      <c r="A871" s="7">
        <v>1927</v>
      </c>
      <c r="B871" s="7" t="str">
        <f>VLOOKUP(A871,Data!$A$2:$L$4115,6,FALSE)</f>
        <v>successful</v>
      </c>
      <c r="C871" s="7">
        <f>VLOOKUP(A871,Data!$A$2:$L$4115,12,FALSE)</f>
        <v>11</v>
      </c>
      <c r="E871" s="7">
        <v>2146</v>
      </c>
      <c r="F871" s="7" t="str">
        <f>VLOOKUP(E871,Data!$A$2:$L$4115,6,FALSE)</f>
        <v>failed</v>
      </c>
      <c r="G871" s="7">
        <f>VLOOKUP(E871,Data!$A$2:$L$4115,12,FALSE)</f>
        <v>1</v>
      </c>
    </row>
    <row r="872" spans="1:7" x14ac:dyDescent="0.25">
      <c r="A872" s="7">
        <v>1928</v>
      </c>
      <c r="B872" s="7" t="str">
        <f>VLOOKUP(A872,Data!$A$2:$L$4115,6,FALSE)</f>
        <v>successful</v>
      </c>
      <c r="C872" s="7">
        <f>VLOOKUP(A872,Data!$A$2:$L$4115,12,FALSE)</f>
        <v>34</v>
      </c>
      <c r="E872" s="7">
        <v>2147</v>
      </c>
      <c r="F872" s="7" t="str">
        <f>VLOOKUP(E872,Data!$A$2:$L$4115,6,FALSE)</f>
        <v>failed</v>
      </c>
      <c r="G872" s="7">
        <f>VLOOKUP(E872,Data!$A$2:$L$4115,12,FALSE)</f>
        <v>55</v>
      </c>
    </row>
    <row r="873" spans="1:7" x14ac:dyDescent="0.25">
      <c r="A873" s="7">
        <v>1929</v>
      </c>
      <c r="B873" s="7" t="str">
        <f>VLOOKUP(A873,Data!$A$2:$L$4115,6,FALSE)</f>
        <v>successful</v>
      </c>
      <c r="C873" s="7">
        <f>VLOOKUP(A873,Data!$A$2:$L$4115,12,FALSE)</f>
        <v>75</v>
      </c>
      <c r="E873" s="7">
        <v>2148</v>
      </c>
      <c r="F873" s="7" t="str">
        <f>VLOOKUP(E873,Data!$A$2:$L$4115,6,FALSE)</f>
        <v>failed</v>
      </c>
      <c r="G873" s="7">
        <f>VLOOKUP(E873,Data!$A$2:$L$4115,12,FALSE)</f>
        <v>2</v>
      </c>
    </row>
    <row r="874" spans="1:7" x14ac:dyDescent="0.25">
      <c r="A874" s="7">
        <v>1930</v>
      </c>
      <c r="B874" s="7" t="str">
        <f>VLOOKUP(A874,Data!$A$2:$L$4115,6,FALSE)</f>
        <v>successful</v>
      </c>
      <c r="C874" s="7">
        <f>VLOOKUP(A874,Data!$A$2:$L$4115,12,FALSE)</f>
        <v>26</v>
      </c>
      <c r="E874" s="7">
        <v>2149</v>
      </c>
      <c r="F874" s="7" t="str">
        <f>VLOOKUP(E874,Data!$A$2:$L$4115,6,FALSE)</f>
        <v>failed</v>
      </c>
      <c r="G874" s="7">
        <f>VLOOKUP(E874,Data!$A$2:$L$4115,12,FALSE)</f>
        <v>0</v>
      </c>
    </row>
    <row r="875" spans="1:7" x14ac:dyDescent="0.25">
      <c r="A875" s="7">
        <v>1931</v>
      </c>
      <c r="B875" s="7" t="str">
        <f>VLOOKUP(A875,Data!$A$2:$L$4115,6,FALSE)</f>
        <v>successful</v>
      </c>
      <c r="C875" s="7">
        <f>VLOOKUP(A875,Data!$A$2:$L$4115,12,FALSE)</f>
        <v>50</v>
      </c>
      <c r="E875" s="7">
        <v>2150</v>
      </c>
      <c r="F875" s="7" t="str">
        <f>VLOOKUP(E875,Data!$A$2:$L$4115,6,FALSE)</f>
        <v>failed</v>
      </c>
      <c r="G875" s="7">
        <f>VLOOKUP(E875,Data!$A$2:$L$4115,12,FALSE)</f>
        <v>4</v>
      </c>
    </row>
    <row r="876" spans="1:7" x14ac:dyDescent="0.25">
      <c r="A876" s="7">
        <v>1932</v>
      </c>
      <c r="B876" s="7" t="str">
        <f>VLOOKUP(A876,Data!$A$2:$L$4115,6,FALSE)</f>
        <v>successful</v>
      </c>
      <c r="C876" s="7">
        <f>VLOOKUP(A876,Data!$A$2:$L$4115,12,FALSE)</f>
        <v>80</v>
      </c>
      <c r="E876" s="7">
        <v>2151</v>
      </c>
      <c r="F876" s="7" t="str">
        <f>VLOOKUP(E876,Data!$A$2:$L$4115,6,FALSE)</f>
        <v>failed</v>
      </c>
      <c r="G876" s="7">
        <f>VLOOKUP(E876,Data!$A$2:$L$4115,12,FALSE)</f>
        <v>6</v>
      </c>
    </row>
    <row r="877" spans="1:7" x14ac:dyDescent="0.25">
      <c r="A877" s="7">
        <v>1933</v>
      </c>
      <c r="B877" s="7" t="str">
        <f>VLOOKUP(A877,Data!$A$2:$L$4115,6,FALSE)</f>
        <v>successful</v>
      </c>
      <c r="C877" s="7">
        <f>VLOOKUP(A877,Data!$A$2:$L$4115,12,FALSE)</f>
        <v>110</v>
      </c>
      <c r="E877" s="7">
        <v>2152</v>
      </c>
      <c r="F877" s="7" t="str">
        <f>VLOOKUP(E877,Data!$A$2:$L$4115,6,FALSE)</f>
        <v>failed</v>
      </c>
      <c r="G877" s="7">
        <f>VLOOKUP(E877,Data!$A$2:$L$4115,12,FALSE)</f>
        <v>4</v>
      </c>
    </row>
    <row r="878" spans="1:7" x14ac:dyDescent="0.25">
      <c r="A878" s="7">
        <v>1934</v>
      </c>
      <c r="B878" s="7" t="str">
        <f>VLOOKUP(A878,Data!$A$2:$L$4115,6,FALSE)</f>
        <v>successful</v>
      </c>
      <c r="C878" s="7">
        <f>VLOOKUP(A878,Data!$A$2:$L$4115,12,FALSE)</f>
        <v>77</v>
      </c>
      <c r="E878" s="7">
        <v>2153</v>
      </c>
      <c r="F878" s="7" t="str">
        <f>VLOOKUP(E878,Data!$A$2:$L$4115,6,FALSE)</f>
        <v>failed</v>
      </c>
      <c r="G878" s="7">
        <f>VLOOKUP(E878,Data!$A$2:$L$4115,12,FALSE)</f>
        <v>4</v>
      </c>
    </row>
    <row r="879" spans="1:7" x14ac:dyDescent="0.25">
      <c r="A879" s="7">
        <v>1935</v>
      </c>
      <c r="B879" s="7" t="str">
        <f>VLOOKUP(A879,Data!$A$2:$L$4115,6,FALSE)</f>
        <v>successful</v>
      </c>
      <c r="C879" s="7">
        <f>VLOOKUP(A879,Data!$A$2:$L$4115,12,FALSE)</f>
        <v>50</v>
      </c>
      <c r="E879" s="7">
        <v>2154</v>
      </c>
      <c r="F879" s="7" t="str">
        <f>VLOOKUP(E879,Data!$A$2:$L$4115,6,FALSE)</f>
        <v>failed</v>
      </c>
      <c r="G879" s="7">
        <f>VLOOKUP(E879,Data!$A$2:$L$4115,12,FALSE)</f>
        <v>2</v>
      </c>
    </row>
    <row r="880" spans="1:7" x14ac:dyDescent="0.25">
      <c r="A880" s="7">
        <v>1936</v>
      </c>
      <c r="B880" s="7" t="str">
        <f>VLOOKUP(A880,Data!$A$2:$L$4115,6,FALSE)</f>
        <v>successful</v>
      </c>
      <c r="C880" s="7">
        <f>VLOOKUP(A880,Data!$A$2:$L$4115,12,FALSE)</f>
        <v>145</v>
      </c>
      <c r="E880" s="7">
        <v>2155</v>
      </c>
      <c r="F880" s="7" t="str">
        <f>VLOOKUP(E880,Data!$A$2:$L$4115,6,FALSE)</f>
        <v>failed</v>
      </c>
      <c r="G880" s="7">
        <f>VLOOKUP(E880,Data!$A$2:$L$4115,12,FALSE)</f>
        <v>5</v>
      </c>
    </row>
    <row r="881" spans="1:7" x14ac:dyDescent="0.25">
      <c r="A881" s="7">
        <v>1937</v>
      </c>
      <c r="B881" s="7" t="str">
        <f>VLOOKUP(A881,Data!$A$2:$L$4115,6,FALSE)</f>
        <v>successful</v>
      </c>
      <c r="C881" s="7">
        <f>VLOOKUP(A881,Data!$A$2:$L$4115,12,FALSE)</f>
        <v>29</v>
      </c>
      <c r="E881" s="7">
        <v>2156</v>
      </c>
      <c r="F881" s="7" t="str">
        <f>VLOOKUP(E881,Data!$A$2:$L$4115,6,FALSE)</f>
        <v>failed</v>
      </c>
      <c r="G881" s="7">
        <f>VLOOKUP(E881,Data!$A$2:$L$4115,12,FALSE)</f>
        <v>83</v>
      </c>
    </row>
    <row r="882" spans="1:7" x14ac:dyDescent="0.25">
      <c r="A882" s="7">
        <v>1938</v>
      </c>
      <c r="B882" s="7" t="str">
        <f>VLOOKUP(A882,Data!$A$2:$L$4115,6,FALSE)</f>
        <v>successful</v>
      </c>
      <c r="C882" s="7">
        <f>VLOOKUP(A882,Data!$A$2:$L$4115,12,FALSE)</f>
        <v>114</v>
      </c>
      <c r="E882" s="7">
        <v>2157</v>
      </c>
      <c r="F882" s="7" t="str">
        <f>VLOOKUP(E882,Data!$A$2:$L$4115,6,FALSE)</f>
        <v>failed</v>
      </c>
      <c r="G882" s="7">
        <f>VLOOKUP(E882,Data!$A$2:$L$4115,12,FALSE)</f>
        <v>57</v>
      </c>
    </row>
    <row r="883" spans="1:7" x14ac:dyDescent="0.25">
      <c r="A883" s="7">
        <v>1939</v>
      </c>
      <c r="B883" s="7" t="str">
        <f>VLOOKUP(A883,Data!$A$2:$L$4115,6,FALSE)</f>
        <v>successful</v>
      </c>
      <c r="C883" s="7">
        <f>VLOOKUP(A883,Data!$A$2:$L$4115,12,FALSE)</f>
        <v>96</v>
      </c>
      <c r="E883" s="7">
        <v>2158</v>
      </c>
      <c r="F883" s="7" t="str">
        <f>VLOOKUP(E883,Data!$A$2:$L$4115,6,FALSE)</f>
        <v>failed</v>
      </c>
      <c r="G883" s="7">
        <f>VLOOKUP(E883,Data!$A$2:$L$4115,12,FALSE)</f>
        <v>311</v>
      </c>
    </row>
    <row r="884" spans="1:7" x14ac:dyDescent="0.25">
      <c r="A884" s="7">
        <v>1940</v>
      </c>
      <c r="B884" s="7" t="str">
        <f>VLOOKUP(A884,Data!$A$2:$L$4115,6,FALSE)</f>
        <v>successful</v>
      </c>
      <c r="C884" s="7">
        <f>VLOOKUP(A884,Data!$A$2:$L$4115,12,FALSE)</f>
        <v>31</v>
      </c>
      <c r="E884" s="7">
        <v>2159</v>
      </c>
      <c r="F884" s="7" t="str">
        <f>VLOOKUP(E884,Data!$A$2:$L$4115,6,FALSE)</f>
        <v>failed</v>
      </c>
      <c r="G884" s="7">
        <f>VLOOKUP(E884,Data!$A$2:$L$4115,12,FALSE)</f>
        <v>2</v>
      </c>
    </row>
    <row r="885" spans="1:7" x14ac:dyDescent="0.25">
      <c r="A885" s="7">
        <v>1941</v>
      </c>
      <c r="B885" s="7" t="str">
        <f>VLOOKUP(A885,Data!$A$2:$L$4115,6,FALSE)</f>
        <v>successful</v>
      </c>
      <c r="C885" s="7">
        <f>VLOOKUP(A885,Data!$A$2:$L$4115,12,FALSE)</f>
        <v>4883</v>
      </c>
      <c r="E885" s="7">
        <v>2160</v>
      </c>
      <c r="F885" s="7" t="str">
        <f>VLOOKUP(E885,Data!$A$2:$L$4115,6,FALSE)</f>
        <v>failed</v>
      </c>
      <c r="G885" s="7">
        <f>VLOOKUP(E885,Data!$A$2:$L$4115,12,FALSE)</f>
        <v>16</v>
      </c>
    </row>
    <row r="886" spans="1:7" x14ac:dyDescent="0.25">
      <c r="A886" s="7">
        <v>1942</v>
      </c>
      <c r="B886" s="7" t="str">
        <f>VLOOKUP(A886,Data!$A$2:$L$4115,6,FALSE)</f>
        <v>successful</v>
      </c>
      <c r="C886" s="7">
        <f>VLOOKUP(A886,Data!$A$2:$L$4115,12,FALSE)</f>
        <v>95</v>
      </c>
      <c r="E886" s="7">
        <v>2401</v>
      </c>
      <c r="F886" s="7" t="str">
        <f>VLOOKUP(E886,Data!$A$2:$L$4115,6,FALSE)</f>
        <v>failed</v>
      </c>
      <c r="G886" s="7">
        <f>VLOOKUP(E886,Data!$A$2:$L$4115,12,FALSE)</f>
        <v>9</v>
      </c>
    </row>
    <row r="887" spans="1:7" x14ac:dyDescent="0.25">
      <c r="A887" s="7">
        <v>1943</v>
      </c>
      <c r="B887" s="7" t="str">
        <f>VLOOKUP(A887,Data!$A$2:$L$4115,6,FALSE)</f>
        <v>successful</v>
      </c>
      <c r="C887" s="7">
        <f>VLOOKUP(A887,Data!$A$2:$L$4115,12,FALSE)</f>
        <v>2478</v>
      </c>
      <c r="E887" s="7">
        <v>2402</v>
      </c>
      <c r="F887" s="7" t="str">
        <f>VLOOKUP(E887,Data!$A$2:$L$4115,6,FALSE)</f>
        <v>failed</v>
      </c>
      <c r="G887" s="7">
        <f>VLOOKUP(E887,Data!$A$2:$L$4115,12,FALSE)</f>
        <v>1</v>
      </c>
    </row>
    <row r="888" spans="1:7" x14ac:dyDescent="0.25">
      <c r="A888" s="7">
        <v>1944</v>
      </c>
      <c r="B888" s="7" t="str">
        <f>VLOOKUP(A888,Data!$A$2:$L$4115,6,FALSE)</f>
        <v>successful</v>
      </c>
      <c r="C888" s="7">
        <f>VLOOKUP(A888,Data!$A$2:$L$4115,12,FALSE)</f>
        <v>1789</v>
      </c>
      <c r="E888" s="7">
        <v>2403</v>
      </c>
      <c r="F888" s="7" t="str">
        <f>VLOOKUP(E888,Data!$A$2:$L$4115,6,FALSE)</f>
        <v>failed</v>
      </c>
      <c r="G888" s="7">
        <f>VLOOKUP(E888,Data!$A$2:$L$4115,12,FALSE)</f>
        <v>12</v>
      </c>
    </row>
    <row r="889" spans="1:7" x14ac:dyDescent="0.25">
      <c r="A889" s="7">
        <v>1945</v>
      </c>
      <c r="B889" s="7" t="str">
        <f>VLOOKUP(A889,Data!$A$2:$L$4115,6,FALSE)</f>
        <v>successful</v>
      </c>
      <c r="C889" s="7">
        <f>VLOOKUP(A889,Data!$A$2:$L$4115,12,FALSE)</f>
        <v>680</v>
      </c>
      <c r="E889" s="7">
        <v>2404</v>
      </c>
      <c r="F889" s="7" t="str">
        <f>VLOOKUP(E889,Data!$A$2:$L$4115,6,FALSE)</f>
        <v>failed</v>
      </c>
      <c r="G889" s="7">
        <f>VLOOKUP(E889,Data!$A$2:$L$4115,12,FALSE)</f>
        <v>0</v>
      </c>
    </row>
    <row r="890" spans="1:7" x14ac:dyDescent="0.25">
      <c r="A890" s="7">
        <v>1946</v>
      </c>
      <c r="B890" s="7" t="str">
        <f>VLOOKUP(A890,Data!$A$2:$L$4115,6,FALSE)</f>
        <v>successful</v>
      </c>
      <c r="C890" s="7">
        <f>VLOOKUP(A890,Data!$A$2:$L$4115,12,FALSE)</f>
        <v>70</v>
      </c>
      <c r="E890" s="7">
        <v>2405</v>
      </c>
      <c r="F890" s="7" t="str">
        <f>VLOOKUP(E890,Data!$A$2:$L$4115,6,FALSE)</f>
        <v>failed</v>
      </c>
      <c r="G890" s="7">
        <f>VLOOKUP(E890,Data!$A$2:$L$4115,12,FALSE)</f>
        <v>20</v>
      </c>
    </row>
    <row r="891" spans="1:7" x14ac:dyDescent="0.25">
      <c r="A891" s="7">
        <v>1947</v>
      </c>
      <c r="B891" s="7" t="str">
        <f>VLOOKUP(A891,Data!$A$2:$L$4115,6,FALSE)</f>
        <v>successful</v>
      </c>
      <c r="C891" s="7">
        <f>VLOOKUP(A891,Data!$A$2:$L$4115,12,FALSE)</f>
        <v>23</v>
      </c>
      <c r="E891" s="7">
        <v>2406</v>
      </c>
      <c r="F891" s="7" t="str">
        <f>VLOOKUP(E891,Data!$A$2:$L$4115,6,FALSE)</f>
        <v>failed</v>
      </c>
      <c r="G891" s="7">
        <f>VLOOKUP(E891,Data!$A$2:$L$4115,12,FALSE)</f>
        <v>16</v>
      </c>
    </row>
    <row r="892" spans="1:7" x14ac:dyDescent="0.25">
      <c r="A892" s="7">
        <v>1948</v>
      </c>
      <c r="B892" s="7" t="str">
        <f>VLOOKUP(A892,Data!$A$2:$L$4115,6,FALSE)</f>
        <v>successful</v>
      </c>
      <c r="C892" s="7">
        <f>VLOOKUP(A892,Data!$A$2:$L$4115,12,FALSE)</f>
        <v>4245</v>
      </c>
      <c r="E892" s="7">
        <v>2407</v>
      </c>
      <c r="F892" s="7" t="str">
        <f>VLOOKUP(E892,Data!$A$2:$L$4115,6,FALSE)</f>
        <v>failed</v>
      </c>
      <c r="G892" s="7">
        <f>VLOOKUP(E892,Data!$A$2:$L$4115,12,FALSE)</f>
        <v>33</v>
      </c>
    </row>
    <row r="893" spans="1:7" x14ac:dyDescent="0.25">
      <c r="A893" s="7">
        <v>1949</v>
      </c>
      <c r="B893" s="7" t="str">
        <f>VLOOKUP(A893,Data!$A$2:$L$4115,6,FALSE)</f>
        <v>successful</v>
      </c>
      <c r="C893" s="7">
        <f>VLOOKUP(A893,Data!$A$2:$L$4115,12,FALSE)</f>
        <v>943</v>
      </c>
      <c r="E893" s="7">
        <v>2408</v>
      </c>
      <c r="F893" s="7" t="str">
        <f>VLOOKUP(E893,Data!$A$2:$L$4115,6,FALSE)</f>
        <v>failed</v>
      </c>
      <c r="G893" s="7">
        <f>VLOOKUP(E893,Data!$A$2:$L$4115,12,FALSE)</f>
        <v>2</v>
      </c>
    </row>
    <row r="894" spans="1:7" x14ac:dyDescent="0.25">
      <c r="A894" s="7">
        <v>1950</v>
      </c>
      <c r="B894" s="7" t="str">
        <f>VLOOKUP(A894,Data!$A$2:$L$4115,6,FALSE)</f>
        <v>successful</v>
      </c>
      <c r="C894" s="7">
        <f>VLOOKUP(A894,Data!$A$2:$L$4115,12,FALSE)</f>
        <v>1876</v>
      </c>
      <c r="E894" s="7">
        <v>2409</v>
      </c>
      <c r="F894" s="7" t="str">
        <f>VLOOKUP(E894,Data!$A$2:$L$4115,6,FALSE)</f>
        <v>failed</v>
      </c>
      <c r="G894" s="7">
        <f>VLOOKUP(E894,Data!$A$2:$L$4115,12,FALSE)</f>
        <v>6</v>
      </c>
    </row>
    <row r="895" spans="1:7" x14ac:dyDescent="0.25">
      <c r="A895" s="7">
        <v>1951</v>
      </c>
      <c r="B895" s="7" t="str">
        <f>VLOOKUP(A895,Data!$A$2:$L$4115,6,FALSE)</f>
        <v>successful</v>
      </c>
      <c r="C895" s="7">
        <f>VLOOKUP(A895,Data!$A$2:$L$4115,12,FALSE)</f>
        <v>834</v>
      </c>
      <c r="E895" s="7">
        <v>2410</v>
      </c>
      <c r="F895" s="7" t="str">
        <f>VLOOKUP(E895,Data!$A$2:$L$4115,6,FALSE)</f>
        <v>failed</v>
      </c>
      <c r="G895" s="7">
        <f>VLOOKUP(E895,Data!$A$2:$L$4115,12,FALSE)</f>
        <v>0</v>
      </c>
    </row>
    <row r="896" spans="1:7" x14ac:dyDescent="0.25">
      <c r="A896" s="7">
        <v>1952</v>
      </c>
      <c r="B896" s="7" t="str">
        <f>VLOOKUP(A896,Data!$A$2:$L$4115,6,FALSE)</f>
        <v>successful</v>
      </c>
      <c r="C896" s="7">
        <f>VLOOKUP(A896,Data!$A$2:$L$4115,12,FALSE)</f>
        <v>682</v>
      </c>
      <c r="E896" s="7">
        <v>2411</v>
      </c>
      <c r="F896" s="7" t="str">
        <f>VLOOKUP(E896,Data!$A$2:$L$4115,6,FALSE)</f>
        <v>failed</v>
      </c>
      <c r="G896" s="7">
        <f>VLOOKUP(E896,Data!$A$2:$L$4115,12,FALSE)</f>
        <v>3</v>
      </c>
    </row>
    <row r="897" spans="1:7" x14ac:dyDescent="0.25">
      <c r="A897" s="7">
        <v>1953</v>
      </c>
      <c r="B897" s="7" t="str">
        <f>VLOOKUP(A897,Data!$A$2:$L$4115,6,FALSE)</f>
        <v>successful</v>
      </c>
      <c r="C897" s="7">
        <f>VLOOKUP(A897,Data!$A$2:$L$4115,12,FALSE)</f>
        <v>147</v>
      </c>
      <c r="E897" s="7">
        <v>2412</v>
      </c>
      <c r="F897" s="7" t="str">
        <f>VLOOKUP(E897,Data!$A$2:$L$4115,6,FALSE)</f>
        <v>failed</v>
      </c>
      <c r="G897" s="7">
        <f>VLOOKUP(E897,Data!$A$2:$L$4115,12,FALSE)</f>
        <v>0</v>
      </c>
    </row>
    <row r="898" spans="1:7" x14ac:dyDescent="0.25">
      <c r="A898" s="7">
        <v>1954</v>
      </c>
      <c r="B898" s="7" t="str">
        <f>VLOOKUP(A898,Data!$A$2:$L$4115,6,FALSE)</f>
        <v>successful</v>
      </c>
      <c r="C898" s="7">
        <f>VLOOKUP(A898,Data!$A$2:$L$4115,12,FALSE)</f>
        <v>415</v>
      </c>
      <c r="E898" s="7">
        <v>2413</v>
      </c>
      <c r="F898" s="7" t="str">
        <f>VLOOKUP(E898,Data!$A$2:$L$4115,6,FALSE)</f>
        <v>failed</v>
      </c>
      <c r="G898" s="7">
        <f>VLOOKUP(E898,Data!$A$2:$L$4115,12,FALSE)</f>
        <v>3</v>
      </c>
    </row>
    <row r="899" spans="1:7" x14ac:dyDescent="0.25">
      <c r="A899" s="7">
        <v>1955</v>
      </c>
      <c r="B899" s="7" t="str">
        <f>VLOOKUP(A899,Data!$A$2:$L$4115,6,FALSE)</f>
        <v>successful</v>
      </c>
      <c r="C899" s="7">
        <f>VLOOKUP(A899,Data!$A$2:$L$4115,12,FALSE)</f>
        <v>290</v>
      </c>
      <c r="E899" s="7">
        <v>2414</v>
      </c>
      <c r="F899" s="7" t="str">
        <f>VLOOKUP(E899,Data!$A$2:$L$4115,6,FALSE)</f>
        <v>failed</v>
      </c>
      <c r="G899" s="7">
        <f>VLOOKUP(E899,Data!$A$2:$L$4115,12,FALSE)</f>
        <v>13</v>
      </c>
    </row>
    <row r="900" spans="1:7" x14ac:dyDescent="0.25">
      <c r="A900" s="7">
        <v>1956</v>
      </c>
      <c r="B900" s="7" t="str">
        <f>VLOOKUP(A900,Data!$A$2:$L$4115,6,FALSE)</f>
        <v>successful</v>
      </c>
      <c r="C900" s="7">
        <f>VLOOKUP(A900,Data!$A$2:$L$4115,12,FALSE)</f>
        <v>365</v>
      </c>
      <c r="E900" s="7">
        <v>2415</v>
      </c>
      <c r="F900" s="7" t="str">
        <f>VLOOKUP(E900,Data!$A$2:$L$4115,6,FALSE)</f>
        <v>failed</v>
      </c>
      <c r="G900" s="7">
        <f>VLOOKUP(E900,Data!$A$2:$L$4115,12,FALSE)</f>
        <v>6</v>
      </c>
    </row>
    <row r="901" spans="1:7" x14ac:dyDescent="0.25">
      <c r="A901" s="7">
        <v>1957</v>
      </c>
      <c r="B901" s="7" t="str">
        <f>VLOOKUP(A901,Data!$A$2:$L$4115,6,FALSE)</f>
        <v>successful</v>
      </c>
      <c r="C901" s="7">
        <f>VLOOKUP(A901,Data!$A$2:$L$4115,12,FALSE)</f>
        <v>660</v>
      </c>
      <c r="E901" s="7">
        <v>2416</v>
      </c>
      <c r="F901" s="7" t="str">
        <f>VLOOKUP(E901,Data!$A$2:$L$4115,6,FALSE)</f>
        <v>failed</v>
      </c>
      <c r="G901" s="7">
        <f>VLOOKUP(E901,Data!$A$2:$L$4115,12,FALSE)</f>
        <v>1</v>
      </c>
    </row>
    <row r="902" spans="1:7" x14ac:dyDescent="0.25">
      <c r="A902" s="7">
        <v>1958</v>
      </c>
      <c r="B902" s="7" t="str">
        <f>VLOOKUP(A902,Data!$A$2:$L$4115,6,FALSE)</f>
        <v>successful</v>
      </c>
      <c r="C902" s="7">
        <f>VLOOKUP(A902,Data!$A$2:$L$4115,12,FALSE)</f>
        <v>1356</v>
      </c>
      <c r="E902" s="7">
        <v>2417</v>
      </c>
      <c r="F902" s="7" t="str">
        <f>VLOOKUP(E902,Data!$A$2:$L$4115,6,FALSE)</f>
        <v>failed</v>
      </c>
      <c r="G902" s="7">
        <f>VLOOKUP(E902,Data!$A$2:$L$4115,12,FALSE)</f>
        <v>0</v>
      </c>
    </row>
    <row r="903" spans="1:7" x14ac:dyDescent="0.25">
      <c r="A903" s="7">
        <v>1959</v>
      </c>
      <c r="B903" s="7" t="str">
        <f>VLOOKUP(A903,Data!$A$2:$L$4115,6,FALSE)</f>
        <v>successful</v>
      </c>
      <c r="C903" s="7">
        <f>VLOOKUP(A903,Data!$A$2:$L$4115,12,FALSE)</f>
        <v>424</v>
      </c>
      <c r="E903" s="7">
        <v>2418</v>
      </c>
      <c r="F903" s="7" t="str">
        <f>VLOOKUP(E903,Data!$A$2:$L$4115,6,FALSE)</f>
        <v>failed</v>
      </c>
      <c r="G903" s="7">
        <f>VLOOKUP(E903,Data!$A$2:$L$4115,12,FALSE)</f>
        <v>5</v>
      </c>
    </row>
    <row r="904" spans="1:7" x14ac:dyDescent="0.25">
      <c r="A904" s="7">
        <v>1960</v>
      </c>
      <c r="B904" s="7" t="str">
        <f>VLOOKUP(A904,Data!$A$2:$L$4115,6,FALSE)</f>
        <v>successful</v>
      </c>
      <c r="C904" s="7">
        <f>VLOOKUP(A904,Data!$A$2:$L$4115,12,FALSE)</f>
        <v>33</v>
      </c>
      <c r="E904" s="7">
        <v>2419</v>
      </c>
      <c r="F904" s="7" t="str">
        <f>VLOOKUP(E904,Data!$A$2:$L$4115,6,FALSE)</f>
        <v>failed</v>
      </c>
      <c r="G904" s="7">
        <f>VLOOKUP(E904,Data!$A$2:$L$4115,12,FALSE)</f>
        <v>0</v>
      </c>
    </row>
    <row r="905" spans="1:7" x14ac:dyDescent="0.25">
      <c r="A905" s="7">
        <v>1961</v>
      </c>
      <c r="B905" s="7" t="str">
        <f>VLOOKUP(A905,Data!$A$2:$L$4115,6,FALSE)</f>
        <v>successful</v>
      </c>
      <c r="C905" s="7">
        <f>VLOOKUP(A905,Data!$A$2:$L$4115,12,FALSE)</f>
        <v>1633</v>
      </c>
      <c r="E905" s="7">
        <v>2420</v>
      </c>
      <c r="F905" s="7" t="str">
        <f>VLOOKUP(E905,Data!$A$2:$L$4115,6,FALSE)</f>
        <v>failed</v>
      </c>
      <c r="G905" s="7">
        <f>VLOOKUP(E905,Data!$A$2:$L$4115,12,FALSE)</f>
        <v>36</v>
      </c>
    </row>
    <row r="906" spans="1:7" x14ac:dyDescent="0.25">
      <c r="A906" s="7">
        <v>1962</v>
      </c>
      <c r="B906" s="7" t="str">
        <f>VLOOKUP(A906,Data!$A$2:$L$4115,6,FALSE)</f>
        <v>successful</v>
      </c>
      <c r="C906" s="7">
        <f>VLOOKUP(A906,Data!$A$2:$L$4115,12,FALSE)</f>
        <v>306</v>
      </c>
      <c r="E906" s="7">
        <v>2421</v>
      </c>
      <c r="F906" s="7" t="str">
        <f>VLOOKUP(E906,Data!$A$2:$L$4115,6,FALSE)</f>
        <v>failed</v>
      </c>
      <c r="G906" s="7">
        <f>VLOOKUP(E906,Data!$A$2:$L$4115,12,FALSE)</f>
        <v>1</v>
      </c>
    </row>
    <row r="907" spans="1:7" x14ac:dyDescent="0.25">
      <c r="A907" s="7">
        <v>1963</v>
      </c>
      <c r="B907" s="7" t="str">
        <f>VLOOKUP(A907,Data!$A$2:$L$4115,6,FALSE)</f>
        <v>successful</v>
      </c>
      <c r="C907" s="7">
        <f>VLOOKUP(A907,Data!$A$2:$L$4115,12,FALSE)</f>
        <v>205</v>
      </c>
      <c r="E907" s="7">
        <v>2422</v>
      </c>
      <c r="F907" s="7" t="str">
        <f>VLOOKUP(E907,Data!$A$2:$L$4115,6,FALSE)</f>
        <v>failed</v>
      </c>
      <c r="G907" s="7">
        <f>VLOOKUP(E907,Data!$A$2:$L$4115,12,FALSE)</f>
        <v>1</v>
      </c>
    </row>
    <row r="908" spans="1:7" x14ac:dyDescent="0.25">
      <c r="A908" s="7">
        <v>1964</v>
      </c>
      <c r="B908" s="7" t="str">
        <f>VLOOKUP(A908,Data!$A$2:$L$4115,6,FALSE)</f>
        <v>successful</v>
      </c>
      <c r="C908" s="7">
        <f>VLOOKUP(A908,Data!$A$2:$L$4115,12,FALSE)</f>
        <v>1281</v>
      </c>
      <c r="E908" s="7">
        <v>2423</v>
      </c>
      <c r="F908" s="7" t="str">
        <f>VLOOKUP(E908,Data!$A$2:$L$4115,6,FALSE)</f>
        <v>failed</v>
      </c>
      <c r="G908" s="7">
        <f>VLOOKUP(E908,Data!$A$2:$L$4115,12,FALSE)</f>
        <v>1</v>
      </c>
    </row>
    <row r="909" spans="1:7" x14ac:dyDescent="0.25">
      <c r="A909" s="7">
        <v>1965</v>
      </c>
      <c r="B909" s="7" t="str">
        <f>VLOOKUP(A909,Data!$A$2:$L$4115,6,FALSE)</f>
        <v>successful</v>
      </c>
      <c r="C909" s="7">
        <f>VLOOKUP(A909,Data!$A$2:$L$4115,12,FALSE)</f>
        <v>103</v>
      </c>
      <c r="E909" s="7">
        <v>2424</v>
      </c>
      <c r="F909" s="7" t="str">
        <f>VLOOKUP(E909,Data!$A$2:$L$4115,6,FALSE)</f>
        <v>failed</v>
      </c>
      <c r="G909" s="7">
        <f>VLOOKUP(E909,Data!$A$2:$L$4115,12,FALSE)</f>
        <v>9</v>
      </c>
    </row>
    <row r="910" spans="1:7" x14ac:dyDescent="0.25">
      <c r="A910" s="7">
        <v>1966</v>
      </c>
      <c r="B910" s="7" t="str">
        <f>VLOOKUP(A910,Data!$A$2:$L$4115,6,FALSE)</f>
        <v>successful</v>
      </c>
      <c r="C910" s="7">
        <f>VLOOKUP(A910,Data!$A$2:$L$4115,12,FALSE)</f>
        <v>1513</v>
      </c>
      <c r="E910" s="7">
        <v>2425</v>
      </c>
      <c r="F910" s="7" t="str">
        <f>VLOOKUP(E910,Data!$A$2:$L$4115,6,FALSE)</f>
        <v>failed</v>
      </c>
      <c r="G910" s="7">
        <f>VLOOKUP(E910,Data!$A$2:$L$4115,12,FALSE)</f>
        <v>1</v>
      </c>
    </row>
    <row r="911" spans="1:7" x14ac:dyDescent="0.25">
      <c r="A911" s="7">
        <v>1967</v>
      </c>
      <c r="B911" s="7" t="str">
        <f>VLOOKUP(A911,Data!$A$2:$L$4115,6,FALSE)</f>
        <v>successful</v>
      </c>
      <c r="C911" s="7">
        <f>VLOOKUP(A911,Data!$A$2:$L$4115,12,FALSE)</f>
        <v>405</v>
      </c>
      <c r="E911" s="7">
        <v>2426</v>
      </c>
      <c r="F911" s="7" t="str">
        <f>VLOOKUP(E911,Data!$A$2:$L$4115,6,FALSE)</f>
        <v>failed</v>
      </c>
      <c r="G911" s="7">
        <f>VLOOKUP(E911,Data!$A$2:$L$4115,12,FALSE)</f>
        <v>0</v>
      </c>
    </row>
    <row r="912" spans="1:7" x14ac:dyDescent="0.25">
      <c r="A912" s="7">
        <v>1968</v>
      </c>
      <c r="B912" s="7" t="str">
        <f>VLOOKUP(A912,Data!$A$2:$L$4115,6,FALSE)</f>
        <v>successful</v>
      </c>
      <c r="C912" s="7">
        <f>VLOOKUP(A912,Data!$A$2:$L$4115,12,FALSE)</f>
        <v>510</v>
      </c>
      <c r="E912" s="7">
        <v>2427</v>
      </c>
      <c r="F912" s="7" t="str">
        <f>VLOOKUP(E912,Data!$A$2:$L$4115,6,FALSE)</f>
        <v>failed</v>
      </c>
      <c r="G912" s="7">
        <f>VLOOKUP(E912,Data!$A$2:$L$4115,12,FALSE)</f>
        <v>1</v>
      </c>
    </row>
    <row r="913" spans="1:7" x14ac:dyDescent="0.25">
      <c r="A913" s="7">
        <v>1969</v>
      </c>
      <c r="B913" s="7" t="str">
        <f>VLOOKUP(A913,Data!$A$2:$L$4115,6,FALSE)</f>
        <v>successful</v>
      </c>
      <c r="C913" s="7">
        <f>VLOOKUP(A913,Data!$A$2:$L$4115,12,FALSE)</f>
        <v>1887</v>
      </c>
      <c r="E913" s="7">
        <v>2428</v>
      </c>
      <c r="F913" s="7" t="str">
        <f>VLOOKUP(E913,Data!$A$2:$L$4115,6,FALSE)</f>
        <v>failed</v>
      </c>
      <c r="G913" s="7">
        <f>VLOOKUP(E913,Data!$A$2:$L$4115,12,FALSE)</f>
        <v>1</v>
      </c>
    </row>
    <row r="914" spans="1:7" x14ac:dyDescent="0.25">
      <c r="A914" s="7">
        <v>1970</v>
      </c>
      <c r="B914" s="7" t="str">
        <f>VLOOKUP(A914,Data!$A$2:$L$4115,6,FALSE)</f>
        <v>successful</v>
      </c>
      <c r="C914" s="7">
        <f>VLOOKUP(A914,Data!$A$2:$L$4115,12,FALSE)</f>
        <v>701</v>
      </c>
      <c r="E914" s="7">
        <v>2429</v>
      </c>
      <c r="F914" s="7" t="str">
        <f>VLOOKUP(E914,Data!$A$2:$L$4115,6,FALSE)</f>
        <v>failed</v>
      </c>
      <c r="G914" s="7">
        <f>VLOOKUP(E914,Data!$A$2:$L$4115,12,FALSE)</f>
        <v>4</v>
      </c>
    </row>
    <row r="915" spans="1:7" x14ac:dyDescent="0.25">
      <c r="A915" s="7">
        <v>1971</v>
      </c>
      <c r="B915" s="7" t="str">
        <f>VLOOKUP(A915,Data!$A$2:$L$4115,6,FALSE)</f>
        <v>successful</v>
      </c>
      <c r="C915" s="7">
        <f>VLOOKUP(A915,Data!$A$2:$L$4115,12,FALSE)</f>
        <v>3863</v>
      </c>
      <c r="E915" s="7">
        <v>2430</v>
      </c>
      <c r="F915" s="7" t="str">
        <f>VLOOKUP(E915,Data!$A$2:$L$4115,6,FALSE)</f>
        <v>failed</v>
      </c>
      <c r="G915" s="7">
        <f>VLOOKUP(E915,Data!$A$2:$L$4115,12,FALSE)</f>
        <v>2</v>
      </c>
    </row>
    <row r="916" spans="1:7" x14ac:dyDescent="0.25">
      <c r="A916" s="7">
        <v>1972</v>
      </c>
      <c r="B916" s="7" t="str">
        <f>VLOOKUP(A916,Data!$A$2:$L$4115,6,FALSE)</f>
        <v>successful</v>
      </c>
      <c r="C916" s="7">
        <f>VLOOKUP(A916,Data!$A$2:$L$4115,12,FALSE)</f>
        <v>238</v>
      </c>
      <c r="E916" s="7">
        <v>2431</v>
      </c>
      <c r="F916" s="7" t="str">
        <f>VLOOKUP(E916,Data!$A$2:$L$4115,6,FALSE)</f>
        <v>failed</v>
      </c>
      <c r="G916" s="7">
        <f>VLOOKUP(E916,Data!$A$2:$L$4115,12,FALSE)</f>
        <v>2</v>
      </c>
    </row>
    <row r="917" spans="1:7" x14ac:dyDescent="0.25">
      <c r="A917" s="7">
        <v>1973</v>
      </c>
      <c r="B917" s="7" t="str">
        <f>VLOOKUP(A917,Data!$A$2:$L$4115,6,FALSE)</f>
        <v>successful</v>
      </c>
      <c r="C917" s="7">
        <f>VLOOKUP(A917,Data!$A$2:$L$4115,12,FALSE)</f>
        <v>2051</v>
      </c>
      <c r="E917" s="7">
        <v>2432</v>
      </c>
      <c r="F917" s="7" t="str">
        <f>VLOOKUP(E917,Data!$A$2:$L$4115,6,FALSE)</f>
        <v>failed</v>
      </c>
      <c r="G917" s="7">
        <f>VLOOKUP(E917,Data!$A$2:$L$4115,12,FALSE)</f>
        <v>2</v>
      </c>
    </row>
    <row r="918" spans="1:7" x14ac:dyDescent="0.25">
      <c r="A918" s="7">
        <v>1974</v>
      </c>
      <c r="B918" s="7" t="str">
        <f>VLOOKUP(A918,Data!$A$2:$L$4115,6,FALSE)</f>
        <v>successful</v>
      </c>
      <c r="C918" s="7">
        <f>VLOOKUP(A918,Data!$A$2:$L$4115,12,FALSE)</f>
        <v>402</v>
      </c>
      <c r="E918" s="7">
        <v>2433</v>
      </c>
      <c r="F918" s="7" t="str">
        <f>VLOOKUP(E918,Data!$A$2:$L$4115,6,FALSE)</f>
        <v>failed</v>
      </c>
      <c r="G918" s="7">
        <f>VLOOKUP(E918,Data!$A$2:$L$4115,12,FALSE)</f>
        <v>0</v>
      </c>
    </row>
    <row r="919" spans="1:7" x14ac:dyDescent="0.25">
      <c r="A919" s="7">
        <v>1975</v>
      </c>
      <c r="B919" s="7" t="str">
        <f>VLOOKUP(A919,Data!$A$2:$L$4115,6,FALSE)</f>
        <v>successful</v>
      </c>
      <c r="C919" s="7">
        <f>VLOOKUP(A919,Data!$A$2:$L$4115,12,FALSE)</f>
        <v>253</v>
      </c>
      <c r="E919" s="7">
        <v>2434</v>
      </c>
      <c r="F919" s="7" t="str">
        <f>VLOOKUP(E919,Data!$A$2:$L$4115,6,FALSE)</f>
        <v>failed</v>
      </c>
      <c r="G919" s="7">
        <f>VLOOKUP(E919,Data!$A$2:$L$4115,12,FALSE)</f>
        <v>2</v>
      </c>
    </row>
    <row r="920" spans="1:7" x14ac:dyDescent="0.25">
      <c r="A920" s="7">
        <v>1976</v>
      </c>
      <c r="B920" s="7" t="str">
        <f>VLOOKUP(A920,Data!$A$2:$L$4115,6,FALSE)</f>
        <v>successful</v>
      </c>
      <c r="C920" s="7">
        <f>VLOOKUP(A920,Data!$A$2:$L$4115,12,FALSE)</f>
        <v>473</v>
      </c>
      <c r="E920" s="7">
        <v>2435</v>
      </c>
      <c r="F920" s="7" t="str">
        <f>VLOOKUP(E920,Data!$A$2:$L$4115,6,FALSE)</f>
        <v>failed</v>
      </c>
      <c r="G920" s="7">
        <f>VLOOKUP(E920,Data!$A$2:$L$4115,12,FALSE)</f>
        <v>4</v>
      </c>
    </row>
    <row r="921" spans="1:7" x14ac:dyDescent="0.25">
      <c r="A921" s="7">
        <v>1977</v>
      </c>
      <c r="B921" s="7" t="str">
        <f>VLOOKUP(A921,Data!$A$2:$L$4115,6,FALSE)</f>
        <v>successful</v>
      </c>
      <c r="C921" s="7">
        <f>VLOOKUP(A921,Data!$A$2:$L$4115,12,FALSE)</f>
        <v>821</v>
      </c>
      <c r="E921" s="7">
        <v>2436</v>
      </c>
      <c r="F921" s="7" t="str">
        <f>VLOOKUP(E921,Data!$A$2:$L$4115,6,FALSE)</f>
        <v>failed</v>
      </c>
      <c r="G921" s="7">
        <f>VLOOKUP(E921,Data!$A$2:$L$4115,12,FALSE)</f>
        <v>2</v>
      </c>
    </row>
    <row r="922" spans="1:7" x14ac:dyDescent="0.25">
      <c r="A922" s="7">
        <v>1978</v>
      </c>
      <c r="B922" s="7" t="str">
        <f>VLOOKUP(A922,Data!$A$2:$L$4115,6,FALSE)</f>
        <v>successful</v>
      </c>
      <c r="C922" s="7">
        <f>VLOOKUP(A922,Data!$A$2:$L$4115,12,FALSE)</f>
        <v>388</v>
      </c>
      <c r="E922" s="7">
        <v>2437</v>
      </c>
      <c r="F922" s="7" t="str">
        <f>VLOOKUP(E922,Data!$A$2:$L$4115,6,FALSE)</f>
        <v>failed</v>
      </c>
      <c r="G922" s="7">
        <f>VLOOKUP(E922,Data!$A$2:$L$4115,12,FALSE)</f>
        <v>0</v>
      </c>
    </row>
    <row r="923" spans="1:7" x14ac:dyDescent="0.25">
      <c r="A923" s="7">
        <v>1979</v>
      </c>
      <c r="B923" s="7" t="str">
        <f>VLOOKUP(A923,Data!$A$2:$L$4115,6,FALSE)</f>
        <v>successful</v>
      </c>
      <c r="C923" s="7">
        <f>VLOOKUP(A923,Data!$A$2:$L$4115,12,FALSE)</f>
        <v>813</v>
      </c>
      <c r="E923" s="7">
        <v>2438</v>
      </c>
      <c r="F923" s="7" t="str">
        <f>VLOOKUP(E923,Data!$A$2:$L$4115,6,FALSE)</f>
        <v>failed</v>
      </c>
      <c r="G923" s="7">
        <f>VLOOKUP(E923,Data!$A$2:$L$4115,12,FALSE)</f>
        <v>1</v>
      </c>
    </row>
    <row r="924" spans="1:7" x14ac:dyDescent="0.25">
      <c r="A924" s="7">
        <v>1980</v>
      </c>
      <c r="B924" s="7" t="str">
        <f>VLOOKUP(A924,Data!$A$2:$L$4115,6,FALSE)</f>
        <v>successful</v>
      </c>
      <c r="C924" s="7">
        <f>VLOOKUP(A924,Data!$A$2:$L$4115,12,FALSE)</f>
        <v>1945</v>
      </c>
      <c r="E924" s="7">
        <v>2439</v>
      </c>
      <c r="F924" s="7" t="str">
        <f>VLOOKUP(E924,Data!$A$2:$L$4115,6,FALSE)</f>
        <v>failed</v>
      </c>
      <c r="G924" s="7">
        <f>VLOOKUP(E924,Data!$A$2:$L$4115,12,FALSE)</f>
        <v>0</v>
      </c>
    </row>
    <row r="925" spans="1:7" x14ac:dyDescent="0.25">
      <c r="A925" s="7">
        <v>2001</v>
      </c>
      <c r="B925" s="7" t="str">
        <f>VLOOKUP(A925,Data!$A$2:$L$4115,6,FALSE)</f>
        <v>successful</v>
      </c>
      <c r="C925" s="7">
        <f>VLOOKUP(A925,Data!$A$2:$L$4115,12,FALSE)</f>
        <v>1637</v>
      </c>
      <c r="E925" s="7">
        <v>2440</v>
      </c>
      <c r="F925" s="7" t="str">
        <f>VLOOKUP(E925,Data!$A$2:$L$4115,6,FALSE)</f>
        <v>failed</v>
      </c>
      <c r="G925" s="7">
        <f>VLOOKUP(E925,Data!$A$2:$L$4115,12,FALSE)</f>
        <v>2</v>
      </c>
    </row>
    <row r="926" spans="1:7" x14ac:dyDescent="0.25">
      <c r="A926" s="7">
        <v>2002</v>
      </c>
      <c r="B926" s="7" t="str">
        <f>VLOOKUP(A926,Data!$A$2:$L$4115,6,FALSE)</f>
        <v>successful</v>
      </c>
      <c r="C926" s="7">
        <f>VLOOKUP(A926,Data!$A$2:$L$4115,12,FALSE)</f>
        <v>1375</v>
      </c>
      <c r="E926" s="7">
        <v>2501</v>
      </c>
      <c r="F926" s="7" t="str">
        <f>VLOOKUP(E926,Data!$A$2:$L$4115,6,FALSE)</f>
        <v>failed</v>
      </c>
      <c r="G926" s="7">
        <f>VLOOKUP(E926,Data!$A$2:$L$4115,12,FALSE)</f>
        <v>7</v>
      </c>
    </row>
    <row r="927" spans="1:7" x14ac:dyDescent="0.25">
      <c r="A927" s="7">
        <v>2003</v>
      </c>
      <c r="B927" s="7" t="str">
        <f>VLOOKUP(A927,Data!$A$2:$L$4115,6,FALSE)</f>
        <v>successful</v>
      </c>
      <c r="C927" s="7">
        <f>VLOOKUP(A927,Data!$A$2:$L$4115,12,FALSE)</f>
        <v>17</v>
      </c>
      <c r="E927" s="7">
        <v>2502</v>
      </c>
      <c r="F927" s="7" t="str">
        <f>VLOOKUP(E927,Data!$A$2:$L$4115,6,FALSE)</f>
        <v>failed</v>
      </c>
      <c r="G927" s="7">
        <f>VLOOKUP(E927,Data!$A$2:$L$4115,12,FALSE)</f>
        <v>5</v>
      </c>
    </row>
    <row r="928" spans="1:7" x14ac:dyDescent="0.25">
      <c r="A928" s="7">
        <v>2004</v>
      </c>
      <c r="B928" s="7" t="str">
        <f>VLOOKUP(A928,Data!$A$2:$L$4115,6,FALSE)</f>
        <v>successful</v>
      </c>
      <c r="C928" s="7">
        <f>VLOOKUP(A928,Data!$A$2:$L$4115,12,FALSE)</f>
        <v>354</v>
      </c>
      <c r="E928" s="7">
        <v>2503</v>
      </c>
      <c r="F928" s="7" t="str">
        <f>VLOOKUP(E928,Data!$A$2:$L$4115,6,FALSE)</f>
        <v>failed</v>
      </c>
      <c r="G928" s="7">
        <f>VLOOKUP(E928,Data!$A$2:$L$4115,12,FALSE)</f>
        <v>0</v>
      </c>
    </row>
    <row r="929" spans="1:7" x14ac:dyDescent="0.25">
      <c r="A929" s="7">
        <v>2005</v>
      </c>
      <c r="B929" s="7" t="str">
        <f>VLOOKUP(A929,Data!$A$2:$L$4115,6,FALSE)</f>
        <v>successful</v>
      </c>
      <c r="C929" s="7">
        <f>VLOOKUP(A929,Data!$A$2:$L$4115,12,FALSE)</f>
        <v>191</v>
      </c>
      <c r="E929" s="7">
        <v>2504</v>
      </c>
      <c r="F929" s="7" t="str">
        <f>VLOOKUP(E929,Data!$A$2:$L$4115,6,FALSE)</f>
        <v>failed</v>
      </c>
      <c r="G929" s="7">
        <f>VLOOKUP(E929,Data!$A$2:$L$4115,12,FALSE)</f>
        <v>0</v>
      </c>
    </row>
    <row r="930" spans="1:7" x14ac:dyDescent="0.25">
      <c r="A930" s="7">
        <v>2006</v>
      </c>
      <c r="B930" s="7" t="str">
        <f>VLOOKUP(A930,Data!$A$2:$L$4115,6,FALSE)</f>
        <v>successful</v>
      </c>
      <c r="C930" s="7">
        <f>VLOOKUP(A930,Data!$A$2:$L$4115,12,FALSE)</f>
        <v>303</v>
      </c>
      <c r="E930" s="7">
        <v>2505</v>
      </c>
      <c r="F930" s="7" t="str">
        <f>VLOOKUP(E930,Data!$A$2:$L$4115,6,FALSE)</f>
        <v>failed</v>
      </c>
      <c r="G930" s="7">
        <f>VLOOKUP(E930,Data!$A$2:$L$4115,12,FALSE)</f>
        <v>0</v>
      </c>
    </row>
    <row r="931" spans="1:7" x14ac:dyDescent="0.25">
      <c r="A931" s="7">
        <v>2007</v>
      </c>
      <c r="B931" s="7" t="str">
        <f>VLOOKUP(A931,Data!$A$2:$L$4115,6,FALSE)</f>
        <v>successful</v>
      </c>
      <c r="C931" s="7">
        <f>VLOOKUP(A931,Data!$A$2:$L$4115,12,FALSE)</f>
        <v>137</v>
      </c>
      <c r="E931" s="7">
        <v>2506</v>
      </c>
      <c r="F931" s="7" t="str">
        <f>VLOOKUP(E931,Data!$A$2:$L$4115,6,FALSE)</f>
        <v>failed</v>
      </c>
      <c r="G931" s="7">
        <f>VLOOKUP(E931,Data!$A$2:$L$4115,12,FALSE)</f>
        <v>2</v>
      </c>
    </row>
    <row r="932" spans="1:7" x14ac:dyDescent="0.25">
      <c r="A932" s="7">
        <v>2008</v>
      </c>
      <c r="B932" s="7" t="str">
        <f>VLOOKUP(A932,Data!$A$2:$L$4115,6,FALSE)</f>
        <v>successful</v>
      </c>
      <c r="C932" s="7">
        <f>VLOOKUP(A932,Data!$A$2:$L$4115,12,FALSE)</f>
        <v>41</v>
      </c>
      <c r="E932" s="7">
        <v>2507</v>
      </c>
      <c r="F932" s="7" t="str">
        <f>VLOOKUP(E932,Data!$A$2:$L$4115,6,FALSE)</f>
        <v>failed</v>
      </c>
      <c r="G932" s="7">
        <f>VLOOKUP(E932,Data!$A$2:$L$4115,12,FALSE)</f>
        <v>0</v>
      </c>
    </row>
    <row r="933" spans="1:7" x14ac:dyDescent="0.25">
      <c r="A933" s="7">
        <v>2009</v>
      </c>
      <c r="B933" s="7" t="str">
        <f>VLOOKUP(A933,Data!$A$2:$L$4115,6,FALSE)</f>
        <v>successful</v>
      </c>
      <c r="C933" s="7">
        <f>VLOOKUP(A933,Data!$A$2:$L$4115,12,FALSE)</f>
        <v>398</v>
      </c>
      <c r="E933" s="7">
        <v>2508</v>
      </c>
      <c r="F933" s="7" t="str">
        <f>VLOOKUP(E933,Data!$A$2:$L$4115,6,FALSE)</f>
        <v>failed</v>
      </c>
      <c r="G933" s="7">
        <f>VLOOKUP(E933,Data!$A$2:$L$4115,12,FALSE)</f>
        <v>0</v>
      </c>
    </row>
    <row r="934" spans="1:7" x14ac:dyDescent="0.25">
      <c r="A934" s="7">
        <v>2010</v>
      </c>
      <c r="B934" s="7" t="str">
        <f>VLOOKUP(A934,Data!$A$2:$L$4115,6,FALSE)</f>
        <v>successful</v>
      </c>
      <c r="C934" s="7">
        <f>VLOOKUP(A934,Data!$A$2:$L$4115,12,FALSE)</f>
        <v>1737</v>
      </c>
      <c r="E934" s="7">
        <v>2509</v>
      </c>
      <c r="F934" s="7" t="str">
        <f>VLOOKUP(E934,Data!$A$2:$L$4115,6,FALSE)</f>
        <v>failed</v>
      </c>
      <c r="G934" s="7">
        <f>VLOOKUP(E934,Data!$A$2:$L$4115,12,FALSE)</f>
        <v>28</v>
      </c>
    </row>
    <row r="935" spans="1:7" x14ac:dyDescent="0.25">
      <c r="A935" s="7">
        <v>2011</v>
      </c>
      <c r="B935" s="7" t="str">
        <f>VLOOKUP(A935,Data!$A$2:$L$4115,6,FALSE)</f>
        <v>successful</v>
      </c>
      <c r="C935" s="7">
        <f>VLOOKUP(A935,Data!$A$2:$L$4115,12,FALSE)</f>
        <v>971</v>
      </c>
      <c r="E935" s="7">
        <v>2510</v>
      </c>
      <c r="F935" s="7" t="str">
        <f>VLOOKUP(E935,Data!$A$2:$L$4115,6,FALSE)</f>
        <v>failed</v>
      </c>
      <c r="G935" s="7">
        <f>VLOOKUP(E935,Data!$A$2:$L$4115,12,FALSE)</f>
        <v>2</v>
      </c>
    </row>
    <row r="936" spans="1:7" x14ac:dyDescent="0.25">
      <c r="A936" s="7">
        <v>2012</v>
      </c>
      <c r="B936" s="7" t="str">
        <f>VLOOKUP(A936,Data!$A$2:$L$4115,6,FALSE)</f>
        <v>successful</v>
      </c>
      <c r="C936" s="7">
        <f>VLOOKUP(A936,Data!$A$2:$L$4115,12,FALSE)</f>
        <v>183</v>
      </c>
      <c r="E936" s="7">
        <v>2511</v>
      </c>
      <c r="F936" s="7" t="str">
        <f>VLOOKUP(E936,Data!$A$2:$L$4115,6,FALSE)</f>
        <v>failed</v>
      </c>
      <c r="G936" s="7">
        <f>VLOOKUP(E936,Data!$A$2:$L$4115,12,FALSE)</f>
        <v>0</v>
      </c>
    </row>
    <row r="937" spans="1:7" x14ac:dyDescent="0.25">
      <c r="A937" s="7">
        <v>2013</v>
      </c>
      <c r="B937" s="7" t="str">
        <f>VLOOKUP(A937,Data!$A$2:$L$4115,6,FALSE)</f>
        <v>successful</v>
      </c>
      <c r="C937" s="7">
        <f>VLOOKUP(A937,Data!$A$2:$L$4115,12,FALSE)</f>
        <v>4562</v>
      </c>
      <c r="E937" s="7">
        <v>2512</v>
      </c>
      <c r="F937" s="7" t="str">
        <f>VLOOKUP(E937,Data!$A$2:$L$4115,6,FALSE)</f>
        <v>failed</v>
      </c>
      <c r="G937" s="7">
        <f>VLOOKUP(E937,Data!$A$2:$L$4115,12,FALSE)</f>
        <v>0</v>
      </c>
    </row>
    <row r="938" spans="1:7" x14ac:dyDescent="0.25">
      <c r="A938" s="7">
        <v>2014</v>
      </c>
      <c r="B938" s="7" t="str">
        <f>VLOOKUP(A938,Data!$A$2:$L$4115,6,FALSE)</f>
        <v>successful</v>
      </c>
      <c r="C938" s="7">
        <f>VLOOKUP(A938,Data!$A$2:$L$4115,12,FALSE)</f>
        <v>26457</v>
      </c>
      <c r="E938" s="7">
        <v>2513</v>
      </c>
      <c r="F938" s="7" t="str">
        <f>VLOOKUP(E938,Data!$A$2:$L$4115,6,FALSE)</f>
        <v>failed</v>
      </c>
      <c r="G938" s="7">
        <f>VLOOKUP(E938,Data!$A$2:$L$4115,12,FALSE)</f>
        <v>0</v>
      </c>
    </row>
    <row r="939" spans="1:7" x14ac:dyDescent="0.25">
      <c r="A939" s="7">
        <v>2015</v>
      </c>
      <c r="B939" s="7" t="str">
        <f>VLOOKUP(A939,Data!$A$2:$L$4115,6,FALSE)</f>
        <v>successful</v>
      </c>
      <c r="C939" s="7">
        <f>VLOOKUP(A939,Data!$A$2:$L$4115,12,FALSE)</f>
        <v>162</v>
      </c>
      <c r="E939" s="7">
        <v>2514</v>
      </c>
      <c r="F939" s="7" t="str">
        <f>VLOOKUP(E939,Data!$A$2:$L$4115,6,FALSE)</f>
        <v>failed</v>
      </c>
      <c r="G939" s="7">
        <f>VLOOKUP(E939,Data!$A$2:$L$4115,12,FALSE)</f>
        <v>4</v>
      </c>
    </row>
    <row r="940" spans="1:7" x14ac:dyDescent="0.25">
      <c r="A940" s="7">
        <v>2016</v>
      </c>
      <c r="B940" s="7" t="str">
        <f>VLOOKUP(A940,Data!$A$2:$L$4115,6,FALSE)</f>
        <v>successful</v>
      </c>
      <c r="C940" s="7">
        <f>VLOOKUP(A940,Data!$A$2:$L$4115,12,FALSE)</f>
        <v>479</v>
      </c>
      <c r="E940" s="7">
        <v>2515</v>
      </c>
      <c r="F940" s="7" t="str">
        <f>VLOOKUP(E940,Data!$A$2:$L$4115,6,FALSE)</f>
        <v>failed</v>
      </c>
      <c r="G940" s="7">
        <f>VLOOKUP(E940,Data!$A$2:$L$4115,12,FALSE)</f>
        <v>12</v>
      </c>
    </row>
    <row r="941" spans="1:7" x14ac:dyDescent="0.25">
      <c r="A941" s="7">
        <v>2017</v>
      </c>
      <c r="B941" s="7" t="str">
        <f>VLOOKUP(A941,Data!$A$2:$L$4115,6,FALSE)</f>
        <v>successful</v>
      </c>
      <c r="C941" s="7">
        <f>VLOOKUP(A941,Data!$A$2:$L$4115,12,FALSE)</f>
        <v>426</v>
      </c>
      <c r="E941" s="7">
        <v>2516</v>
      </c>
      <c r="F941" s="7" t="str">
        <f>VLOOKUP(E941,Data!$A$2:$L$4115,6,FALSE)</f>
        <v>failed</v>
      </c>
      <c r="G941" s="7">
        <f>VLOOKUP(E941,Data!$A$2:$L$4115,12,FALSE)</f>
        <v>0</v>
      </c>
    </row>
    <row r="942" spans="1:7" x14ac:dyDescent="0.25">
      <c r="A942" s="7">
        <v>2018</v>
      </c>
      <c r="B942" s="7" t="str">
        <f>VLOOKUP(A942,Data!$A$2:$L$4115,6,FALSE)</f>
        <v>successful</v>
      </c>
      <c r="C942" s="7">
        <f>VLOOKUP(A942,Data!$A$2:$L$4115,12,FALSE)</f>
        <v>450</v>
      </c>
      <c r="E942" s="7">
        <v>2517</v>
      </c>
      <c r="F942" s="7" t="str">
        <f>VLOOKUP(E942,Data!$A$2:$L$4115,6,FALSE)</f>
        <v>failed</v>
      </c>
      <c r="G942" s="7">
        <f>VLOOKUP(E942,Data!$A$2:$L$4115,12,FALSE)</f>
        <v>33</v>
      </c>
    </row>
    <row r="943" spans="1:7" x14ac:dyDescent="0.25">
      <c r="A943" s="7">
        <v>2019</v>
      </c>
      <c r="B943" s="7" t="str">
        <f>VLOOKUP(A943,Data!$A$2:$L$4115,6,FALSE)</f>
        <v>successful</v>
      </c>
      <c r="C943" s="7">
        <f>VLOOKUP(A943,Data!$A$2:$L$4115,12,FALSE)</f>
        <v>1780</v>
      </c>
      <c r="E943" s="7">
        <v>2518</v>
      </c>
      <c r="F943" s="7" t="str">
        <f>VLOOKUP(E943,Data!$A$2:$L$4115,6,FALSE)</f>
        <v>failed</v>
      </c>
      <c r="G943" s="7">
        <f>VLOOKUP(E943,Data!$A$2:$L$4115,12,FALSE)</f>
        <v>0</v>
      </c>
    </row>
    <row r="944" spans="1:7" x14ac:dyDescent="0.25">
      <c r="A944" s="7">
        <v>2020</v>
      </c>
      <c r="B944" s="7" t="str">
        <f>VLOOKUP(A944,Data!$A$2:$L$4115,6,FALSE)</f>
        <v>successful</v>
      </c>
      <c r="C944" s="7">
        <f>VLOOKUP(A944,Data!$A$2:$L$4115,12,FALSE)</f>
        <v>122</v>
      </c>
      <c r="E944" s="7">
        <v>2519</v>
      </c>
      <c r="F944" s="7" t="str">
        <f>VLOOKUP(E944,Data!$A$2:$L$4115,6,FALSE)</f>
        <v>failed</v>
      </c>
      <c r="G944" s="7">
        <f>VLOOKUP(E944,Data!$A$2:$L$4115,12,FALSE)</f>
        <v>4</v>
      </c>
    </row>
    <row r="945" spans="1:7" x14ac:dyDescent="0.25">
      <c r="A945" s="7">
        <v>2021</v>
      </c>
      <c r="B945" s="7" t="str">
        <f>VLOOKUP(A945,Data!$A$2:$L$4115,6,FALSE)</f>
        <v>successful</v>
      </c>
      <c r="C945" s="7">
        <f>VLOOKUP(A945,Data!$A$2:$L$4115,12,FALSE)</f>
        <v>95</v>
      </c>
      <c r="E945" s="7">
        <v>2520</v>
      </c>
      <c r="F945" s="7" t="str">
        <f>VLOOKUP(E945,Data!$A$2:$L$4115,6,FALSE)</f>
        <v>failed</v>
      </c>
      <c r="G945" s="7">
        <f>VLOOKUP(E945,Data!$A$2:$L$4115,12,FALSE)</f>
        <v>0</v>
      </c>
    </row>
    <row r="946" spans="1:7" x14ac:dyDescent="0.25">
      <c r="A946" s="7">
        <v>2022</v>
      </c>
      <c r="B946" s="7" t="str">
        <f>VLOOKUP(A946,Data!$A$2:$L$4115,6,FALSE)</f>
        <v>successful</v>
      </c>
      <c r="C946" s="7">
        <f>VLOOKUP(A946,Data!$A$2:$L$4115,12,FALSE)</f>
        <v>325</v>
      </c>
      <c r="E946" s="7">
        <v>2581</v>
      </c>
      <c r="F946" s="7" t="str">
        <f>VLOOKUP(E946,Data!$A$2:$L$4115,6,FALSE)</f>
        <v>failed</v>
      </c>
      <c r="G946" s="7">
        <f>VLOOKUP(E946,Data!$A$2:$L$4115,12,FALSE)</f>
        <v>11</v>
      </c>
    </row>
    <row r="947" spans="1:7" x14ac:dyDescent="0.25">
      <c r="A947" s="7">
        <v>2023</v>
      </c>
      <c r="B947" s="7" t="str">
        <f>VLOOKUP(A947,Data!$A$2:$L$4115,6,FALSE)</f>
        <v>successful</v>
      </c>
      <c r="C947" s="7">
        <f>VLOOKUP(A947,Data!$A$2:$L$4115,12,FALSE)</f>
        <v>353</v>
      </c>
      <c r="E947" s="7">
        <v>2582</v>
      </c>
      <c r="F947" s="7" t="str">
        <f>VLOOKUP(E947,Data!$A$2:$L$4115,6,FALSE)</f>
        <v>failed</v>
      </c>
      <c r="G947" s="7">
        <f>VLOOKUP(E947,Data!$A$2:$L$4115,12,FALSE)</f>
        <v>1</v>
      </c>
    </row>
    <row r="948" spans="1:7" x14ac:dyDescent="0.25">
      <c r="A948" s="7">
        <v>2024</v>
      </c>
      <c r="B948" s="7" t="str">
        <f>VLOOKUP(A948,Data!$A$2:$L$4115,6,FALSE)</f>
        <v>successful</v>
      </c>
      <c r="C948" s="7">
        <f>VLOOKUP(A948,Data!$A$2:$L$4115,12,FALSE)</f>
        <v>105</v>
      </c>
      <c r="E948" s="7">
        <v>2583</v>
      </c>
      <c r="F948" s="7" t="str">
        <f>VLOOKUP(E948,Data!$A$2:$L$4115,6,FALSE)</f>
        <v>failed</v>
      </c>
      <c r="G948" s="7">
        <f>VLOOKUP(E948,Data!$A$2:$L$4115,12,FALSE)</f>
        <v>5</v>
      </c>
    </row>
    <row r="949" spans="1:7" x14ac:dyDescent="0.25">
      <c r="A949" s="7">
        <v>2025</v>
      </c>
      <c r="B949" s="7" t="str">
        <f>VLOOKUP(A949,Data!$A$2:$L$4115,6,FALSE)</f>
        <v>successful</v>
      </c>
      <c r="C949" s="7">
        <f>VLOOKUP(A949,Data!$A$2:$L$4115,12,FALSE)</f>
        <v>729</v>
      </c>
      <c r="E949" s="7">
        <v>2584</v>
      </c>
      <c r="F949" s="7" t="str">
        <f>VLOOKUP(E949,Data!$A$2:$L$4115,6,FALSE)</f>
        <v>failed</v>
      </c>
      <c r="G949" s="7">
        <f>VLOOKUP(E949,Data!$A$2:$L$4115,12,FALSE)</f>
        <v>0</v>
      </c>
    </row>
    <row r="950" spans="1:7" x14ac:dyDescent="0.25">
      <c r="A950" s="7">
        <v>2026</v>
      </c>
      <c r="B950" s="7" t="str">
        <f>VLOOKUP(A950,Data!$A$2:$L$4115,6,FALSE)</f>
        <v>successful</v>
      </c>
      <c r="C950" s="7">
        <f>VLOOKUP(A950,Data!$A$2:$L$4115,12,FALSE)</f>
        <v>454</v>
      </c>
      <c r="E950" s="7">
        <v>2585</v>
      </c>
      <c r="F950" s="7" t="str">
        <f>VLOOKUP(E950,Data!$A$2:$L$4115,6,FALSE)</f>
        <v>failed</v>
      </c>
      <c r="G950" s="7">
        <f>VLOOKUP(E950,Data!$A$2:$L$4115,12,FALSE)</f>
        <v>1</v>
      </c>
    </row>
    <row r="951" spans="1:7" x14ac:dyDescent="0.25">
      <c r="A951" s="7">
        <v>2027</v>
      </c>
      <c r="B951" s="7" t="str">
        <f>VLOOKUP(A951,Data!$A$2:$L$4115,6,FALSE)</f>
        <v>successful</v>
      </c>
      <c r="C951" s="7">
        <f>VLOOKUP(A951,Data!$A$2:$L$4115,12,FALSE)</f>
        <v>539</v>
      </c>
      <c r="E951" s="7">
        <v>2586</v>
      </c>
      <c r="F951" s="7" t="str">
        <f>VLOOKUP(E951,Data!$A$2:$L$4115,6,FALSE)</f>
        <v>failed</v>
      </c>
      <c r="G951" s="7">
        <f>VLOOKUP(E951,Data!$A$2:$L$4115,12,FALSE)</f>
        <v>1</v>
      </c>
    </row>
    <row r="952" spans="1:7" x14ac:dyDescent="0.25">
      <c r="A952" s="7">
        <v>2028</v>
      </c>
      <c r="B952" s="7" t="str">
        <f>VLOOKUP(A952,Data!$A$2:$L$4115,6,FALSE)</f>
        <v>successful</v>
      </c>
      <c r="C952" s="7">
        <f>VLOOKUP(A952,Data!$A$2:$L$4115,12,FALSE)</f>
        <v>79</v>
      </c>
      <c r="E952" s="7">
        <v>2587</v>
      </c>
      <c r="F952" s="7" t="str">
        <f>VLOOKUP(E952,Data!$A$2:$L$4115,6,FALSE)</f>
        <v>failed</v>
      </c>
      <c r="G952" s="7">
        <f>VLOOKUP(E952,Data!$A$2:$L$4115,12,FALSE)</f>
        <v>6</v>
      </c>
    </row>
    <row r="953" spans="1:7" x14ac:dyDescent="0.25">
      <c r="A953" s="7">
        <v>2029</v>
      </c>
      <c r="B953" s="7" t="str">
        <f>VLOOKUP(A953,Data!$A$2:$L$4115,6,FALSE)</f>
        <v>successful</v>
      </c>
      <c r="C953" s="7">
        <f>VLOOKUP(A953,Data!$A$2:$L$4115,12,FALSE)</f>
        <v>94</v>
      </c>
      <c r="E953" s="7">
        <v>2588</v>
      </c>
      <c r="F953" s="7" t="str">
        <f>VLOOKUP(E953,Data!$A$2:$L$4115,6,FALSE)</f>
        <v>failed</v>
      </c>
      <c r="G953" s="7">
        <f>VLOOKUP(E953,Data!$A$2:$L$4115,12,FALSE)</f>
        <v>8</v>
      </c>
    </row>
    <row r="954" spans="1:7" x14ac:dyDescent="0.25">
      <c r="A954" s="7">
        <v>2030</v>
      </c>
      <c r="B954" s="7" t="str">
        <f>VLOOKUP(A954,Data!$A$2:$L$4115,6,FALSE)</f>
        <v>successful</v>
      </c>
      <c r="C954" s="7">
        <f>VLOOKUP(A954,Data!$A$2:$L$4115,12,FALSE)</f>
        <v>625</v>
      </c>
      <c r="E954" s="7">
        <v>2589</v>
      </c>
      <c r="F954" s="7" t="str">
        <f>VLOOKUP(E954,Data!$A$2:$L$4115,6,FALSE)</f>
        <v>failed</v>
      </c>
      <c r="G954" s="7">
        <f>VLOOKUP(E954,Data!$A$2:$L$4115,12,FALSE)</f>
        <v>1</v>
      </c>
    </row>
    <row r="955" spans="1:7" x14ac:dyDescent="0.25">
      <c r="A955" s="7">
        <v>2031</v>
      </c>
      <c r="B955" s="7" t="str">
        <f>VLOOKUP(A955,Data!$A$2:$L$4115,6,FALSE)</f>
        <v>successful</v>
      </c>
      <c r="C955" s="7">
        <f>VLOOKUP(A955,Data!$A$2:$L$4115,12,FALSE)</f>
        <v>508</v>
      </c>
      <c r="E955" s="7">
        <v>2590</v>
      </c>
      <c r="F955" s="7" t="str">
        <f>VLOOKUP(E955,Data!$A$2:$L$4115,6,FALSE)</f>
        <v>failed</v>
      </c>
      <c r="G955" s="7">
        <f>VLOOKUP(E955,Data!$A$2:$L$4115,12,FALSE)</f>
        <v>0</v>
      </c>
    </row>
    <row r="956" spans="1:7" x14ac:dyDescent="0.25">
      <c r="A956" s="7">
        <v>2032</v>
      </c>
      <c r="B956" s="7" t="str">
        <f>VLOOKUP(A956,Data!$A$2:$L$4115,6,FALSE)</f>
        <v>successful</v>
      </c>
      <c r="C956" s="7">
        <f>VLOOKUP(A956,Data!$A$2:$L$4115,12,FALSE)</f>
        <v>531</v>
      </c>
      <c r="E956" s="7">
        <v>2591</v>
      </c>
      <c r="F956" s="7" t="str">
        <f>VLOOKUP(E956,Data!$A$2:$L$4115,6,FALSE)</f>
        <v>failed</v>
      </c>
      <c r="G956" s="7">
        <f>VLOOKUP(E956,Data!$A$2:$L$4115,12,FALSE)</f>
        <v>2</v>
      </c>
    </row>
    <row r="957" spans="1:7" x14ac:dyDescent="0.25">
      <c r="A957" s="7">
        <v>2033</v>
      </c>
      <c r="B957" s="7" t="str">
        <f>VLOOKUP(A957,Data!$A$2:$L$4115,6,FALSE)</f>
        <v>successful</v>
      </c>
      <c r="C957" s="7">
        <f>VLOOKUP(A957,Data!$A$2:$L$4115,12,FALSE)</f>
        <v>158</v>
      </c>
      <c r="E957" s="7">
        <v>2592</v>
      </c>
      <c r="F957" s="7" t="str">
        <f>VLOOKUP(E957,Data!$A$2:$L$4115,6,FALSE)</f>
        <v>failed</v>
      </c>
      <c r="G957" s="7">
        <f>VLOOKUP(E957,Data!$A$2:$L$4115,12,FALSE)</f>
        <v>1</v>
      </c>
    </row>
    <row r="958" spans="1:7" x14ac:dyDescent="0.25">
      <c r="A958" s="7">
        <v>2034</v>
      </c>
      <c r="B958" s="7" t="str">
        <f>VLOOKUP(A958,Data!$A$2:$L$4115,6,FALSE)</f>
        <v>successful</v>
      </c>
      <c r="C958" s="7">
        <f>VLOOKUP(A958,Data!$A$2:$L$4115,12,FALSE)</f>
        <v>508</v>
      </c>
      <c r="E958" s="7">
        <v>2593</v>
      </c>
      <c r="F958" s="7" t="str">
        <f>VLOOKUP(E958,Data!$A$2:$L$4115,6,FALSE)</f>
        <v>failed</v>
      </c>
      <c r="G958" s="7">
        <f>VLOOKUP(E958,Data!$A$2:$L$4115,12,FALSE)</f>
        <v>0</v>
      </c>
    </row>
    <row r="959" spans="1:7" x14ac:dyDescent="0.25">
      <c r="A959" s="7">
        <v>2035</v>
      </c>
      <c r="B959" s="7" t="str">
        <f>VLOOKUP(A959,Data!$A$2:$L$4115,6,FALSE)</f>
        <v>successful</v>
      </c>
      <c r="C959" s="7">
        <f>VLOOKUP(A959,Data!$A$2:$L$4115,12,FALSE)</f>
        <v>644</v>
      </c>
      <c r="E959" s="7">
        <v>2594</v>
      </c>
      <c r="F959" s="7" t="str">
        <f>VLOOKUP(E959,Data!$A$2:$L$4115,6,FALSE)</f>
        <v>failed</v>
      </c>
      <c r="G959" s="7">
        <f>VLOOKUP(E959,Data!$A$2:$L$4115,12,FALSE)</f>
        <v>1</v>
      </c>
    </row>
    <row r="960" spans="1:7" x14ac:dyDescent="0.25">
      <c r="A960" s="7">
        <v>2036</v>
      </c>
      <c r="B960" s="7" t="str">
        <f>VLOOKUP(A960,Data!$A$2:$L$4115,6,FALSE)</f>
        <v>successful</v>
      </c>
      <c r="C960" s="7">
        <f>VLOOKUP(A960,Data!$A$2:$L$4115,12,FALSE)</f>
        <v>848</v>
      </c>
      <c r="E960" s="7">
        <v>2595</v>
      </c>
      <c r="F960" s="7" t="str">
        <f>VLOOKUP(E960,Data!$A$2:$L$4115,6,FALSE)</f>
        <v>failed</v>
      </c>
      <c r="G960" s="7">
        <f>VLOOKUP(E960,Data!$A$2:$L$4115,12,FALSE)</f>
        <v>19</v>
      </c>
    </row>
    <row r="961" spans="1:7" x14ac:dyDescent="0.25">
      <c r="A961" s="7">
        <v>2037</v>
      </c>
      <c r="B961" s="7" t="str">
        <f>VLOOKUP(A961,Data!$A$2:$L$4115,6,FALSE)</f>
        <v>successful</v>
      </c>
      <c r="C961" s="7">
        <f>VLOOKUP(A961,Data!$A$2:$L$4115,12,FALSE)</f>
        <v>429</v>
      </c>
      <c r="E961" s="7">
        <v>2596</v>
      </c>
      <c r="F961" s="7" t="str">
        <f>VLOOKUP(E961,Data!$A$2:$L$4115,6,FALSE)</f>
        <v>failed</v>
      </c>
      <c r="G961" s="7">
        <f>VLOOKUP(E961,Data!$A$2:$L$4115,12,FALSE)</f>
        <v>27</v>
      </c>
    </row>
    <row r="962" spans="1:7" x14ac:dyDescent="0.25">
      <c r="A962" s="7">
        <v>2038</v>
      </c>
      <c r="B962" s="7" t="str">
        <f>VLOOKUP(A962,Data!$A$2:$L$4115,6,FALSE)</f>
        <v>successful</v>
      </c>
      <c r="C962" s="7">
        <f>VLOOKUP(A962,Data!$A$2:$L$4115,12,FALSE)</f>
        <v>204</v>
      </c>
      <c r="E962" s="7">
        <v>2597</v>
      </c>
      <c r="F962" s="7" t="str">
        <f>VLOOKUP(E962,Data!$A$2:$L$4115,6,FALSE)</f>
        <v>failed</v>
      </c>
      <c r="G962" s="7">
        <f>VLOOKUP(E962,Data!$A$2:$L$4115,12,FALSE)</f>
        <v>7</v>
      </c>
    </row>
    <row r="963" spans="1:7" x14ac:dyDescent="0.25">
      <c r="A963" s="7">
        <v>2039</v>
      </c>
      <c r="B963" s="7" t="str">
        <f>VLOOKUP(A963,Data!$A$2:$L$4115,6,FALSE)</f>
        <v>successful</v>
      </c>
      <c r="C963" s="7">
        <f>VLOOKUP(A963,Data!$A$2:$L$4115,12,FALSE)</f>
        <v>379</v>
      </c>
      <c r="E963" s="7">
        <v>2598</v>
      </c>
      <c r="F963" s="7" t="str">
        <f>VLOOKUP(E963,Data!$A$2:$L$4115,6,FALSE)</f>
        <v>failed</v>
      </c>
      <c r="G963" s="7">
        <f>VLOOKUP(E963,Data!$A$2:$L$4115,12,FALSE)</f>
        <v>14</v>
      </c>
    </row>
    <row r="964" spans="1:7" x14ac:dyDescent="0.25">
      <c r="A964" s="7">
        <v>2040</v>
      </c>
      <c r="B964" s="7" t="str">
        <f>VLOOKUP(A964,Data!$A$2:$L$4115,6,FALSE)</f>
        <v>successful</v>
      </c>
      <c r="C964" s="7">
        <f>VLOOKUP(A964,Data!$A$2:$L$4115,12,FALSE)</f>
        <v>271</v>
      </c>
      <c r="E964" s="7">
        <v>2599</v>
      </c>
      <c r="F964" s="7" t="str">
        <f>VLOOKUP(E964,Data!$A$2:$L$4115,6,FALSE)</f>
        <v>failed</v>
      </c>
      <c r="G964" s="7">
        <f>VLOOKUP(E964,Data!$A$2:$L$4115,12,FALSE)</f>
        <v>5</v>
      </c>
    </row>
    <row r="965" spans="1:7" x14ac:dyDescent="0.25">
      <c r="A965" s="7">
        <v>2041</v>
      </c>
      <c r="B965" s="7" t="str">
        <f>VLOOKUP(A965,Data!$A$2:$L$4115,6,FALSE)</f>
        <v>successful</v>
      </c>
      <c r="C965" s="7">
        <f>VLOOKUP(A965,Data!$A$2:$L$4115,12,FALSE)</f>
        <v>120</v>
      </c>
      <c r="E965" s="7">
        <v>2600</v>
      </c>
      <c r="F965" s="7" t="str">
        <f>VLOOKUP(E965,Data!$A$2:$L$4115,6,FALSE)</f>
        <v>failed</v>
      </c>
      <c r="G965" s="7">
        <f>VLOOKUP(E965,Data!$A$2:$L$4115,12,FALSE)</f>
        <v>30</v>
      </c>
    </row>
    <row r="966" spans="1:7" x14ac:dyDescent="0.25">
      <c r="A966" s="7">
        <v>2042</v>
      </c>
      <c r="B966" s="7" t="str">
        <f>VLOOKUP(A966,Data!$A$2:$L$4115,6,FALSE)</f>
        <v>successful</v>
      </c>
      <c r="C966" s="7">
        <f>VLOOKUP(A966,Data!$A$2:$L$4115,12,FALSE)</f>
        <v>140</v>
      </c>
      <c r="E966" s="7">
        <v>2641</v>
      </c>
      <c r="F966" s="7" t="str">
        <f>VLOOKUP(E966,Data!$A$2:$L$4115,6,FALSE)</f>
        <v>failed</v>
      </c>
      <c r="G966" s="7">
        <f>VLOOKUP(E966,Data!$A$2:$L$4115,12,FALSE)</f>
        <v>1</v>
      </c>
    </row>
    <row r="967" spans="1:7" x14ac:dyDescent="0.25">
      <c r="A967" s="7">
        <v>2043</v>
      </c>
      <c r="B967" s="7" t="str">
        <f>VLOOKUP(A967,Data!$A$2:$L$4115,6,FALSE)</f>
        <v>successful</v>
      </c>
      <c r="C967" s="7">
        <f>VLOOKUP(A967,Data!$A$2:$L$4115,12,FALSE)</f>
        <v>193</v>
      </c>
      <c r="E967" s="7">
        <v>2642</v>
      </c>
      <c r="F967" s="7" t="str">
        <f>VLOOKUP(E967,Data!$A$2:$L$4115,6,FALSE)</f>
        <v>failed</v>
      </c>
      <c r="G967" s="7">
        <f>VLOOKUP(E967,Data!$A$2:$L$4115,12,FALSE)</f>
        <v>0</v>
      </c>
    </row>
    <row r="968" spans="1:7" x14ac:dyDescent="0.25">
      <c r="A968" s="7">
        <v>2044</v>
      </c>
      <c r="B968" s="7" t="str">
        <f>VLOOKUP(A968,Data!$A$2:$L$4115,6,FALSE)</f>
        <v>successful</v>
      </c>
      <c r="C968" s="7">
        <f>VLOOKUP(A968,Data!$A$2:$L$4115,12,FALSE)</f>
        <v>180</v>
      </c>
      <c r="E968" s="7">
        <v>2670</v>
      </c>
      <c r="F968" s="7" t="str">
        <f>VLOOKUP(E968,Data!$A$2:$L$4115,6,FALSE)</f>
        <v>failed</v>
      </c>
      <c r="G968" s="7">
        <f>VLOOKUP(E968,Data!$A$2:$L$4115,12,FALSE)</f>
        <v>60</v>
      </c>
    </row>
    <row r="969" spans="1:7" x14ac:dyDescent="0.25">
      <c r="A969" s="7">
        <v>2045</v>
      </c>
      <c r="B969" s="7" t="str">
        <f>VLOOKUP(A969,Data!$A$2:$L$4115,6,FALSE)</f>
        <v>successful</v>
      </c>
      <c r="C969" s="7">
        <f>VLOOKUP(A969,Data!$A$2:$L$4115,12,FALSE)</f>
        <v>263</v>
      </c>
      <c r="E969" s="7">
        <v>2671</v>
      </c>
      <c r="F969" s="7" t="str">
        <f>VLOOKUP(E969,Data!$A$2:$L$4115,6,FALSE)</f>
        <v>failed</v>
      </c>
      <c r="G969" s="7">
        <f>VLOOKUP(E969,Data!$A$2:$L$4115,12,FALSE)</f>
        <v>84</v>
      </c>
    </row>
    <row r="970" spans="1:7" x14ac:dyDescent="0.25">
      <c r="A970" s="7">
        <v>2046</v>
      </c>
      <c r="B970" s="7" t="str">
        <f>VLOOKUP(A970,Data!$A$2:$L$4115,6,FALSE)</f>
        <v>successful</v>
      </c>
      <c r="C970" s="7">
        <f>VLOOKUP(A970,Data!$A$2:$L$4115,12,FALSE)</f>
        <v>217</v>
      </c>
      <c r="E970" s="7">
        <v>2672</v>
      </c>
      <c r="F970" s="7" t="str">
        <f>VLOOKUP(E970,Data!$A$2:$L$4115,6,FALSE)</f>
        <v>failed</v>
      </c>
      <c r="G970" s="7">
        <f>VLOOKUP(E970,Data!$A$2:$L$4115,12,FALSE)</f>
        <v>47</v>
      </c>
    </row>
    <row r="971" spans="1:7" x14ac:dyDescent="0.25">
      <c r="A971" s="7">
        <v>2047</v>
      </c>
      <c r="B971" s="7" t="str">
        <f>VLOOKUP(A971,Data!$A$2:$L$4115,6,FALSE)</f>
        <v>successful</v>
      </c>
      <c r="C971" s="7">
        <f>VLOOKUP(A971,Data!$A$2:$L$4115,12,FALSE)</f>
        <v>443</v>
      </c>
      <c r="E971" s="7">
        <v>2673</v>
      </c>
      <c r="F971" s="7" t="str">
        <f>VLOOKUP(E971,Data!$A$2:$L$4115,6,FALSE)</f>
        <v>failed</v>
      </c>
      <c r="G971" s="7">
        <f>VLOOKUP(E971,Data!$A$2:$L$4115,12,FALSE)</f>
        <v>66</v>
      </c>
    </row>
    <row r="972" spans="1:7" x14ac:dyDescent="0.25">
      <c r="A972" s="7">
        <v>2048</v>
      </c>
      <c r="B972" s="7" t="str">
        <f>VLOOKUP(A972,Data!$A$2:$L$4115,6,FALSE)</f>
        <v>successful</v>
      </c>
      <c r="C972" s="7">
        <f>VLOOKUP(A972,Data!$A$2:$L$4115,12,FALSE)</f>
        <v>1373</v>
      </c>
      <c r="E972" s="7">
        <v>2674</v>
      </c>
      <c r="F972" s="7" t="str">
        <f>VLOOKUP(E972,Data!$A$2:$L$4115,6,FALSE)</f>
        <v>failed</v>
      </c>
      <c r="G972" s="7">
        <f>VLOOKUP(E972,Data!$A$2:$L$4115,12,FALSE)</f>
        <v>171</v>
      </c>
    </row>
    <row r="973" spans="1:7" x14ac:dyDescent="0.25">
      <c r="A973" s="7">
        <v>2049</v>
      </c>
      <c r="B973" s="7" t="str">
        <f>VLOOKUP(A973,Data!$A$2:$L$4115,6,FALSE)</f>
        <v>successful</v>
      </c>
      <c r="C973" s="7">
        <f>VLOOKUP(A973,Data!$A$2:$L$4115,12,FALSE)</f>
        <v>742</v>
      </c>
      <c r="E973" s="7">
        <v>2675</v>
      </c>
      <c r="F973" s="7" t="str">
        <f>VLOOKUP(E973,Data!$A$2:$L$4115,6,FALSE)</f>
        <v>failed</v>
      </c>
      <c r="G973" s="7">
        <f>VLOOKUP(E973,Data!$A$2:$L$4115,12,FALSE)</f>
        <v>29</v>
      </c>
    </row>
    <row r="974" spans="1:7" x14ac:dyDescent="0.25">
      <c r="A974" s="7">
        <v>2050</v>
      </c>
      <c r="B974" s="7" t="str">
        <f>VLOOKUP(A974,Data!$A$2:$L$4115,6,FALSE)</f>
        <v>successful</v>
      </c>
      <c r="C974" s="7">
        <f>VLOOKUP(A974,Data!$A$2:$L$4115,12,FALSE)</f>
        <v>170</v>
      </c>
      <c r="E974" s="7">
        <v>2676</v>
      </c>
      <c r="F974" s="7" t="str">
        <f>VLOOKUP(E974,Data!$A$2:$L$4115,6,FALSE)</f>
        <v>failed</v>
      </c>
      <c r="G974" s="7">
        <f>VLOOKUP(E974,Data!$A$2:$L$4115,12,FALSE)</f>
        <v>9</v>
      </c>
    </row>
    <row r="975" spans="1:7" x14ac:dyDescent="0.25">
      <c r="A975" s="7">
        <v>2051</v>
      </c>
      <c r="B975" s="7" t="str">
        <f>VLOOKUP(A975,Data!$A$2:$L$4115,6,FALSE)</f>
        <v>successful</v>
      </c>
      <c r="C975" s="7">
        <f>VLOOKUP(A975,Data!$A$2:$L$4115,12,FALSE)</f>
        <v>242</v>
      </c>
      <c r="E975" s="7">
        <v>2677</v>
      </c>
      <c r="F975" s="7" t="str">
        <f>VLOOKUP(E975,Data!$A$2:$L$4115,6,FALSE)</f>
        <v>failed</v>
      </c>
      <c r="G975" s="7">
        <f>VLOOKUP(E975,Data!$A$2:$L$4115,12,FALSE)</f>
        <v>27</v>
      </c>
    </row>
    <row r="976" spans="1:7" x14ac:dyDescent="0.25">
      <c r="A976" s="7">
        <v>2052</v>
      </c>
      <c r="B976" s="7" t="str">
        <f>VLOOKUP(A976,Data!$A$2:$L$4115,6,FALSE)</f>
        <v>successful</v>
      </c>
      <c r="C976" s="7">
        <f>VLOOKUP(A976,Data!$A$2:$L$4115,12,FALSE)</f>
        <v>541</v>
      </c>
      <c r="E976" s="7">
        <v>2678</v>
      </c>
      <c r="F976" s="7" t="str">
        <f>VLOOKUP(E976,Data!$A$2:$L$4115,6,FALSE)</f>
        <v>failed</v>
      </c>
      <c r="G976" s="7">
        <f>VLOOKUP(E976,Data!$A$2:$L$4115,12,FALSE)</f>
        <v>2</v>
      </c>
    </row>
    <row r="977" spans="1:7" x14ac:dyDescent="0.25">
      <c r="A977" s="7">
        <v>2053</v>
      </c>
      <c r="B977" s="7" t="str">
        <f>VLOOKUP(A977,Data!$A$2:$L$4115,6,FALSE)</f>
        <v>successful</v>
      </c>
      <c r="C977" s="7">
        <f>VLOOKUP(A977,Data!$A$2:$L$4115,12,FALSE)</f>
        <v>121</v>
      </c>
      <c r="E977" s="7">
        <v>2679</v>
      </c>
      <c r="F977" s="7" t="str">
        <f>VLOOKUP(E977,Data!$A$2:$L$4115,6,FALSE)</f>
        <v>failed</v>
      </c>
      <c r="G977" s="7">
        <f>VLOOKUP(E977,Data!$A$2:$L$4115,12,FALSE)</f>
        <v>3</v>
      </c>
    </row>
    <row r="978" spans="1:7" x14ac:dyDescent="0.25">
      <c r="A978" s="7">
        <v>2054</v>
      </c>
      <c r="B978" s="7" t="str">
        <f>VLOOKUP(A978,Data!$A$2:$L$4115,6,FALSE)</f>
        <v>successful</v>
      </c>
      <c r="C978" s="7">
        <f>VLOOKUP(A978,Data!$A$2:$L$4115,12,FALSE)</f>
        <v>621</v>
      </c>
      <c r="E978" s="7">
        <v>2680</v>
      </c>
      <c r="F978" s="7" t="str">
        <f>VLOOKUP(E978,Data!$A$2:$L$4115,6,FALSE)</f>
        <v>failed</v>
      </c>
      <c r="G978" s="7">
        <f>VLOOKUP(E978,Data!$A$2:$L$4115,12,FALSE)</f>
        <v>4</v>
      </c>
    </row>
    <row r="979" spans="1:7" x14ac:dyDescent="0.25">
      <c r="A979" s="7">
        <v>2055</v>
      </c>
      <c r="B979" s="7" t="str">
        <f>VLOOKUP(A979,Data!$A$2:$L$4115,6,FALSE)</f>
        <v>successful</v>
      </c>
      <c r="C979" s="7">
        <f>VLOOKUP(A979,Data!$A$2:$L$4115,12,FALSE)</f>
        <v>101</v>
      </c>
      <c r="E979" s="7">
        <v>2681</v>
      </c>
      <c r="F979" s="7" t="str">
        <f>VLOOKUP(E979,Data!$A$2:$L$4115,6,FALSE)</f>
        <v>failed</v>
      </c>
      <c r="G979" s="7">
        <f>VLOOKUP(E979,Data!$A$2:$L$4115,12,FALSE)</f>
        <v>2</v>
      </c>
    </row>
    <row r="980" spans="1:7" x14ac:dyDescent="0.25">
      <c r="A980" s="7">
        <v>2056</v>
      </c>
      <c r="B980" s="7" t="str">
        <f>VLOOKUP(A980,Data!$A$2:$L$4115,6,FALSE)</f>
        <v>successful</v>
      </c>
      <c r="C980" s="7">
        <f>VLOOKUP(A980,Data!$A$2:$L$4115,12,FALSE)</f>
        <v>554</v>
      </c>
      <c r="E980" s="7">
        <v>2682</v>
      </c>
      <c r="F980" s="7" t="str">
        <f>VLOOKUP(E980,Data!$A$2:$L$4115,6,FALSE)</f>
        <v>failed</v>
      </c>
      <c r="G980" s="7">
        <f>VLOOKUP(E980,Data!$A$2:$L$4115,12,FALSE)</f>
        <v>20</v>
      </c>
    </row>
    <row r="981" spans="1:7" x14ac:dyDescent="0.25">
      <c r="A981" s="7">
        <v>2057</v>
      </c>
      <c r="B981" s="7" t="str">
        <f>VLOOKUP(A981,Data!$A$2:$L$4115,6,FALSE)</f>
        <v>successful</v>
      </c>
      <c r="C981" s="7">
        <f>VLOOKUP(A981,Data!$A$2:$L$4115,12,FALSE)</f>
        <v>666</v>
      </c>
      <c r="E981" s="7">
        <v>2683</v>
      </c>
      <c r="F981" s="7" t="str">
        <f>VLOOKUP(E981,Data!$A$2:$L$4115,6,FALSE)</f>
        <v>failed</v>
      </c>
      <c r="G981" s="7">
        <f>VLOOKUP(E981,Data!$A$2:$L$4115,12,FALSE)</f>
        <v>3</v>
      </c>
    </row>
    <row r="982" spans="1:7" x14ac:dyDescent="0.25">
      <c r="A982" s="7">
        <v>2058</v>
      </c>
      <c r="B982" s="7" t="str">
        <f>VLOOKUP(A982,Data!$A$2:$L$4115,6,FALSE)</f>
        <v>successful</v>
      </c>
      <c r="C982" s="7">
        <f>VLOOKUP(A982,Data!$A$2:$L$4115,12,FALSE)</f>
        <v>410</v>
      </c>
      <c r="E982" s="7">
        <v>2684</v>
      </c>
      <c r="F982" s="7" t="str">
        <f>VLOOKUP(E982,Data!$A$2:$L$4115,6,FALSE)</f>
        <v>failed</v>
      </c>
      <c r="G982" s="7">
        <f>VLOOKUP(E982,Data!$A$2:$L$4115,12,FALSE)</f>
        <v>4</v>
      </c>
    </row>
    <row r="983" spans="1:7" x14ac:dyDescent="0.25">
      <c r="A983" s="7">
        <v>2059</v>
      </c>
      <c r="B983" s="7" t="str">
        <f>VLOOKUP(A983,Data!$A$2:$L$4115,6,FALSE)</f>
        <v>successful</v>
      </c>
      <c r="C983" s="7">
        <f>VLOOKUP(A983,Data!$A$2:$L$4115,12,FALSE)</f>
        <v>375</v>
      </c>
      <c r="E983" s="7">
        <v>2685</v>
      </c>
      <c r="F983" s="7" t="str">
        <f>VLOOKUP(E983,Data!$A$2:$L$4115,6,FALSE)</f>
        <v>failed</v>
      </c>
      <c r="G983" s="7">
        <f>VLOOKUP(E983,Data!$A$2:$L$4115,12,FALSE)</f>
        <v>1</v>
      </c>
    </row>
    <row r="984" spans="1:7" x14ac:dyDescent="0.25">
      <c r="A984" s="7">
        <v>2060</v>
      </c>
      <c r="B984" s="7" t="str">
        <f>VLOOKUP(A984,Data!$A$2:$L$4115,6,FALSE)</f>
        <v>successful</v>
      </c>
      <c r="C984" s="7">
        <f>VLOOKUP(A984,Data!$A$2:$L$4115,12,FALSE)</f>
        <v>1364</v>
      </c>
      <c r="E984" s="7">
        <v>2686</v>
      </c>
      <c r="F984" s="7" t="str">
        <f>VLOOKUP(E984,Data!$A$2:$L$4115,6,FALSE)</f>
        <v>failed</v>
      </c>
      <c r="G984" s="7">
        <f>VLOOKUP(E984,Data!$A$2:$L$4115,12,FALSE)</f>
        <v>0</v>
      </c>
    </row>
    <row r="985" spans="1:7" x14ac:dyDescent="0.25">
      <c r="A985" s="7">
        <v>2061</v>
      </c>
      <c r="B985" s="7" t="str">
        <f>VLOOKUP(A985,Data!$A$2:$L$4115,6,FALSE)</f>
        <v>successful</v>
      </c>
      <c r="C985" s="7">
        <f>VLOOKUP(A985,Data!$A$2:$L$4115,12,FALSE)</f>
        <v>35</v>
      </c>
      <c r="E985" s="7">
        <v>2687</v>
      </c>
      <c r="F985" s="7" t="str">
        <f>VLOOKUP(E985,Data!$A$2:$L$4115,6,FALSE)</f>
        <v>failed</v>
      </c>
      <c r="G985" s="7">
        <f>VLOOKUP(E985,Data!$A$2:$L$4115,12,FALSE)</f>
        <v>0</v>
      </c>
    </row>
    <row r="986" spans="1:7" x14ac:dyDescent="0.25">
      <c r="A986" s="7">
        <v>2062</v>
      </c>
      <c r="B986" s="7" t="str">
        <f>VLOOKUP(A986,Data!$A$2:$L$4115,6,FALSE)</f>
        <v>successful</v>
      </c>
      <c r="C986" s="7">
        <f>VLOOKUP(A986,Data!$A$2:$L$4115,12,FALSE)</f>
        <v>203</v>
      </c>
      <c r="E986" s="7">
        <v>2688</v>
      </c>
      <c r="F986" s="7" t="str">
        <f>VLOOKUP(E986,Data!$A$2:$L$4115,6,FALSE)</f>
        <v>failed</v>
      </c>
      <c r="G986" s="7">
        <f>VLOOKUP(E986,Data!$A$2:$L$4115,12,FALSE)</f>
        <v>14</v>
      </c>
    </row>
    <row r="987" spans="1:7" x14ac:dyDescent="0.25">
      <c r="A987" s="7">
        <v>2063</v>
      </c>
      <c r="B987" s="7" t="str">
        <f>VLOOKUP(A987,Data!$A$2:$L$4115,6,FALSE)</f>
        <v>successful</v>
      </c>
      <c r="C987" s="7">
        <f>VLOOKUP(A987,Data!$A$2:$L$4115,12,FALSE)</f>
        <v>49</v>
      </c>
      <c r="E987" s="7">
        <v>2689</v>
      </c>
      <c r="F987" s="7" t="str">
        <f>VLOOKUP(E987,Data!$A$2:$L$4115,6,FALSE)</f>
        <v>failed</v>
      </c>
      <c r="G987" s="7">
        <f>VLOOKUP(E987,Data!$A$2:$L$4115,12,FALSE)</f>
        <v>1</v>
      </c>
    </row>
    <row r="988" spans="1:7" x14ac:dyDescent="0.25">
      <c r="A988" s="7">
        <v>2064</v>
      </c>
      <c r="B988" s="7" t="str">
        <f>VLOOKUP(A988,Data!$A$2:$L$4115,6,FALSE)</f>
        <v>successful</v>
      </c>
      <c r="C988" s="7">
        <f>VLOOKUP(A988,Data!$A$2:$L$4115,12,FALSE)</f>
        <v>5812</v>
      </c>
      <c r="E988" s="7">
        <v>2690</v>
      </c>
      <c r="F988" s="7" t="str">
        <f>VLOOKUP(E988,Data!$A$2:$L$4115,6,FALSE)</f>
        <v>failed</v>
      </c>
      <c r="G988" s="7">
        <f>VLOOKUP(E988,Data!$A$2:$L$4115,12,FALSE)</f>
        <v>118</v>
      </c>
    </row>
    <row r="989" spans="1:7" x14ac:dyDescent="0.25">
      <c r="A989" s="7">
        <v>2065</v>
      </c>
      <c r="B989" s="7" t="str">
        <f>VLOOKUP(A989,Data!$A$2:$L$4115,6,FALSE)</f>
        <v>successful</v>
      </c>
      <c r="C989" s="7">
        <f>VLOOKUP(A989,Data!$A$2:$L$4115,12,FALSE)</f>
        <v>1556</v>
      </c>
      <c r="E989" s="7">
        <v>2691</v>
      </c>
      <c r="F989" s="7" t="str">
        <f>VLOOKUP(E989,Data!$A$2:$L$4115,6,FALSE)</f>
        <v>failed</v>
      </c>
      <c r="G989" s="7">
        <f>VLOOKUP(E989,Data!$A$2:$L$4115,12,FALSE)</f>
        <v>2</v>
      </c>
    </row>
    <row r="990" spans="1:7" x14ac:dyDescent="0.25">
      <c r="A990" s="7">
        <v>2066</v>
      </c>
      <c r="B990" s="7" t="str">
        <f>VLOOKUP(A990,Data!$A$2:$L$4115,6,FALSE)</f>
        <v>successful</v>
      </c>
      <c r="C990" s="7">
        <f>VLOOKUP(A990,Data!$A$2:$L$4115,12,FALSE)</f>
        <v>65</v>
      </c>
      <c r="E990" s="7">
        <v>2692</v>
      </c>
      <c r="F990" s="7" t="str">
        <f>VLOOKUP(E990,Data!$A$2:$L$4115,6,FALSE)</f>
        <v>failed</v>
      </c>
      <c r="G990" s="7">
        <f>VLOOKUP(E990,Data!$A$2:$L$4115,12,FALSE)</f>
        <v>1</v>
      </c>
    </row>
    <row r="991" spans="1:7" x14ac:dyDescent="0.25">
      <c r="A991" s="7">
        <v>2067</v>
      </c>
      <c r="B991" s="7" t="str">
        <f>VLOOKUP(A991,Data!$A$2:$L$4115,6,FALSE)</f>
        <v>successful</v>
      </c>
      <c r="C991" s="7">
        <f>VLOOKUP(A991,Data!$A$2:$L$4115,12,FALSE)</f>
        <v>10</v>
      </c>
      <c r="E991" s="7">
        <v>2693</v>
      </c>
      <c r="F991" s="7" t="str">
        <f>VLOOKUP(E991,Data!$A$2:$L$4115,6,FALSE)</f>
        <v>failed</v>
      </c>
      <c r="G991" s="7">
        <f>VLOOKUP(E991,Data!$A$2:$L$4115,12,FALSE)</f>
        <v>3</v>
      </c>
    </row>
    <row r="992" spans="1:7" x14ac:dyDescent="0.25">
      <c r="A992" s="7">
        <v>2068</v>
      </c>
      <c r="B992" s="7" t="str">
        <f>VLOOKUP(A992,Data!$A$2:$L$4115,6,FALSE)</f>
        <v>successful</v>
      </c>
      <c r="C992" s="7">
        <f>VLOOKUP(A992,Data!$A$2:$L$4115,12,FALSE)</f>
        <v>76</v>
      </c>
      <c r="E992" s="7">
        <v>2694</v>
      </c>
      <c r="F992" s="7" t="str">
        <f>VLOOKUP(E992,Data!$A$2:$L$4115,6,FALSE)</f>
        <v>failed</v>
      </c>
      <c r="G992" s="7">
        <f>VLOOKUP(E992,Data!$A$2:$L$4115,12,FALSE)</f>
        <v>1</v>
      </c>
    </row>
    <row r="993" spans="1:7" x14ac:dyDescent="0.25">
      <c r="A993" s="7">
        <v>2069</v>
      </c>
      <c r="B993" s="7" t="str">
        <f>VLOOKUP(A993,Data!$A$2:$L$4115,6,FALSE)</f>
        <v>successful</v>
      </c>
      <c r="C993" s="7">
        <f>VLOOKUP(A993,Data!$A$2:$L$4115,12,FALSE)</f>
        <v>263</v>
      </c>
      <c r="E993" s="7">
        <v>2695</v>
      </c>
      <c r="F993" s="7" t="str">
        <f>VLOOKUP(E993,Data!$A$2:$L$4115,6,FALSE)</f>
        <v>failed</v>
      </c>
      <c r="G993" s="7">
        <f>VLOOKUP(E993,Data!$A$2:$L$4115,12,FALSE)</f>
        <v>3</v>
      </c>
    </row>
    <row r="994" spans="1:7" x14ac:dyDescent="0.25">
      <c r="A994" s="7">
        <v>2070</v>
      </c>
      <c r="B994" s="7" t="str">
        <f>VLOOKUP(A994,Data!$A$2:$L$4115,6,FALSE)</f>
        <v>successful</v>
      </c>
      <c r="C994" s="7">
        <f>VLOOKUP(A994,Data!$A$2:$L$4115,12,FALSE)</f>
        <v>1530</v>
      </c>
      <c r="E994" s="7">
        <v>2696</v>
      </c>
      <c r="F994" s="7" t="str">
        <f>VLOOKUP(E994,Data!$A$2:$L$4115,6,FALSE)</f>
        <v>failed</v>
      </c>
      <c r="G994" s="7">
        <f>VLOOKUP(E994,Data!$A$2:$L$4115,12,FALSE)</f>
        <v>38</v>
      </c>
    </row>
    <row r="995" spans="1:7" x14ac:dyDescent="0.25">
      <c r="A995" s="7">
        <v>2071</v>
      </c>
      <c r="B995" s="7" t="str">
        <f>VLOOKUP(A995,Data!$A$2:$L$4115,6,FALSE)</f>
        <v>successful</v>
      </c>
      <c r="C995" s="7">
        <f>VLOOKUP(A995,Data!$A$2:$L$4115,12,FALSE)</f>
        <v>278</v>
      </c>
      <c r="E995" s="7">
        <v>2697</v>
      </c>
      <c r="F995" s="7" t="str">
        <f>VLOOKUP(E995,Data!$A$2:$L$4115,6,FALSE)</f>
        <v>failed</v>
      </c>
      <c r="G995" s="7">
        <f>VLOOKUP(E995,Data!$A$2:$L$4115,12,FALSE)</f>
        <v>52</v>
      </c>
    </row>
    <row r="996" spans="1:7" x14ac:dyDescent="0.25">
      <c r="A996" s="7">
        <v>2072</v>
      </c>
      <c r="B996" s="7" t="str">
        <f>VLOOKUP(A996,Data!$A$2:$L$4115,6,FALSE)</f>
        <v>successful</v>
      </c>
      <c r="C996" s="7">
        <f>VLOOKUP(A996,Data!$A$2:$L$4115,12,FALSE)</f>
        <v>350</v>
      </c>
      <c r="E996" s="7">
        <v>2698</v>
      </c>
      <c r="F996" s="7" t="str">
        <f>VLOOKUP(E996,Data!$A$2:$L$4115,6,FALSE)</f>
        <v>failed</v>
      </c>
      <c r="G996" s="7">
        <f>VLOOKUP(E996,Data!$A$2:$L$4115,12,FALSE)</f>
        <v>2</v>
      </c>
    </row>
    <row r="997" spans="1:7" x14ac:dyDescent="0.25">
      <c r="A997" s="7">
        <v>2073</v>
      </c>
      <c r="B997" s="7" t="str">
        <f>VLOOKUP(A997,Data!$A$2:$L$4115,6,FALSE)</f>
        <v>successful</v>
      </c>
      <c r="C997" s="7">
        <f>VLOOKUP(A997,Data!$A$2:$L$4115,12,FALSE)</f>
        <v>470</v>
      </c>
      <c r="E997" s="7">
        <v>2699</v>
      </c>
      <c r="F997" s="7" t="str">
        <f>VLOOKUP(E997,Data!$A$2:$L$4115,6,FALSE)</f>
        <v>failed</v>
      </c>
      <c r="G997" s="7">
        <f>VLOOKUP(E997,Data!$A$2:$L$4115,12,FALSE)</f>
        <v>0</v>
      </c>
    </row>
    <row r="998" spans="1:7" x14ac:dyDescent="0.25">
      <c r="A998" s="7">
        <v>2074</v>
      </c>
      <c r="B998" s="7" t="str">
        <f>VLOOKUP(A998,Data!$A$2:$L$4115,6,FALSE)</f>
        <v>successful</v>
      </c>
      <c r="C998" s="7">
        <f>VLOOKUP(A998,Data!$A$2:$L$4115,12,FALSE)</f>
        <v>3</v>
      </c>
      <c r="E998" s="7">
        <v>2700</v>
      </c>
      <c r="F998" s="7" t="str">
        <f>VLOOKUP(E998,Data!$A$2:$L$4115,6,FALSE)</f>
        <v>failed</v>
      </c>
      <c r="G998" s="7">
        <f>VLOOKUP(E998,Data!$A$2:$L$4115,12,FALSE)</f>
        <v>4</v>
      </c>
    </row>
    <row r="999" spans="1:7" x14ac:dyDescent="0.25">
      <c r="A999" s="7">
        <v>2075</v>
      </c>
      <c r="B999" s="7" t="str">
        <f>VLOOKUP(A999,Data!$A$2:$L$4115,6,FALSE)</f>
        <v>successful</v>
      </c>
      <c r="C999" s="7">
        <f>VLOOKUP(A999,Data!$A$2:$L$4115,12,FALSE)</f>
        <v>8200</v>
      </c>
      <c r="E999" s="7">
        <v>2741</v>
      </c>
      <c r="F999" s="7" t="str">
        <f>VLOOKUP(E999,Data!$A$2:$L$4115,6,FALSE)</f>
        <v>failed</v>
      </c>
      <c r="G999" s="7">
        <f>VLOOKUP(E999,Data!$A$2:$L$4115,12,FALSE)</f>
        <v>4</v>
      </c>
    </row>
    <row r="1000" spans="1:7" x14ac:dyDescent="0.25">
      <c r="A1000" s="7">
        <v>2076</v>
      </c>
      <c r="B1000" s="7" t="str">
        <f>VLOOKUP(A1000,Data!$A$2:$L$4115,6,FALSE)</f>
        <v>successful</v>
      </c>
      <c r="C1000" s="7">
        <f>VLOOKUP(A1000,Data!$A$2:$L$4115,12,FALSE)</f>
        <v>8359</v>
      </c>
      <c r="E1000" s="7">
        <v>2742</v>
      </c>
      <c r="F1000" s="7" t="str">
        <f>VLOOKUP(E1000,Data!$A$2:$L$4115,6,FALSE)</f>
        <v>failed</v>
      </c>
      <c r="G1000" s="7">
        <f>VLOOKUP(E1000,Data!$A$2:$L$4115,12,FALSE)</f>
        <v>18</v>
      </c>
    </row>
    <row r="1001" spans="1:7" x14ac:dyDescent="0.25">
      <c r="A1001" s="7">
        <v>2077</v>
      </c>
      <c r="B1001" s="7" t="str">
        <f>VLOOKUP(A1001,Data!$A$2:$L$4115,6,FALSE)</f>
        <v>successful</v>
      </c>
      <c r="C1001" s="7">
        <f>VLOOKUP(A1001,Data!$A$2:$L$4115,12,FALSE)</f>
        <v>188</v>
      </c>
      <c r="E1001" s="7">
        <v>2743</v>
      </c>
      <c r="F1001" s="7" t="str">
        <f>VLOOKUP(E1001,Data!$A$2:$L$4115,6,FALSE)</f>
        <v>failed</v>
      </c>
      <c r="G1001" s="7">
        <f>VLOOKUP(E1001,Data!$A$2:$L$4115,12,FALSE)</f>
        <v>0</v>
      </c>
    </row>
    <row r="1002" spans="1:7" x14ac:dyDescent="0.25">
      <c r="A1002" s="7">
        <v>2078</v>
      </c>
      <c r="B1002" s="7" t="str">
        <f>VLOOKUP(A1002,Data!$A$2:$L$4115,6,FALSE)</f>
        <v>successful</v>
      </c>
      <c r="C1002" s="7">
        <f>VLOOKUP(A1002,Data!$A$2:$L$4115,12,FALSE)</f>
        <v>48</v>
      </c>
      <c r="E1002" s="7">
        <v>2744</v>
      </c>
      <c r="F1002" s="7" t="str">
        <f>VLOOKUP(E1002,Data!$A$2:$L$4115,6,FALSE)</f>
        <v>failed</v>
      </c>
      <c r="G1002" s="7">
        <f>VLOOKUP(E1002,Data!$A$2:$L$4115,12,FALSE)</f>
        <v>22</v>
      </c>
    </row>
    <row r="1003" spans="1:7" x14ac:dyDescent="0.25">
      <c r="A1003" s="7">
        <v>2079</v>
      </c>
      <c r="B1003" s="7" t="str">
        <f>VLOOKUP(A1003,Data!$A$2:$L$4115,6,FALSE)</f>
        <v>successful</v>
      </c>
      <c r="C1003" s="7">
        <f>VLOOKUP(A1003,Data!$A$2:$L$4115,12,FALSE)</f>
        <v>607</v>
      </c>
      <c r="E1003" s="7">
        <v>2745</v>
      </c>
      <c r="F1003" s="7" t="str">
        <f>VLOOKUP(E1003,Data!$A$2:$L$4115,6,FALSE)</f>
        <v>failed</v>
      </c>
      <c r="G1003" s="7">
        <f>VLOOKUP(E1003,Data!$A$2:$L$4115,12,FALSE)</f>
        <v>49</v>
      </c>
    </row>
    <row r="1004" spans="1:7" x14ac:dyDescent="0.25">
      <c r="A1004" s="7">
        <v>2080</v>
      </c>
      <c r="B1004" s="7" t="str">
        <f>VLOOKUP(A1004,Data!$A$2:$L$4115,6,FALSE)</f>
        <v>successful</v>
      </c>
      <c r="C1004" s="7">
        <f>VLOOKUP(A1004,Data!$A$2:$L$4115,12,FALSE)</f>
        <v>50</v>
      </c>
      <c r="E1004" s="7">
        <v>2746</v>
      </c>
      <c r="F1004" s="7" t="str">
        <f>VLOOKUP(E1004,Data!$A$2:$L$4115,6,FALSE)</f>
        <v>failed</v>
      </c>
      <c r="G1004" s="7">
        <f>VLOOKUP(E1004,Data!$A$2:$L$4115,12,FALSE)</f>
        <v>19</v>
      </c>
    </row>
    <row r="1005" spans="1:7" x14ac:dyDescent="0.25">
      <c r="A1005" s="7">
        <v>2081</v>
      </c>
      <c r="B1005" s="7" t="str">
        <f>VLOOKUP(A1005,Data!$A$2:$L$4115,6,FALSE)</f>
        <v>successful</v>
      </c>
      <c r="C1005" s="7">
        <f>VLOOKUP(A1005,Data!$A$2:$L$4115,12,FALSE)</f>
        <v>55</v>
      </c>
      <c r="E1005" s="7">
        <v>2747</v>
      </c>
      <c r="F1005" s="7" t="str">
        <f>VLOOKUP(E1005,Data!$A$2:$L$4115,6,FALSE)</f>
        <v>failed</v>
      </c>
      <c r="G1005" s="7">
        <f>VLOOKUP(E1005,Data!$A$2:$L$4115,12,FALSE)</f>
        <v>4</v>
      </c>
    </row>
    <row r="1006" spans="1:7" x14ac:dyDescent="0.25">
      <c r="A1006" s="7">
        <v>2082</v>
      </c>
      <c r="B1006" s="7" t="str">
        <f>VLOOKUP(A1006,Data!$A$2:$L$4115,6,FALSE)</f>
        <v>successful</v>
      </c>
      <c r="C1006" s="7">
        <f>VLOOKUP(A1006,Data!$A$2:$L$4115,12,FALSE)</f>
        <v>38</v>
      </c>
      <c r="E1006" s="7">
        <v>2748</v>
      </c>
      <c r="F1006" s="7" t="str">
        <f>VLOOKUP(E1006,Data!$A$2:$L$4115,6,FALSE)</f>
        <v>failed</v>
      </c>
      <c r="G1006" s="7">
        <f>VLOOKUP(E1006,Data!$A$2:$L$4115,12,FALSE)</f>
        <v>4</v>
      </c>
    </row>
    <row r="1007" spans="1:7" x14ac:dyDescent="0.25">
      <c r="A1007" s="7">
        <v>2083</v>
      </c>
      <c r="B1007" s="7" t="str">
        <f>VLOOKUP(A1007,Data!$A$2:$L$4115,6,FALSE)</f>
        <v>successful</v>
      </c>
      <c r="C1007" s="7">
        <f>VLOOKUP(A1007,Data!$A$2:$L$4115,12,FALSE)</f>
        <v>25</v>
      </c>
      <c r="E1007" s="7">
        <v>2749</v>
      </c>
      <c r="F1007" s="7" t="str">
        <f>VLOOKUP(E1007,Data!$A$2:$L$4115,6,FALSE)</f>
        <v>failed</v>
      </c>
      <c r="G1007" s="7">
        <f>VLOOKUP(E1007,Data!$A$2:$L$4115,12,FALSE)</f>
        <v>2</v>
      </c>
    </row>
    <row r="1008" spans="1:7" x14ac:dyDescent="0.25">
      <c r="A1008" s="7">
        <v>2084</v>
      </c>
      <c r="B1008" s="7" t="str">
        <f>VLOOKUP(A1008,Data!$A$2:$L$4115,6,FALSE)</f>
        <v>successful</v>
      </c>
      <c r="C1008" s="7">
        <f>VLOOKUP(A1008,Data!$A$2:$L$4115,12,FALSE)</f>
        <v>46</v>
      </c>
      <c r="E1008" s="7">
        <v>2750</v>
      </c>
      <c r="F1008" s="7" t="str">
        <f>VLOOKUP(E1008,Data!$A$2:$L$4115,6,FALSE)</f>
        <v>failed</v>
      </c>
      <c r="G1008" s="7">
        <f>VLOOKUP(E1008,Data!$A$2:$L$4115,12,FALSE)</f>
        <v>0</v>
      </c>
    </row>
    <row r="1009" spans="1:7" x14ac:dyDescent="0.25">
      <c r="A1009" s="7">
        <v>2085</v>
      </c>
      <c r="B1009" s="7" t="str">
        <f>VLOOKUP(A1009,Data!$A$2:$L$4115,6,FALSE)</f>
        <v>successful</v>
      </c>
      <c r="C1009" s="7">
        <f>VLOOKUP(A1009,Data!$A$2:$L$4115,12,FALSE)</f>
        <v>83</v>
      </c>
      <c r="E1009" s="7">
        <v>2751</v>
      </c>
      <c r="F1009" s="7" t="str">
        <f>VLOOKUP(E1009,Data!$A$2:$L$4115,6,FALSE)</f>
        <v>failed</v>
      </c>
      <c r="G1009" s="7">
        <f>VLOOKUP(E1009,Data!$A$2:$L$4115,12,FALSE)</f>
        <v>0</v>
      </c>
    </row>
    <row r="1010" spans="1:7" x14ac:dyDescent="0.25">
      <c r="A1010" s="7">
        <v>2086</v>
      </c>
      <c r="B1010" s="7" t="str">
        <f>VLOOKUP(A1010,Data!$A$2:$L$4115,6,FALSE)</f>
        <v>successful</v>
      </c>
      <c r="C1010" s="7">
        <f>VLOOKUP(A1010,Data!$A$2:$L$4115,12,FALSE)</f>
        <v>35</v>
      </c>
      <c r="E1010" s="7">
        <v>2752</v>
      </c>
      <c r="F1010" s="7" t="str">
        <f>VLOOKUP(E1010,Data!$A$2:$L$4115,6,FALSE)</f>
        <v>failed</v>
      </c>
      <c r="G1010" s="7">
        <f>VLOOKUP(E1010,Data!$A$2:$L$4115,12,FALSE)</f>
        <v>14</v>
      </c>
    </row>
    <row r="1011" spans="1:7" x14ac:dyDescent="0.25">
      <c r="A1011" s="7">
        <v>2087</v>
      </c>
      <c r="B1011" s="7" t="str">
        <f>VLOOKUP(A1011,Data!$A$2:$L$4115,6,FALSE)</f>
        <v>successful</v>
      </c>
      <c r="C1011" s="7">
        <f>VLOOKUP(A1011,Data!$A$2:$L$4115,12,FALSE)</f>
        <v>25</v>
      </c>
      <c r="E1011" s="7">
        <v>2753</v>
      </c>
      <c r="F1011" s="7" t="str">
        <f>VLOOKUP(E1011,Data!$A$2:$L$4115,6,FALSE)</f>
        <v>failed</v>
      </c>
      <c r="G1011" s="7">
        <f>VLOOKUP(E1011,Data!$A$2:$L$4115,12,FALSE)</f>
        <v>8</v>
      </c>
    </row>
    <row r="1012" spans="1:7" x14ac:dyDescent="0.25">
      <c r="A1012" s="7">
        <v>2088</v>
      </c>
      <c r="B1012" s="7" t="str">
        <f>VLOOKUP(A1012,Data!$A$2:$L$4115,6,FALSE)</f>
        <v>successful</v>
      </c>
      <c r="C1012" s="7">
        <f>VLOOKUP(A1012,Data!$A$2:$L$4115,12,FALSE)</f>
        <v>75</v>
      </c>
      <c r="E1012" s="7">
        <v>2754</v>
      </c>
      <c r="F1012" s="7" t="str">
        <f>VLOOKUP(E1012,Data!$A$2:$L$4115,6,FALSE)</f>
        <v>failed</v>
      </c>
      <c r="G1012" s="7">
        <f>VLOOKUP(E1012,Data!$A$2:$L$4115,12,FALSE)</f>
        <v>0</v>
      </c>
    </row>
    <row r="1013" spans="1:7" x14ac:dyDescent="0.25">
      <c r="A1013" s="7">
        <v>2089</v>
      </c>
      <c r="B1013" s="7" t="str">
        <f>VLOOKUP(A1013,Data!$A$2:$L$4115,6,FALSE)</f>
        <v>successful</v>
      </c>
      <c r="C1013" s="7">
        <f>VLOOKUP(A1013,Data!$A$2:$L$4115,12,FALSE)</f>
        <v>62</v>
      </c>
      <c r="E1013" s="7">
        <v>2755</v>
      </c>
      <c r="F1013" s="7" t="str">
        <f>VLOOKUP(E1013,Data!$A$2:$L$4115,6,FALSE)</f>
        <v>failed</v>
      </c>
      <c r="G1013" s="7">
        <f>VLOOKUP(E1013,Data!$A$2:$L$4115,12,FALSE)</f>
        <v>15</v>
      </c>
    </row>
    <row r="1014" spans="1:7" x14ac:dyDescent="0.25">
      <c r="A1014" s="7">
        <v>2090</v>
      </c>
      <c r="B1014" s="7" t="str">
        <f>VLOOKUP(A1014,Data!$A$2:$L$4115,6,FALSE)</f>
        <v>successful</v>
      </c>
      <c r="C1014" s="7">
        <f>VLOOKUP(A1014,Data!$A$2:$L$4115,12,FALSE)</f>
        <v>160</v>
      </c>
      <c r="E1014" s="7">
        <v>2756</v>
      </c>
      <c r="F1014" s="7" t="str">
        <f>VLOOKUP(E1014,Data!$A$2:$L$4115,6,FALSE)</f>
        <v>failed</v>
      </c>
      <c r="G1014" s="7">
        <f>VLOOKUP(E1014,Data!$A$2:$L$4115,12,FALSE)</f>
        <v>33</v>
      </c>
    </row>
    <row r="1015" spans="1:7" x14ac:dyDescent="0.25">
      <c r="A1015" s="7">
        <v>2091</v>
      </c>
      <c r="B1015" s="7" t="str">
        <f>VLOOKUP(A1015,Data!$A$2:$L$4115,6,FALSE)</f>
        <v>successful</v>
      </c>
      <c r="C1015" s="7">
        <f>VLOOKUP(A1015,Data!$A$2:$L$4115,12,FALSE)</f>
        <v>246</v>
      </c>
      <c r="E1015" s="7">
        <v>2757</v>
      </c>
      <c r="F1015" s="7" t="str">
        <f>VLOOKUP(E1015,Data!$A$2:$L$4115,6,FALSE)</f>
        <v>failed</v>
      </c>
      <c r="G1015" s="7">
        <f>VLOOKUP(E1015,Data!$A$2:$L$4115,12,FALSE)</f>
        <v>2</v>
      </c>
    </row>
    <row r="1016" spans="1:7" x14ac:dyDescent="0.25">
      <c r="A1016" s="7">
        <v>2092</v>
      </c>
      <c r="B1016" s="7" t="str">
        <f>VLOOKUP(A1016,Data!$A$2:$L$4115,6,FALSE)</f>
        <v>successful</v>
      </c>
      <c r="C1016" s="7">
        <f>VLOOKUP(A1016,Data!$A$2:$L$4115,12,FALSE)</f>
        <v>55</v>
      </c>
      <c r="E1016" s="7">
        <v>2758</v>
      </c>
      <c r="F1016" s="7" t="str">
        <f>VLOOKUP(E1016,Data!$A$2:$L$4115,6,FALSE)</f>
        <v>failed</v>
      </c>
      <c r="G1016" s="7">
        <f>VLOOKUP(E1016,Data!$A$2:$L$4115,12,FALSE)</f>
        <v>6</v>
      </c>
    </row>
    <row r="1017" spans="1:7" x14ac:dyDescent="0.25">
      <c r="A1017" s="7">
        <v>2093</v>
      </c>
      <c r="B1017" s="7" t="str">
        <f>VLOOKUP(A1017,Data!$A$2:$L$4115,6,FALSE)</f>
        <v>successful</v>
      </c>
      <c r="C1017" s="7">
        <f>VLOOKUP(A1017,Data!$A$2:$L$4115,12,FALSE)</f>
        <v>23</v>
      </c>
      <c r="E1017" s="7">
        <v>2759</v>
      </c>
      <c r="F1017" s="7" t="str">
        <f>VLOOKUP(E1017,Data!$A$2:$L$4115,6,FALSE)</f>
        <v>failed</v>
      </c>
      <c r="G1017" s="7">
        <f>VLOOKUP(E1017,Data!$A$2:$L$4115,12,FALSE)</f>
        <v>2</v>
      </c>
    </row>
    <row r="1018" spans="1:7" x14ac:dyDescent="0.25">
      <c r="A1018" s="7">
        <v>2094</v>
      </c>
      <c r="B1018" s="7" t="str">
        <f>VLOOKUP(A1018,Data!$A$2:$L$4115,6,FALSE)</f>
        <v>successful</v>
      </c>
      <c r="C1018" s="7">
        <f>VLOOKUP(A1018,Data!$A$2:$L$4115,12,FALSE)</f>
        <v>72</v>
      </c>
      <c r="E1018" s="7">
        <v>2760</v>
      </c>
      <c r="F1018" s="7" t="str">
        <f>VLOOKUP(E1018,Data!$A$2:$L$4115,6,FALSE)</f>
        <v>failed</v>
      </c>
      <c r="G1018" s="7">
        <f>VLOOKUP(E1018,Data!$A$2:$L$4115,12,FALSE)</f>
        <v>0</v>
      </c>
    </row>
    <row r="1019" spans="1:7" x14ac:dyDescent="0.25">
      <c r="A1019" s="7">
        <v>2095</v>
      </c>
      <c r="B1019" s="7" t="str">
        <f>VLOOKUP(A1019,Data!$A$2:$L$4115,6,FALSE)</f>
        <v>successful</v>
      </c>
      <c r="C1019" s="7">
        <f>VLOOKUP(A1019,Data!$A$2:$L$4115,12,FALSE)</f>
        <v>22</v>
      </c>
      <c r="E1019" s="7">
        <v>2761</v>
      </c>
      <c r="F1019" s="7" t="str">
        <f>VLOOKUP(E1019,Data!$A$2:$L$4115,6,FALSE)</f>
        <v>failed</v>
      </c>
      <c r="G1019" s="7">
        <f>VLOOKUP(E1019,Data!$A$2:$L$4115,12,FALSE)</f>
        <v>4</v>
      </c>
    </row>
    <row r="1020" spans="1:7" x14ac:dyDescent="0.25">
      <c r="A1020" s="7">
        <v>2096</v>
      </c>
      <c r="B1020" s="7" t="str">
        <f>VLOOKUP(A1020,Data!$A$2:$L$4115,6,FALSE)</f>
        <v>successful</v>
      </c>
      <c r="C1020" s="7">
        <f>VLOOKUP(A1020,Data!$A$2:$L$4115,12,FALSE)</f>
        <v>14</v>
      </c>
      <c r="E1020" s="7">
        <v>2762</v>
      </c>
      <c r="F1020" s="7" t="str">
        <f>VLOOKUP(E1020,Data!$A$2:$L$4115,6,FALSE)</f>
        <v>failed</v>
      </c>
      <c r="G1020" s="7">
        <f>VLOOKUP(E1020,Data!$A$2:$L$4115,12,FALSE)</f>
        <v>1</v>
      </c>
    </row>
    <row r="1021" spans="1:7" x14ac:dyDescent="0.25">
      <c r="A1021" s="7">
        <v>2097</v>
      </c>
      <c r="B1021" s="7" t="str">
        <f>VLOOKUP(A1021,Data!$A$2:$L$4115,6,FALSE)</f>
        <v>successful</v>
      </c>
      <c r="C1021" s="7">
        <f>VLOOKUP(A1021,Data!$A$2:$L$4115,12,FALSE)</f>
        <v>38</v>
      </c>
      <c r="E1021" s="7">
        <v>2763</v>
      </c>
      <c r="F1021" s="7" t="str">
        <f>VLOOKUP(E1021,Data!$A$2:$L$4115,6,FALSE)</f>
        <v>failed</v>
      </c>
      <c r="G1021" s="7">
        <f>VLOOKUP(E1021,Data!$A$2:$L$4115,12,FALSE)</f>
        <v>3</v>
      </c>
    </row>
    <row r="1022" spans="1:7" x14ac:dyDescent="0.25">
      <c r="A1022" s="7">
        <v>2098</v>
      </c>
      <c r="B1022" s="7" t="str">
        <f>VLOOKUP(A1022,Data!$A$2:$L$4115,6,FALSE)</f>
        <v>successful</v>
      </c>
      <c r="C1022" s="7">
        <f>VLOOKUP(A1022,Data!$A$2:$L$4115,12,FALSE)</f>
        <v>32</v>
      </c>
      <c r="E1022" s="7">
        <v>2764</v>
      </c>
      <c r="F1022" s="7" t="str">
        <f>VLOOKUP(E1022,Data!$A$2:$L$4115,6,FALSE)</f>
        <v>failed</v>
      </c>
      <c r="G1022" s="7">
        <f>VLOOKUP(E1022,Data!$A$2:$L$4115,12,FALSE)</f>
        <v>4</v>
      </c>
    </row>
    <row r="1023" spans="1:7" x14ac:dyDescent="0.25">
      <c r="A1023" s="7">
        <v>2099</v>
      </c>
      <c r="B1023" s="7" t="str">
        <f>VLOOKUP(A1023,Data!$A$2:$L$4115,6,FALSE)</f>
        <v>successful</v>
      </c>
      <c r="C1023" s="7">
        <f>VLOOKUP(A1023,Data!$A$2:$L$4115,12,FALSE)</f>
        <v>63</v>
      </c>
      <c r="E1023" s="7">
        <v>2765</v>
      </c>
      <c r="F1023" s="7" t="str">
        <f>VLOOKUP(E1023,Data!$A$2:$L$4115,6,FALSE)</f>
        <v>failed</v>
      </c>
      <c r="G1023" s="7">
        <f>VLOOKUP(E1023,Data!$A$2:$L$4115,12,FALSE)</f>
        <v>0</v>
      </c>
    </row>
    <row r="1024" spans="1:7" x14ac:dyDescent="0.25">
      <c r="A1024" s="7">
        <v>2100</v>
      </c>
      <c r="B1024" s="7" t="str">
        <f>VLOOKUP(A1024,Data!$A$2:$L$4115,6,FALSE)</f>
        <v>successful</v>
      </c>
      <c r="C1024" s="7">
        <f>VLOOKUP(A1024,Data!$A$2:$L$4115,12,FALSE)</f>
        <v>27</v>
      </c>
      <c r="E1024" s="7">
        <v>2766</v>
      </c>
      <c r="F1024" s="7" t="str">
        <f>VLOOKUP(E1024,Data!$A$2:$L$4115,6,FALSE)</f>
        <v>failed</v>
      </c>
      <c r="G1024" s="7">
        <f>VLOOKUP(E1024,Data!$A$2:$L$4115,12,FALSE)</f>
        <v>4</v>
      </c>
    </row>
    <row r="1025" spans="1:7" x14ac:dyDescent="0.25">
      <c r="A1025" s="7">
        <v>2101</v>
      </c>
      <c r="B1025" s="7" t="str">
        <f>VLOOKUP(A1025,Data!$A$2:$L$4115,6,FALSE)</f>
        <v>successful</v>
      </c>
      <c r="C1025" s="7">
        <f>VLOOKUP(A1025,Data!$A$2:$L$4115,12,FALSE)</f>
        <v>44</v>
      </c>
      <c r="E1025" s="7">
        <v>2767</v>
      </c>
      <c r="F1025" s="7" t="str">
        <f>VLOOKUP(E1025,Data!$A$2:$L$4115,6,FALSE)</f>
        <v>failed</v>
      </c>
      <c r="G1025" s="7">
        <f>VLOOKUP(E1025,Data!$A$2:$L$4115,12,FALSE)</f>
        <v>3</v>
      </c>
    </row>
    <row r="1026" spans="1:7" x14ac:dyDescent="0.25">
      <c r="A1026" s="7">
        <v>2102</v>
      </c>
      <c r="B1026" s="7" t="str">
        <f>VLOOKUP(A1026,Data!$A$2:$L$4115,6,FALSE)</f>
        <v>successful</v>
      </c>
      <c r="C1026" s="7">
        <f>VLOOKUP(A1026,Data!$A$2:$L$4115,12,FALSE)</f>
        <v>38</v>
      </c>
      <c r="E1026" s="7">
        <v>2768</v>
      </c>
      <c r="F1026" s="7" t="str">
        <f>VLOOKUP(E1026,Data!$A$2:$L$4115,6,FALSE)</f>
        <v>failed</v>
      </c>
      <c r="G1026" s="7">
        <f>VLOOKUP(E1026,Data!$A$2:$L$4115,12,FALSE)</f>
        <v>34</v>
      </c>
    </row>
    <row r="1027" spans="1:7" x14ac:dyDescent="0.25">
      <c r="A1027" s="7">
        <v>2103</v>
      </c>
      <c r="B1027" s="7" t="str">
        <f>VLOOKUP(A1027,Data!$A$2:$L$4115,6,FALSE)</f>
        <v>successful</v>
      </c>
      <c r="C1027" s="7">
        <f>VLOOKUP(A1027,Data!$A$2:$L$4115,12,FALSE)</f>
        <v>115</v>
      </c>
      <c r="E1027" s="7">
        <v>2769</v>
      </c>
      <c r="F1027" s="7" t="str">
        <f>VLOOKUP(E1027,Data!$A$2:$L$4115,6,FALSE)</f>
        <v>failed</v>
      </c>
      <c r="G1027" s="7">
        <f>VLOOKUP(E1027,Data!$A$2:$L$4115,12,FALSE)</f>
        <v>2</v>
      </c>
    </row>
    <row r="1028" spans="1:7" x14ac:dyDescent="0.25">
      <c r="A1028" s="7">
        <v>2104</v>
      </c>
      <c r="B1028" s="7" t="str">
        <f>VLOOKUP(A1028,Data!$A$2:$L$4115,6,FALSE)</f>
        <v>successful</v>
      </c>
      <c r="C1028" s="7">
        <f>VLOOKUP(A1028,Data!$A$2:$L$4115,12,FALSE)</f>
        <v>37</v>
      </c>
      <c r="E1028" s="7">
        <v>2770</v>
      </c>
      <c r="F1028" s="7" t="str">
        <f>VLOOKUP(E1028,Data!$A$2:$L$4115,6,FALSE)</f>
        <v>failed</v>
      </c>
      <c r="G1028" s="7">
        <f>VLOOKUP(E1028,Data!$A$2:$L$4115,12,FALSE)</f>
        <v>33</v>
      </c>
    </row>
    <row r="1029" spans="1:7" x14ac:dyDescent="0.25">
      <c r="A1029" s="7">
        <v>2105</v>
      </c>
      <c r="B1029" s="7" t="str">
        <f>VLOOKUP(A1029,Data!$A$2:$L$4115,6,FALSE)</f>
        <v>successful</v>
      </c>
      <c r="C1029" s="7">
        <f>VLOOKUP(A1029,Data!$A$2:$L$4115,12,FALSE)</f>
        <v>99</v>
      </c>
      <c r="E1029" s="7">
        <v>2771</v>
      </c>
      <c r="F1029" s="7" t="str">
        <f>VLOOKUP(E1029,Data!$A$2:$L$4115,6,FALSE)</f>
        <v>failed</v>
      </c>
      <c r="G1029" s="7">
        <f>VLOOKUP(E1029,Data!$A$2:$L$4115,12,FALSE)</f>
        <v>0</v>
      </c>
    </row>
    <row r="1030" spans="1:7" x14ac:dyDescent="0.25">
      <c r="A1030" s="7">
        <v>2106</v>
      </c>
      <c r="B1030" s="7" t="str">
        <f>VLOOKUP(A1030,Data!$A$2:$L$4115,6,FALSE)</f>
        <v>successful</v>
      </c>
      <c r="C1030" s="7">
        <f>VLOOKUP(A1030,Data!$A$2:$L$4115,12,FALSE)</f>
        <v>44</v>
      </c>
      <c r="E1030" s="7">
        <v>2772</v>
      </c>
      <c r="F1030" s="7" t="str">
        <f>VLOOKUP(E1030,Data!$A$2:$L$4115,6,FALSE)</f>
        <v>failed</v>
      </c>
      <c r="G1030" s="7">
        <f>VLOOKUP(E1030,Data!$A$2:$L$4115,12,FALSE)</f>
        <v>0</v>
      </c>
    </row>
    <row r="1031" spans="1:7" x14ac:dyDescent="0.25">
      <c r="A1031" s="7">
        <v>2107</v>
      </c>
      <c r="B1031" s="7" t="str">
        <f>VLOOKUP(A1031,Data!$A$2:$L$4115,6,FALSE)</f>
        <v>successful</v>
      </c>
      <c r="C1031" s="7">
        <f>VLOOKUP(A1031,Data!$A$2:$L$4115,12,FALSE)</f>
        <v>58</v>
      </c>
      <c r="E1031" s="7">
        <v>2773</v>
      </c>
      <c r="F1031" s="7" t="str">
        <f>VLOOKUP(E1031,Data!$A$2:$L$4115,6,FALSE)</f>
        <v>failed</v>
      </c>
      <c r="G1031" s="7">
        <f>VLOOKUP(E1031,Data!$A$2:$L$4115,12,FALSE)</f>
        <v>1</v>
      </c>
    </row>
    <row r="1032" spans="1:7" x14ac:dyDescent="0.25">
      <c r="A1032" s="7">
        <v>2108</v>
      </c>
      <c r="B1032" s="7" t="str">
        <f>VLOOKUP(A1032,Data!$A$2:$L$4115,6,FALSE)</f>
        <v>successful</v>
      </c>
      <c r="C1032" s="7">
        <f>VLOOKUP(A1032,Data!$A$2:$L$4115,12,FALSE)</f>
        <v>191</v>
      </c>
      <c r="E1032" s="7">
        <v>2774</v>
      </c>
      <c r="F1032" s="7" t="str">
        <f>VLOOKUP(E1032,Data!$A$2:$L$4115,6,FALSE)</f>
        <v>failed</v>
      </c>
      <c r="G1032" s="7">
        <f>VLOOKUP(E1032,Data!$A$2:$L$4115,12,FALSE)</f>
        <v>13</v>
      </c>
    </row>
    <row r="1033" spans="1:7" x14ac:dyDescent="0.25">
      <c r="A1033" s="7">
        <v>2109</v>
      </c>
      <c r="B1033" s="7" t="str">
        <f>VLOOKUP(A1033,Data!$A$2:$L$4115,6,FALSE)</f>
        <v>successful</v>
      </c>
      <c r="C1033" s="7">
        <f>VLOOKUP(A1033,Data!$A$2:$L$4115,12,FALSE)</f>
        <v>40</v>
      </c>
      <c r="E1033" s="7">
        <v>2775</v>
      </c>
      <c r="F1033" s="7" t="str">
        <f>VLOOKUP(E1033,Data!$A$2:$L$4115,6,FALSE)</f>
        <v>failed</v>
      </c>
      <c r="G1033" s="7">
        <f>VLOOKUP(E1033,Data!$A$2:$L$4115,12,FALSE)</f>
        <v>2</v>
      </c>
    </row>
    <row r="1034" spans="1:7" x14ac:dyDescent="0.25">
      <c r="A1034" s="7">
        <v>2110</v>
      </c>
      <c r="B1034" s="7" t="str">
        <f>VLOOKUP(A1034,Data!$A$2:$L$4115,6,FALSE)</f>
        <v>successful</v>
      </c>
      <c r="C1034" s="7">
        <f>VLOOKUP(A1034,Data!$A$2:$L$4115,12,FALSE)</f>
        <v>38</v>
      </c>
      <c r="E1034" s="7">
        <v>2776</v>
      </c>
      <c r="F1034" s="7" t="str">
        <f>VLOOKUP(E1034,Data!$A$2:$L$4115,6,FALSE)</f>
        <v>failed</v>
      </c>
      <c r="G1034" s="7">
        <f>VLOOKUP(E1034,Data!$A$2:$L$4115,12,FALSE)</f>
        <v>36</v>
      </c>
    </row>
    <row r="1035" spans="1:7" x14ac:dyDescent="0.25">
      <c r="A1035" s="7">
        <v>2111</v>
      </c>
      <c r="B1035" s="7" t="str">
        <f>VLOOKUP(A1035,Data!$A$2:$L$4115,6,FALSE)</f>
        <v>successful</v>
      </c>
      <c r="C1035" s="7">
        <f>VLOOKUP(A1035,Data!$A$2:$L$4115,12,FALSE)</f>
        <v>39</v>
      </c>
      <c r="E1035" s="7">
        <v>2777</v>
      </c>
      <c r="F1035" s="7" t="str">
        <f>VLOOKUP(E1035,Data!$A$2:$L$4115,6,FALSE)</f>
        <v>failed</v>
      </c>
      <c r="G1035" s="7">
        <f>VLOOKUP(E1035,Data!$A$2:$L$4115,12,FALSE)</f>
        <v>1</v>
      </c>
    </row>
    <row r="1036" spans="1:7" x14ac:dyDescent="0.25">
      <c r="A1036" s="7">
        <v>2112</v>
      </c>
      <c r="B1036" s="7" t="str">
        <f>VLOOKUP(A1036,Data!$A$2:$L$4115,6,FALSE)</f>
        <v>successful</v>
      </c>
      <c r="C1036" s="7">
        <f>VLOOKUP(A1036,Data!$A$2:$L$4115,12,FALSE)</f>
        <v>11</v>
      </c>
      <c r="E1036" s="7">
        <v>2778</v>
      </c>
      <c r="F1036" s="7" t="str">
        <f>VLOOKUP(E1036,Data!$A$2:$L$4115,6,FALSE)</f>
        <v>failed</v>
      </c>
      <c r="G1036" s="7">
        <f>VLOOKUP(E1036,Data!$A$2:$L$4115,12,FALSE)</f>
        <v>15</v>
      </c>
    </row>
    <row r="1037" spans="1:7" x14ac:dyDescent="0.25">
      <c r="A1037" s="7">
        <v>2113</v>
      </c>
      <c r="B1037" s="7" t="str">
        <f>VLOOKUP(A1037,Data!$A$2:$L$4115,6,FALSE)</f>
        <v>successful</v>
      </c>
      <c r="C1037" s="7">
        <f>VLOOKUP(A1037,Data!$A$2:$L$4115,12,FALSE)</f>
        <v>107</v>
      </c>
      <c r="E1037" s="7">
        <v>2779</v>
      </c>
      <c r="F1037" s="7" t="str">
        <f>VLOOKUP(E1037,Data!$A$2:$L$4115,6,FALSE)</f>
        <v>failed</v>
      </c>
      <c r="G1037" s="7">
        <f>VLOOKUP(E1037,Data!$A$2:$L$4115,12,FALSE)</f>
        <v>1</v>
      </c>
    </row>
    <row r="1038" spans="1:7" x14ac:dyDescent="0.25">
      <c r="A1038" s="7">
        <v>2114</v>
      </c>
      <c r="B1038" s="7" t="str">
        <f>VLOOKUP(A1038,Data!$A$2:$L$4115,6,FALSE)</f>
        <v>successful</v>
      </c>
      <c r="C1038" s="7">
        <f>VLOOKUP(A1038,Data!$A$2:$L$4115,12,FALSE)</f>
        <v>147</v>
      </c>
      <c r="E1038" s="7">
        <v>2780</v>
      </c>
      <c r="F1038" s="7" t="str">
        <f>VLOOKUP(E1038,Data!$A$2:$L$4115,6,FALSE)</f>
        <v>failed</v>
      </c>
      <c r="G1038" s="7">
        <f>VLOOKUP(E1038,Data!$A$2:$L$4115,12,FALSE)</f>
        <v>0</v>
      </c>
    </row>
    <row r="1039" spans="1:7" x14ac:dyDescent="0.25">
      <c r="A1039" s="7">
        <v>2115</v>
      </c>
      <c r="B1039" s="7" t="str">
        <f>VLOOKUP(A1039,Data!$A$2:$L$4115,6,FALSE)</f>
        <v>successful</v>
      </c>
      <c r="C1039" s="7">
        <f>VLOOKUP(A1039,Data!$A$2:$L$4115,12,FALSE)</f>
        <v>36</v>
      </c>
      <c r="E1039" s="7">
        <v>2841</v>
      </c>
      <c r="F1039" s="7" t="str">
        <f>VLOOKUP(E1039,Data!$A$2:$L$4115,6,FALSE)</f>
        <v>failed</v>
      </c>
      <c r="G1039" s="7">
        <f>VLOOKUP(E1039,Data!$A$2:$L$4115,12,FALSE)</f>
        <v>1</v>
      </c>
    </row>
    <row r="1040" spans="1:7" x14ac:dyDescent="0.25">
      <c r="A1040" s="7">
        <v>2116</v>
      </c>
      <c r="B1040" s="7" t="str">
        <f>VLOOKUP(A1040,Data!$A$2:$L$4115,6,FALSE)</f>
        <v>successful</v>
      </c>
      <c r="C1040" s="7">
        <f>VLOOKUP(A1040,Data!$A$2:$L$4115,12,FALSE)</f>
        <v>92</v>
      </c>
      <c r="E1040" s="7">
        <v>2842</v>
      </c>
      <c r="F1040" s="7" t="str">
        <f>VLOOKUP(E1040,Data!$A$2:$L$4115,6,FALSE)</f>
        <v>failed</v>
      </c>
      <c r="G1040" s="7">
        <f>VLOOKUP(E1040,Data!$A$2:$L$4115,12,FALSE)</f>
        <v>0</v>
      </c>
    </row>
    <row r="1041" spans="1:7" x14ac:dyDescent="0.25">
      <c r="A1041" s="7">
        <v>2117</v>
      </c>
      <c r="B1041" s="7" t="str">
        <f>VLOOKUP(A1041,Data!$A$2:$L$4115,6,FALSE)</f>
        <v>successful</v>
      </c>
      <c r="C1041" s="7">
        <f>VLOOKUP(A1041,Data!$A$2:$L$4115,12,FALSE)</f>
        <v>35</v>
      </c>
      <c r="E1041" s="7">
        <v>2843</v>
      </c>
      <c r="F1041" s="7" t="str">
        <f>VLOOKUP(E1041,Data!$A$2:$L$4115,6,FALSE)</f>
        <v>failed</v>
      </c>
      <c r="G1041" s="7">
        <f>VLOOKUP(E1041,Data!$A$2:$L$4115,12,FALSE)</f>
        <v>0</v>
      </c>
    </row>
    <row r="1042" spans="1:7" x14ac:dyDescent="0.25">
      <c r="A1042" s="7">
        <v>2118</v>
      </c>
      <c r="B1042" s="7" t="str">
        <f>VLOOKUP(A1042,Data!$A$2:$L$4115,6,FALSE)</f>
        <v>successful</v>
      </c>
      <c r="C1042" s="7">
        <f>VLOOKUP(A1042,Data!$A$2:$L$4115,12,FALSE)</f>
        <v>17</v>
      </c>
      <c r="E1042" s="7">
        <v>2844</v>
      </c>
      <c r="F1042" s="7" t="str">
        <f>VLOOKUP(E1042,Data!$A$2:$L$4115,6,FALSE)</f>
        <v>failed</v>
      </c>
      <c r="G1042" s="7">
        <f>VLOOKUP(E1042,Data!$A$2:$L$4115,12,FALSE)</f>
        <v>1</v>
      </c>
    </row>
    <row r="1043" spans="1:7" x14ac:dyDescent="0.25">
      <c r="A1043" s="7">
        <v>2119</v>
      </c>
      <c r="B1043" s="7" t="str">
        <f>VLOOKUP(A1043,Data!$A$2:$L$4115,6,FALSE)</f>
        <v>successful</v>
      </c>
      <c r="C1043" s="7">
        <f>VLOOKUP(A1043,Data!$A$2:$L$4115,12,FALSE)</f>
        <v>22</v>
      </c>
      <c r="E1043" s="7">
        <v>2845</v>
      </c>
      <c r="F1043" s="7" t="str">
        <f>VLOOKUP(E1043,Data!$A$2:$L$4115,6,FALSE)</f>
        <v>failed</v>
      </c>
      <c r="G1043" s="7">
        <f>VLOOKUP(E1043,Data!$A$2:$L$4115,12,FALSE)</f>
        <v>39</v>
      </c>
    </row>
    <row r="1044" spans="1:7" x14ac:dyDescent="0.25">
      <c r="A1044" s="7">
        <v>2120</v>
      </c>
      <c r="B1044" s="7" t="str">
        <f>VLOOKUP(A1044,Data!$A$2:$L$4115,6,FALSE)</f>
        <v>successful</v>
      </c>
      <c r="C1044" s="7">
        <f>VLOOKUP(A1044,Data!$A$2:$L$4115,12,FALSE)</f>
        <v>69</v>
      </c>
      <c r="E1044" s="7">
        <v>2846</v>
      </c>
      <c r="F1044" s="7" t="str">
        <f>VLOOKUP(E1044,Data!$A$2:$L$4115,6,FALSE)</f>
        <v>failed</v>
      </c>
      <c r="G1044" s="7">
        <f>VLOOKUP(E1044,Data!$A$2:$L$4115,12,FALSE)</f>
        <v>0</v>
      </c>
    </row>
    <row r="1045" spans="1:7" x14ac:dyDescent="0.25">
      <c r="A1045" s="7">
        <v>2161</v>
      </c>
      <c r="B1045" s="7" t="str">
        <f>VLOOKUP(A1045,Data!$A$2:$L$4115,6,FALSE)</f>
        <v>successful</v>
      </c>
      <c r="C1045" s="7">
        <f>VLOOKUP(A1045,Data!$A$2:$L$4115,12,FALSE)</f>
        <v>13</v>
      </c>
      <c r="E1045" s="7">
        <v>2847</v>
      </c>
      <c r="F1045" s="7" t="str">
        <f>VLOOKUP(E1045,Data!$A$2:$L$4115,6,FALSE)</f>
        <v>failed</v>
      </c>
      <c r="G1045" s="7">
        <f>VLOOKUP(E1045,Data!$A$2:$L$4115,12,FALSE)</f>
        <v>0</v>
      </c>
    </row>
    <row r="1046" spans="1:7" x14ac:dyDescent="0.25">
      <c r="A1046" s="7">
        <v>2162</v>
      </c>
      <c r="B1046" s="7" t="str">
        <f>VLOOKUP(A1046,Data!$A$2:$L$4115,6,FALSE)</f>
        <v>successful</v>
      </c>
      <c r="C1046" s="7">
        <f>VLOOKUP(A1046,Data!$A$2:$L$4115,12,FALSE)</f>
        <v>58</v>
      </c>
      <c r="E1046" s="7">
        <v>2848</v>
      </c>
      <c r="F1046" s="7" t="str">
        <f>VLOOKUP(E1046,Data!$A$2:$L$4115,6,FALSE)</f>
        <v>failed</v>
      </c>
      <c r="G1046" s="7">
        <f>VLOOKUP(E1046,Data!$A$2:$L$4115,12,FALSE)</f>
        <v>3</v>
      </c>
    </row>
    <row r="1047" spans="1:7" x14ac:dyDescent="0.25">
      <c r="A1047" s="7">
        <v>2163</v>
      </c>
      <c r="B1047" s="7" t="str">
        <f>VLOOKUP(A1047,Data!$A$2:$L$4115,6,FALSE)</f>
        <v>successful</v>
      </c>
      <c r="C1047" s="7">
        <f>VLOOKUP(A1047,Data!$A$2:$L$4115,12,FALSE)</f>
        <v>44</v>
      </c>
      <c r="E1047" s="7">
        <v>2849</v>
      </c>
      <c r="F1047" s="7" t="str">
        <f>VLOOKUP(E1047,Data!$A$2:$L$4115,6,FALSE)</f>
        <v>failed</v>
      </c>
      <c r="G1047" s="7">
        <f>VLOOKUP(E1047,Data!$A$2:$L$4115,12,FALSE)</f>
        <v>1</v>
      </c>
    </row>
    <row r="1048" spans="1:7" x14ac:dyDescent="0.25">
      <c r="A1048" s="7">
        <v>2164</v>
      </c>
      <c r="B1048" s="7" t="str">
        <f>VLOOKUP(A1048,Data!$A$2:$L$4115,6,FALSE)</f>
        <v>successful</v>
      </c>
      <c r="C1048" s="7">
        <f>VLOOKUP(A1048,Data!$A$2:$L$4115,12,FALSE)</f>
        <v>83</v>
      </c>
      <c r="E1048" s="7">
        <v>2850</v>
      </c>
      <c r="F1048" s="7" t="str">
        <f>VLOOKUP(E1048,Data!$A$2:$L$4115,6,FALSE)</f>
        <v>failed</v>
      </c>
      <c r="G1048" s="7">
        <f>VLOOKUP(E1048,Data!$A$2:$L$4115,12,FALSE)</f>
        <v>13</v>
      </c>
    </row>
    <row r="1049" spans="1:7" x14ac:dyDescent="0.25">
      <c r="A1049" s="7">
        <v>2165</v>
      </c>
      <c r="B1049" s="7" t="str">
        <f>VLOOKUP(A1049,Data!$A$2:$L$4115,6,FALSE)</f>
        <v>successful</v>
      </c>
      <c r="C1049" s="7">
        <f>VLOOKUP(A1049,Data!$A$2:$L$4115,12,FALSE)</f>
        <v>117</v>
      </c>
      <c r="E1049" s="7">
        <v>2851</v>
      </c>
      <c r="F1049" s="7" t="str">
        <f>VLOOKUP(E1049,Data!$A$2:$L$4115,6,FALSE)</f>
        <v>failed</v>
      </c>
      <c r="G1049" s="7">
        <f>VLOOKUP(E1049,Data!$A$2:$L$4115,12,FALSE)</f>
        <v>0</v>
      </c>
    </row>
    <row r="1050" spans="1:7" x14ac:dyDescent="0.25">
      <c r="A1050" s="7">
        <v>2166</v>
      </c>
      <c r="B1050" s="7" t="str">
        <f>VLOOKUP(A1050,Data!$A$2:$L$4115,6,FALSE)</f>
        <v>successful</v>
      </c>
      <c r="C1050" s="7">
        <f>VLOOKUP(A1050,Data!$A$2:$L$4115,12,FALSE)</f>
        <v>32</v>
      </c>
      <c r="E1050" s="7">
        <v>2852</v>
      </c>
      <c r="F1050" s="7" t="str">
        <f>VLOOKUP(E1050,Data!$A$2:$L$4115,6,FALSE)</f>
        <v>failed</v>
      </c>
      <c r="G1050" s="7">
        <f>VLOOKUP(E1050,Data!$A$2:$L$4115,12,FALSE)</f>
        <v>6</v>
      </c>
    </row>
    <row r="1051" spans="1:7" x14ac:dyDescent="0.25">
      <c r="A1051" s="7">
        <v>2167</v>
      </c>
      <c r="B1051" s="7" t="str">
        <f>VLOOKUP(A1051,Data!$A$2:$L$4115,6,FALSE)</f>
        <v>successful</v>
      </c>
      <c r="C1051" s="7">
        <f>VLOOKUP(A1051,Data!$A$2:$L$4115,12,FALSE)</f>
        <v>8</v>
      </c>
      <c r="E1051" s="7">
        <v>2853</v>
      </c>
      <c r="F1051" s="7" t="str">
        <f>VLOOKUP(E1051,Data!$A$2:$L$4115,6,FALSE)</f>
        <v>failed</v>
      </c>
      <c r="G1051" s="7">
        <f>VLOOKUP(E1051,Data!$A$2:$L$4115,12,FALSE)</f>
        <v>0</v>
      </c>
    </row>
    <row r="1052" spans="1:7" x14ac:dyDescent="0.25">
      <c r="A1052" s="7">
        <v>2168</v>
      </c>
      <c r="B1052" s="7" t="str">
        <f>VLOOKUP(A1052,Data!$A$2:$L$4115,6,FALSE)</f>
        <v>successful</v>
      </c>
      <c r="C1052" s="7">
        <f>VLOOKUP(A1052,Data!$A$2:$L$4115,12,FALSE)</f>
        <v>340</v>
      </c>
      <c r="E1052" s="7">
        <v>2854</v>
      </c>
      <c r="F1052" s="7" t="str">
        <f>VLOOKUP(E1052,Data!$A$2:$L$4115,6,FALSE)</f>
        <v>failed</v>
      </c>
      <c r="G1052" s="7">
        <f>VLOOKUP(E1052,Data!$A$2:$L$4115,12,FALSE)</f>
        <v>14</v>
      </c>
    </row>
    <row r="1053" spans="1:7" x14ac:dyDescent="0.25">
      <c r="A1053" s="7">
        <v>2169</v>
      </c>
      <c r="B1053" s="7" t="str">
        <f>VLOOKUP(A1053,Data!$A$2:$L$4115,6,FALSE)</f>
        <v>successful</v>
      </c>
      <c r="C1053" s="7">
        <f>VLOOKUP(A1053,Data!$A$2:$L$4115,12,FALSE)</f>
        <v>7</v>
      </c>
      <c r="E1053" s="7">
        <v>2855</v>
      </c>
      <c r="F1053" s="7" t="str">
        <f>VLOOKUP(E1053,Data!$A$2:$L$4115,6,FALSE)</f>
        <v>failed</v>
      </c>
      <c r="G1053" s="7">
        <f>VLOOKUP(E1053,Data!$A$2:$L$4115,12,FALSE)</f>
        <v>5</v>
      </c>
    </row>
    <row r="1054" spans="1:7" x14ac:dyDescent="0.25">
      <c r="A1054" s="7">
        <v>2170</v>
      </c>
      <c r="B1054" s="7" t="str">
        <f>VLOOKUP(A1054,Data!$A$2:$L$4115,6,FALSE)</f>
        <v>successful</v>
      </c>
      <c r="C1054" s="7">
        <f>VLOOKUP(A1054,Data!$A$2:$L$4115,12,FALSE)</f>
        <v>19</v>
      </c>
      <c r="E1054" s="7">
        <v>2856</v>
      </c>
      <c r="F1054" s="7" t="str">
        <f>VLOOKUP(E1054,Data!$A$2:$L$4115,6,FALSE)</f>
        <v>failed</v>
      </c>
      <c r="G1054" s="7">
        <f>VLOOKUP(E1054,Data!$A$2:$L$4115,12,FALSE)</f>
        <v>6</v>
      </c>
    </row>
    <row r="1055" spans="1:7" x14ac:dyDescent="0.25">
      <c r="A1055" s="7">
        <v>2171</v>
      </c>
      <c r="B1055" s="7" t="str">
        <f>VLOOKUP(A1055,Data!$A$2:$L$4115,6,FALSE)</f>
        <v>successful</v>
      </c>
      <c r="C1055" s="7">
        <f>VLOOKUP(A1055,Data!$A$2:$L$4115,12,FALSE)</f>
        <v>47</v>
      </c>
      <c r="E1055" s="7">
        <v>2857</v>
      </c>
      <c r="F1055" s="7" t="str">
        <f>VLOOKUP(E1055,Data!$A$2:$L$4115,6,FALSE)</f>
        <v>failed</v>
      </c>
      <c r="G1055" s="7">
        <f>VLOOKUP(E1055,Data!$A$2:$L$4115,12,FALSE)</f>
        <v>15</v>
      </c>
    </row>
    <row r="1056" spans="1:7" x14ac:dyDescent="0.25">
      <c r="A1056" s="7">
        <v>2172</v>
      </c>
      <c r="B1056" s="7" t="str">
        <f>VLOOKUP(A1056,Data!$A$2:$L$4115,6,FALSE)</f>
        <v>successful</v>
      </c>
      <c r="C1056" s="7">
        <f>VLOOKUP(A1056,Data!$A$2:$L$4115,12,FALSE)</f>
        <v>13</v>
      </c>
      <c r="E1056" s="7">
        <v>2858</v>
      </c>
      <c r="F1056" s="7" t="str">
        <f>VLOOKUP(E1056,Data!$A$2:$L$4115,6,FALSE)</f>
        <v>failed</v>
      </c>
      <c r="G1056" s="7">
        <f>VLOOKUP(E1056,Data!$A$2:$L$4115,12,FALSE)</f>
        <v>0</v>
      </c>
    </row>
    <row r="1057" spans="1:7" x14ac:dyDescent="0.25">
      <c r="A1057" s="7">
        <v>2173</v>
      </c>
      <c r="B1057" s="7" t="str">
        <f>VLOOKUP(A1057,Data!$A$2:$L$4115,6,FALSE)</f>
        <v>successful</v>
      </c>
      <c r="C1057" s="7">
        <f>VLOOKUP(A1057,Data!$A$2:$L$4115,12,FALSE)</f>
        <v>90</v>
      </c>
      <c r="E1057" s="7">
        <v>2859</v>
      </c>
      <c r="F1057" s="7" t="str">
        <f>VLOOKUP(E1057,Data!$A$2:$L$4115,6,FALSE)</f>
        <v>failed</v>
      </c>
      <c r="G1057" s="7">
        <f>VLOOKUP(E1057,Data!$A$2:$L$4115,12,FALSE)</f>
        <v>1</v>
      </c>
    </row>
    <row r="1058" spans="1:7" x14ac:dyDescent="0.25">
      <c r="A1058" s="7">
        <v>2174</v>
      </c>
      <c r="B1058" s="7" t="str">
        <f>VLOOKUP(A1058,Data!$A$2:$L$4115,6,FALSE)</f>
        <v>successful</v>
      </c>
      <c r="C1058" s="7">
        <f>VLOOKUP(A1058,Data!$A$2:$L$4115,12,FALSE)</f>
        <v>63</v>
      </c>
      <c r="E1058" s="7">
        <v>2860</v>
      </c>
      <c r="F1058" s="7" t="str">
        <f>VLOOKUP(E1058,Data!$A$2:$L$4115,6,FALSE)</f>
        <v>failed</v>
      </c>
      <c r="G1058" s="7">
        <f>VLOOKUP(E1058,Data!$A$2:$L$4115,12,FALSE)</f>
        <v>9</v>
      </c>
    </row>
    <row r="1059" spans="1:7" x14ac:dyDescent="0.25">
      <c r="A1059" s="7">
        <v>2175</v>
      </c>
      <c r="B1059" s="7" t="str">
        <f>VLOOKUP(A1059,Data!$A$2:$L$4115,6,FALSE)</f>
        <v>successful</v>
      </c>
      <c r="C1059" s="7">
        <f>VLOOKUP(A1059,Data!$A$2:$L$4115,12,FALSE)</f>
        <v>26</v>
      </c>
      <c r="E1059" s="7">
        <v>2861</v>
      </c>
      <c r="F1059" s="7" t="str">
        <f>VLOOKUP(E1059,Data!$A$2:$L$4115,6,FALSE)</f>
        <v>failed</v>
      </c>
      <c r="G1059" s="7">
        <f>VLOOKUP(E1059,Data!$A$2:$L$4115,12,FALSE)</f>
        <v>3</v>
      </c>
    </row>
    <row r="1060" spans="1:7" x14ac:dyDescent="0.25">
      <c r="A1060" s="7">
        <v>2176</v>
      </c>
      <c r="B1060" s="7" t="str">
        <f>VLOOKUP(A1060,Data!$A$2:$L$4115,6,FALSE)</f>
        <v>successful</v>
      </c>
      <c r="C1060" s="7">
        <f>VLOOKUP(A1060,Data!$A$2:$L$4115,12,FALSE)</f>
        <v>71</v>
      </c>
      <c r="E1060" s="7">
        <v>2862</v>
      </c>
      <c r="F1060" s="7" t="str">
        <f>VLOOKUP(E1060,Data!$A$2:$L$4115,6,FALSE)</f>
        <v>failed</v>
      </c>
      <c r="G1060" s="7">
        <f>VLOOKUP(E1060,Data!$A$2:$L$4115,12,FALSE)</f>
        <v>3</v>
      </c>
    </row>
    <row r="1061" spans="1:7" x14ac:dyDescent="0.25">
      <c r="A1061" s="7">
        <v>2177</v>
      </c>
      <c r="B1061" s="7" t="str">
        <f>VLOOKUP(A1061,Data!$A$2:$L$4115,6,FALSE)</f>
        <v>successful</v>
      </c>
      <c r="C1061" s="7">
        <f>VLOOKUP(A1061,Data!$A$2:$L$4115,12,FALSE)</f>
        <v>38</v>
      </c>
      <c r="E1061" s="7">
        <v>2863</v>
      </c>
      <c r="F1061" s="7" t="str">
        <f>VLOOKUP(E1061,Data!$A$2:$L$4115,6,FALSE)</f>
        <v>failed</v>
      </c>
      <c r="G1061" s="7">
        <f>VLOOKUP(E1061,Data!$A$2:$L$4115,12,FALSE)</f>
        <v>1</v>
      </c>
    </row>
    <row r="1062" spans="1:7" x14ac:dyDescent="0.25">
      <c r="A1062" s="7">
        <v>2178</v>
      </c>
      <c r="B1062" s="7" t="str">
        <f>VLOOKUP(A1062,Data!$A$2:$L$4115,6,FALSE)</f>
        <v>successful</v>
      </c>
      <c r="C1062" s="7">
        <f>VLOOKUP(A1062,Data!$A$2:$L$4115,12,FALSE)</f>
        <v>859</v>
      </c>
      <c r="E1062" s="7">
        <v>2864</v>
      </c>
      <c r="F1062" s="7" t="str">
        <f>VLOOKUP(E1062,Data!$A$2:$L$4115,6,FALSE)</f>
        <v>failed</v>
      </c>
      <c r="G1062" s="7">
        <f>VLOOKUP(E1062,Data!$A$2:$L$4115,12,FALSE)</f>
        <v>3</v>
      </c>
    </row>
    <row r="1063" spans="1:7" x14ac:dyDescent="0.25">
      <c r="A1063" s="7">
        <v>2179</v>
      </c>
      <c r="B1063" s="7" t="str">
        <f>VLOOKUP(A1063,Data!$A$2:$L$4115,6,FALSE)</f>
        <v>successful</v>
      </c>
      <c r="C1063" s="7">
        <f>VLOOKUP(A1063,Data!$A$2:$L$4115,12,FALSE)</f>
        <v>21</v>
      </c>
      <c r="E1063" s="7">
        <v>2865</v>
      </c>
      <c r="F1063" s="7" t="str">
        <f>VLOOKUP(E1063,Data!$A$2:$L$4115,6,FALSE)</f>
        <v>failed</v>
      </c>
      <c r="G1063" s="7">
        <f>VLOOKUP(E1063,Data!$A$2:$L$4115,12,FALSE)</f>
        <v>0</v>
      </c>
    </row>
    <row r="1064" spans="1:7" x14ac:dyDescent="0.25">
      <c r="A1064" s="7">
        <v>2180</v>
      </c>
      <c r="B1064" s="7" t="str">
        <f>VLOOKUP(A1064,Data!$A$2:$L$4115,6,FALSE)</f>
        <v>successful</v>
      </c>
      <c r="C1064" s="7">
        <f>VLOOKUP(A1064,Data!$A$2:$L$4115,12,FALSE)</f>
        <v>78</v>
      </c>
      <c r="E1064" s="7">
        <v>2866</v>
      </c>
      <c r="F1064" s="7" t="str">
        <f>VLOOKUP(E1064,Data!$A$2:$L$4115,6,FALSE)</f>
        <v>failed</v>
      </c>
      <c r="G1064" s="7">
        <f>VLOOKUP(E1064,Data!$A$2:$L$4115,12,FALSE)</f>
        <v>2</v>
      </c>
    </row>
    <row r="1065" spans="1:7" x14ac:dyDescent="0.25">
      <c r="A1065" s="7">
        <v>2181</v>
      </c>
      <c r="B1065" s="7" t="str">
        <f>VLOOKUP(A1065,Data!$A$2:$L$4115,6,FALSE)</f>
        <v>successful</v>
      </c>
      <c r="C1065" s="7">
        <f>VLOOKUP(A1065,Data!$A$2:$L$4115,12,FALSE)</f>
        <v>53</v>
      </c>
      <c r="E1065" s="7">
        <v>2867</v>
      </c>
      <c r="F1065" s="7" t="str">
        <f>VLOOKUP(E1065,Data!$A$2:$L$4115,6,FALSE)</f>
        <v>failed</v>
      </c>
      <c r="G1065" s="7">
        <f>VLOOKUP(E1065,Data!$A$2:$L$4115,12,FALSE)</f>
        <v>10</v>
      </c>
    </row>
    <row r="1066" spans="1:7" x14ac:dyDescent="0.25">
      <c r="A1066" s="7">
        <v>2182</v>
      </c>
      <c r="B1066" s="7" t="str">
        <f>VLOOKUP(A1066,Data!$A$2:$L$4115,6,FALSE)</f>
        <v>successful</v>
      </c>
      <c r="C1066" s="7">
        <f>VLOOKUP(A1066,Data!$A$2:$L$4115,12,FALSE)</f>
        <v>356</v>
      </c>
      <c r="E1066" s="7">
        <v>2868</v>
      </c>
      <c r="F1066" s="7" t="str">
        <f>VLOOKUP(E1066,Data!$A$2:$L$4115,6,FALSE)</f>
        <v>failed</v>
      </c>
      <c r="G1066" s="7">
        <f>VLOOKUP(E1066,Data!$A$2:$L$4115,12,FALSE)</f>
        <v>60</v>
      </c>
    </row>
    <row r="1067" spans="1:7" x14ac:dyDescent="0.25">
      <c r="A1067" s="7">
        <v>2183</v>
      </c>
      <c r="B1067" s="7" t="str">
        <f>VLOOKUP(A1067,Data!$A$2:$L$4115,6,FALSE)</f>
        <v>successful</v>
      </c>
      <c r="C1067" s="7">
        <f>VLOOKUP(A1067,Data!$A$2:$L$4115,12,FALSE)</f>
        <v>279</v>
      </c>
      <c r="E1067" s="7">
        <v>2869</v>
      </c>
      <c r="F1067" s="7" t="str">
        <f>VLOOKUP(E1067,Data!$A$2:$L$4115,6,FALSE)</f>
        <v>failed</v>
      </c>
      <c r="G1067" s="7">
        <f>VLOOKUP(E1067,Data!$A$2:$L$4115,12,FALSE)</f>
        <v>5</v>
      </c>
    </row>
    <row r="1068" spans="1:7" x14ac:dyDescent="0.25">
      <c r="A1068" s="7">
        <v>2184</v>
      </c>
      <c r="B1068" s="7" t="str">
        <f>VLOOKUP(A1068,Data!$A$2:$L$4115,6,FALSE)</f>
        <v>successful</v>
      </c>
      <c r="C1068" s="7">
        <f>VLOOKUP(A1068,Data!$A$2:$L$4115,12,FALSE)</f>
        <v>266</v>
      </c>
      <c r="E1068" s="7">
        <v>2870</v>
      </c>
      <c r="F1068" s="7" t="str">
        <f>VLOOKUP(E1068,Data!$A$2:$L$4115,6,FALSE)</f>
        <v>failed</v>
      </c>
      <c r="G1068" s="7">
        <f>VLOOKUP(E1068,Data!$A$2:$L$4115,12,FALSE)</f>
        <v>9</v>
      </c>
    </row>
    <row r="1069" spans="1:7" x14ac:dyDescent="0.25">
      <c r="A1069" s="7">
        <v>2185</v>
      </c>
      <c r="B1069" s="7" t="str">
        <f>VLOOKUP(A1069,Data!$A$2:$L$4115,6,FALSE)</f>
        <v>successful</v>
      </c>
      <c r="C1069" s="7">
        <f>VLOOKUP(A1069,Data!$A$2:$L$4115,12,FALSE)</f>
        <v>623</v>
      </c>
      <c r="E1069" s="7">
        <v>2871</v>
      </c>
      <c r="F1069" s="7" t="str">
        <f>VLOOKUP(E1069,Data!$A$2:$L$4115,6,FALSE)</f>
        <v>failed</v>
      </c>
      <c r="G1069" s="7">
        <f>VLOOKUP(E1069,Data!$A$2:$L$4115,12,FALSE)</f>
        <v>13</v>
      </c>
    </row>
    <row r="1070" spans="1:7" x14ac:dyDescent="0.25">
      <c r="A1070" s="7">
        <v>2186</v>
      </c>
      <c r="B1070" s="7" t="str">
        <f>VLOOKUP(A1070,Data!$A$2:$L$4115,6,FALSE)</f>
        <v>successful</v>
      </c>
      <c r="C1070" s="7">
        <f>VLOOKUP(A1070,Data!$A$2:$L$4115,12,FALSE)</f>
        <v>392</v>
      </c>
      <c r="E1070" s="7">
        <v>2872</v>
      </c>
      <c r="F1070" s="7" t="str">
        <f>VLOOKUP(E1070,Data!$A$2:$L$4115,6,FALSE)</f>
        <v>failed</v>
      </c>
      <c r="G1070" s="7">
        <f>VLOOKUP(E1070,Data!$A$2:$L$4115,12,FALSE)</f>
        <v>0</v>
      </c>
    </row>
    <row r="1071" spans="1:7" x14ac:dyDescent="0.25">
      <c r="A1071" s="7">
        <v>2187</v>
      </c>
      <c r="B1071" s="7" t="str">
        <f>VLOOKUP(A1071,Data!$A$2:$L$4115,6,FALSE)</f>
        <v>successful</v>
      </c>
      <c r="C1071" s="7">
        <f>VLOOKUP(A1071,Data!$A$2:$L$4115,12,FALSE)</f>
        <v>3562</v>
      </c>
      <c r="E1071" s="7">
        <v>2873</v>
      </c>
      <c r="F1071" s="7" t="str">
        <f>VLOOKUP(E1071,Data!$A$2:$L$4115,6,FALSE)</f>
        <v>failed</v>
      </c>
      <c r="G1071" s="7">
        <f>VLOOKUP(E1071,Data!$A$2:$L$4115,12,FALSE)</f>
        <v>8</v>
      </c>
    </row>
    <row r="1072" spans="1:7" x14ac:dyDescent="0.25">
      <c r="A1072" s="7">
        <v>2188</v>
      </c>
      <c r="B1072" s="7" t="str">
        <f>VLOOKUP(A1072,Data!$A$2:$L$4115,6,FALSE)</f>
        <v>successful</v>
      </c>
      <c r="C1072" s="7">
        <f>VLOOKUP(A1072,Data!$A$2:$L$4115,12,FALSE)</f>
        <v>514</v>
      </c>
      <c r="E1072" s="7">
        <v>2874</v>
      </c>
      <c r="F1072" s="7" t="str">
        <f>VLOOKUP(E1072,Data!$A$2:$L$4115,6,FALSE)</f>
        <v>failed</v>
      </c>
      <c r="G1072" s="7">
        <f>VLOOKUP(E1072,Data!$A$2:$L$4115,12,FALSE)</f>
        <v>3</v>
      </c>
    </row>
    <row r="1073" spans="1:7" x14ac:dyDescent="0.25">
      <c r="A1073" s="7">
        <v>2189</v>
      </c>
      <c r="B1073" s="7" t="str">
        <f>VLOOKUP(A1073,Data!$A$2:$L$4115,6,FALSE)</f>
        <v>successful</v>
      </c>
      <c r="C1073" s="7">
        <f>VLOOKUP(A1073,Data!$A$2:$L$4115,12,FALSE)</f>
        <v>88</v>
      </c>
      <c r="E1073" s="7">
        <v>2875</v>
      </c>
      <c r="F1073" s="7" t="str">
        <f>VLOOKUP(E1073,Data!$A$2:$L$4115,6,FALSE)</f>
        <v>failed</v>
      </c>
      <c r="G1073" s="7">
        <f>VLOOKUP(E1073,Data!$A$2:$L$4115,12,FALSE)</f>
        <v>3</v>
      </c>
    </row>
    <row r="1074" spans="1:7" x14ac:dyDescent="0.25">
      <c r="A1074" s="7">
        <v>2190</v>
      </c>
      <c r="B1074" s="7" t="str">
        <f>VLOOKUP(A1074,Data!$A$2:$L$4115,6,FALSE)</f>
        <v>successful</v>
      </c>
      <c r="C1074" s="7">
        <f>VLOOKUP(A1074,Data!$A$2:$L$4115,12,FALSE)</f>
        <v>537</v>
      </c>
      <c r="E1074" s="7">
        <v>2876</v>
      </c>
      <c r="F1074" s="7" t="str">
        <f>VLOOKUP(E1074,Data!$A$2:$L$4115,6,FALSE)</f>
        <v>failed</v>
      </c>
      <c r="G1074" s="7">
        <f>VLOOKUP(E1074,Data!$A$2:$L$4115,12,FALSE)</f>
        <v>0</v>
      </c>
    </row>
    <row r="1075" spans="1:7" x14ac:dyDescent="0.25">
      <c r="A1075" s="7">
        <v>2191</v>
      </c>
      <c r="B1075" s="7" t="str">
        <f>VLOOKUP(A1075,Data!$A$2:$L$4115,6,FALSE)</f>
        <v>successful</v>
      </c>
      <c r="C1075" s="7">
        <f>VLOOKUP(A1075,Data!$A$2:$L$4115,12,FALSE)</f>
        <v>25</v>
      </c>
      <c r="E1075" s="7">
        <v>2877</v>
      </c>
      <c r="F1075" s="7" t="str">
        <f>VLOOKUP(E1075,Data!$A$2:$L$4115,6,FALSE)</f>
        <v>failed</v>
      </c>
      <c r="G1075" s="7">
        <f>VLOOKUP(E1075,Data!$A$2:$L$4115,12,FALSE)</f>
        <v>6</v>
      </c>
    </row>
    <row r="1076" spans="1:7" x14ac:dyDescent="0.25">
      <c r="A1076" s="7">
        <v>2192</v>
      </c>
      <c r="B1076" s="7" t="str">
        <f>VLOOKUP(A1076,Data!$A$2:$L$4115,6,FALSE)</f>
        <v>successful</v>
      </c>
      <c r="C1076" s="7">
        <f>VLOOKUP(A1076,Data!$A$2:$L$4115,12,FALSE)</f>
        <v>3238</v>
      </c>
      <c r="E1076" s="7">
        <v>2878</v>
      </c>
      <c r="F1076" s="7" t="str">
        <f>VLOOKUP(E1076,Data!$A$2:$L$4115,6,FALSE)</f>
        <v>failed</v>
      </c>
      <c r="G1076" s="7">
        <f>VLOOKUP(E1076,Data!$A$2:$L$4115,12,FALSE)</f>
        <v>4</v>
      </c>
    </row>
    <row r="1077" spans="1:7" x14ac:dyDescent="0.25">
      <c r="A1077" s="7">
        <v>2193</v>
      </c>
      <c r="B1077" s="7" t="str">
        <f>VLOOKUP(A1077,Data!$A$2:$L$4115,6,FALSE)</f>
        <v>successful</v>
      </c>
      <c r="C1077" s="7">
        <f>VLOOKUP(A1077,Data!$A$2:$L$4115,12,FALSE)</f>
        <v>897</v>
      </c>
      <c r="E1077" s="7">
        <v>2879</v>
      </c>
      <c r="F1077" s="7" t="str">
        <f>VLOOKUP(E1077,Data!$A$2:$L$4115,6,FALSE)</f>
        <v>failed</v>
      </c>
      <c r="G1077" s="7">
        <f>VLOOKUP(E1077,Data!$A$2:$L$4115,12,FALSE)</f>
        <v>1</v>
      </c>
    </row>
    <row r="1078" spans="1:7" x14ac:dyDescent="0.25">
      <c r="A1078" s="7">
        <v>2194</v>
      </c>
      <c r="B1078" s="7" t="str">
        <f>VLOOKUP(A1078,Data!$A$2:$L$4115,6,FALSE)</f>
        <v>successful</v>
      </c>
      <c r="C1078" s="7">
        <f>VLOOKUP(A1078,Data!$A$2:$L$4115,12,FALSE)</f>
        <v>878</v>
      </c>
      <c r="E1078" s="7">
        <v>2880</v>
      </c>
      <c r="F1078" s="7" t="str">
        <f>VLOOKUP(E1078,Data!$A$2:$L$4115,6,FALSE)</f>
        <v>failed</v>
      </c>
      <c r="G1078" s="7">
        <f>VLOOKUP(E1078,Data!$A$2:$L$4115,12,FALSE)</f>
        <v>29</v>
      </c>
    </row>
    <row r="1079" spans="1:7" x14ac:dyDescent="0.25">
      <c r="A1079" s="7">
        <v>2195</v>
      </c>
      <c r="B1079" s="7" t="str">
        <f>VLOOKUP(A1079,Data!$A$2:$L$4115,6,FALSE)</f>
        <v>successful</v>
      </c>
      <c r="C1079" s="7">
        <f>VLOOKUP(A1079,Data!$A$2:$L$4115,12,FALSE)</f>
        <v>115</v>
      </c>
      <c r="E1079" s="7">
        <v>2881</v>
      </c>
      <c r="F1079" s="7" t="str">
        <f>VLOOKUP(E1079,Data!$A$2:$L$4115,6,FALSE)</f>
        <v>failed</v>
      </c>
      <c r="G1079" s="7">
        <f>VLOOKUP(E1079,Data!$A$2:$L$4115,12,FALSE)</f>
        <v>0</v>
      </c>
    </row>
    <row r="1080" spans="1:7" x14ac:dyDescent="0.25">
      <c r="A1080" s="7">
        <v>2196</v>
      </c>
      <c r="B1080" s="7" t="str">
        <f>VLOOKUP(A1080,Data!$A$2:$L$4115,6,FALSE)</f>
        <v>successful</v>
      </c>
      <c r="C1080" s="7">
        <f>VLOOKUP(A1080,Data!$A$2:$L$4115,12,FALSE)</f>
        <v>234</v>
      </c>
      <c r="E1080" s="7">
        <v>2882</v>
      </c>
      <c r="F1080" s="7" t="str">
        <f>VLOOKUP(E1080,Data!$A$2:$L$4115,6,FALSE)</f>
        <v>failed</v>
      </c>
      <c r="G1080" s="7">
        <f>VLOOKUP(E1080,Data!$A$2:$L$4115,12,FALSE)</f>
        <v>4</v>
      </c>
    </row>
    <row r="1081" spans="1:7" x14ac:dyDescent="0.25">
      <c r="A1081" s="7">
        <v>2197</v>
      </c>
      <c r="B1081" s="7" t="str">
        <f>VLOOKUP(A1081,Data!$A$2:$L$4115,6,FALSE)</f>
        <v>successful</v>
      </c>
      <c r="C1081" s="7">
        <f>VLOOKUP(A1081,Data!$A$2:$L$4115,12,FALSE)</f>
        <v>4330</v>
      </c>
      <c r="E1081" s="7">
        <v>2883</v>
      </c>
      <c r="F1081" s="7" t="str">
        <f>VLOOKUP(E1081,Data!$A$2:$L$4115,6,FALSE)</f>
        <v>failed</v>
      </c>
      <c r="G1081" s="7">
        <f>VLOOKUP(E1081,Data!$A$2:$L$4115,12,FALSE)</f>
        <v>5</v>
      </c>
    </row>
    <row r="1082" spans="1:7" x14ac:dyDescent="0.25">
      <c r="A1082" s="7">
        <v>2198</v>
      </c>
      <c r="B1082" s="7" t="str">
        <f>VLOOKUP(A1082,Data!$A$2:$L$4115,6,FALSE)</f>
        <v>successful</v>
      </c>
      <c r="C1082" s="7">
        <f>VLOOKUP(A1082,Data!$A$2:$L$4115,12,FALSE)</f>
        <v>651</v>
      </c>
      <c r="E1082" s="7">
        <v>2884</v>
      </c>
      <c r="F1082" s="7" t="str">
        <f>VLOOKUP(E1082,Data!$A$2:$L$4115,6,FALSE)</f>
        <v>failed</v>
      </c>
      <c r="G1082" s="7">
        <f>VLOOKUP(E1082,Data!$A$2:$L$4115,12,FALSE)</f>
        <v>4</v>
      </c>
    </row>
    <row r="1083" spans="1:7" x14ac:dyDescent="0.25">
      <c r="A1083" s="7">
        <v>2199</v>
      </c>
      <c r="B1083" s="7" t="str">
        <f>VLOOKUP(A1083,Data!$A$2:$L$4115,6,FALSE)</f>
        <v>successful</v>
      </c>
      <c r="C1083" s="7">
        <f>VLOOKUP(A1083,Data!$A$2:$L$4115,12,FALSE)</f>
        <v>251</v>
      </c>
      <c r="E1083" s="7">
        <v>2885</v>
      </c>
      <c r="F1083" s="7" t="str">
        <f>VLOOKUP(E1083,Data!$A$2:$L$4115,6,FALSE)</f>
        <v>failed</v>
      </c>
      <c r="G1083" s="7">
        <f>VLOOKUP(E1083,Data!$A$2:$L$4115,12,FALSE)</f>
        <v>5</v>
      </c>
    </row>
    <row r="1084" spans="1:7" x14ac:dyDescent="0.25">
      <c r="A1084" s="7">
        <v>2200</v>
      </c>
      <c r="B1084" s="7" t="str">
        <f>VLOOKUP(A1084,Data!$A$2:$L$4115,6,FALSE)</f>
        <v>successful</v>
      </c>
      <c r="C1084" s="7">
        <f>VLOOKUP(A1084,Data!$A$2:$L$4115,12,FALSE)</f>
        <v>263</v>
      </c>
      <c r="E1084" s="7">
        <v>2886</v>
      </c>
      <c r="F1084" s="7" t="str">
        <f>VLOOKUP(E1084,Data!$A$2:$L$4115,6,FALSE)</f>
        <v>failed</v>
      </c>
      <c r="G1084" s="7">
        <f>VLOOKUP(E1084,Data!$A$2:$L$4115,12,FALSE)</f>
        <v>1</v>
      </c>
    </row>
    <row r="1085" spans="1:7" x14ac:dyDescent="0.25">
      <c r="A1085" s="7">
        <v>2201</v>
      </c>
      <c r="B1085" s="7" t="str">
        <f>VLOOKUP(A1085,Data!$A$2:$L$4115,6,FALSE)</f>
        <v>successful</v>
      </c>
      <c r="C1085" s="7">
        <f>VLOOKUP(A1085,Data!$A$2:$L$4115,12,FALSE)</f>
        <v>28</v>
      </c>
      <c r="E1085" s="7">
        <v>2887</v>
      </c>
      <c r="F1085" s="7" t="str">
        <f>VLOOKUP(E1085,Data!$A$2:$L$4115,6,FALSE)</f>
        <v>failed</v>
      </c>
      <c r="G1085" s="7">
        <f>VLOOKUP(E1085,Data!$A$2:$L$4115,12,FALSE)</f>
        <v>1</v>
      </c>
    </row>
    <row r="1086" spans="1:7" x14ac:dyDescent="0.25">
      <c r="A1086" s="7">
        <v>2202</v>
      </c>
      <c r="B1086" s="7" t="str">
        <f>VLOOKUP(A1086,Data!$A$2:$L$4115,6,FALSE)</f>
        <v>successful</v>
      </c>
      <c r="C1086" s="7">
        <f>VLOOKUP(A1086,Data!$A$2:$L$4115,12,FALSE)</f>
        <v>721</v>
      </c>
      <c r="E1086" s="7">
        <v>2888</v>
      </c>
      <c r="F1086" s="7" t="str">
        <f>VLOOKUP(E1086,Data!$A$2:$L$4115,6,FALSE)</f>
        <v>failed</v>
      </c>
      <c r="G1086" s="7">
        <f>VLOOKUP(E1086,Data!$A$2:$L$4115,12,FALSE)</f>
        <v>0</v>
      </c>
    </row>
    <row r="1087" spans="1:7" x14ac:dyDescent="0.25">
      <c r="A1087" s="7">
        <v>2203</v>
      </c>
      <c r="B1087" s="7" t="str">
        <f>VLOOKUP(A1087,Data!$A$2:$L$4115,6,FALSE)</f>
        <v>successful</v>
      </c>
      <c r="C1087" s="7">
        <f>VLOOKUP(A1087,Data!$A$2:$L$4115,12,FALSE)</f>
        <v>50</v>
      </c>
      <c r="E1087" s="7">
        <v>2889</v>
      </c>
      <c r="F1087" s="7" t="str">
        <f>VLOOKUP(E1087,Data!$A$2:$L$4115,6,FALSE)</f>
        <v>failed</v>
      </c>
      <c r="G1087" s="7">
        <f>VLOOKUP(E1087,Data!$A$2:$L$4115,12,FALSE)</f>
        <v>14</v>
      </c>
    </row>
    <row r="1088" spans="1:7" x14ac:dyDescent="0.25">
      <c r="A1088" s="7">
        <v>2204</v>
      </c>
      <c r="B1088" s="7" t="str">
        <f>VLOOKUP(A1088,Data!$A$2:$L$4115,6,FALSE)</f>
        <v>successful</v>
      </c>
      <c r="C1088" s="7">
        <f>VLOOKUP(A1088,Data!$A$2:$L$4115,12,FALSE)</f>
        <v>73</v>
      </c>
      <c r="E1088" s="7">
        <v>2890</v>
      </c>
      <c r="F1088" s="7" t="str">
        <f>VLOOKUP(E1088,Data!$A$2:$L$4115,6,FALSE)</f>
        <v>failed</v>
      </c>
      <c r="G1088" s="7">
        <f>VLOOKUP(E1088,Data!$A$2:$L$4115,12,FALSE)</f>
        <v>3</v>
      </c>
    </row>
    <row r="1089" spans="1:7" x14ac:dyDescent="0.25">
      <c r="A1089" s="7">
        <v>2205</v>
      </c>
      <c r="B1089" s="7" t="str">
        <f>VLOOKUP(A1089,Data!$A$2:$L$4115,6,FALSE)</f>
        <v>successful</v>
      </c>
      <c r="C1089" s="7">
        <f>VLOOKUP(A1089,Data!$A$2:$L$4115,12,FALSE)</f>
        <v>27</v>
      </c>
      <c r="E1089" s="7">
        <v>2891</v>
      </c>
      <c r="F1089" s="7" t="str">
        <f>VLOOKUP(E1089,Data!$A$2:$L$4115,6,FALSE)</f>
        <v>failed</v>
      </c>
      <c r="G1089" s="7">
        <f>VLOOKUP(E1089,Data!$A$2:$L$4115,12,FALSE)</f>
        <v>10</v>
      </c>
    </row>
    <row r="1090" spans="1:7" x14ac:dyDescent="0.25">
      <c r="A1090" s="7">
        <v>2206</v>
      </c>
      <c r="B1090" s="7" t="str">
        <f>VLOOKUP(A1090,Data!$A$2:$L$4115,6,FALSE)</f>
        <v>successful</v>
      </c>
      <c r="C1090" s="7">
        <f>VLOOKUP(A1090,Data!$A$2:$L$4115,12,FALSE)</f>
        <v>34</v>
      </c>
      <c r="E1090" s="7">
        <v>2892</v>
      </c>
      <c r="F1090" s="7" t="str">
        <f>VLOOKUP(E1090,Data!$A$2:$L$4115,6,FALSE)</f>
        <v>failed</v>
      </c>
      <c r="G1090" s="7">
        <f>VLOOKUP(E1090,Data!$A$2:$L$4115,12,FALSE)</f>
        <v>17</v>
      </c>
    </row>
    <row r="1091" spans="1:7" x14ac:dyDescent="0.25">
      <c r="A1091" s="7">
        <v>2207</v>
      </c>
      <c r="B1091" s="7" t="str">
        <f>VLOOKUP(A1091,Data!$A$2:$L$4115,6,FALSE)</f>
        <v>successful</v>
      </c>
      <c r="C1091" s="7">
        <f>VLOOKUP(A1091,Data!$A$2:$L$4115,12,FALSE)</f>
        <v>7</v>
      </c>
      <c r="E1091" s="7">
        <v>2893</v>
      </c>
      <c r="F1091" s="7" t="str">
        <f>VLOOKUP(E1091,Data!$A$2:$L$4115,6,FALSE)</f>
        <v>failed</v>
      </c>
      <c r="G1091" s="7">
        <f>VLOOKUP(E1091,Data!$A$2:$L$4115,12,FALSE)</f>
        <v>2</v>
      </c>
    </row>
    <row r="1092" spans="1:7" x14ac:dyDescent="0.25">
      <c r="A1092" s="7">
        <v>2208</v>
      </c>
      <c r="B1092" s="7" t="str">
        <f>VLOOKUP(A1092,Data!$A$2:$L$4115,6,FALSE)</f>
        <v>successful</v>
      </c>
      <c r="C1092" s="7">
        <f>VLOOKUP(A1092,Data!$A$2:$L$4115,12,FALSE)</f>
        <v>24</v>
      </c>
      <c r="E1092" s="7">
        <v>2894</v>
      </c>
      <c r="F1092" s="7" t="str">
        <f>VLOOKUP(E1092,Data!$A$2:$L$4115,6,FALSE)</f>
        <v>failed</v>
      </c>
      <c r="G1092" s="7">
        <f>VLOOKUP(E1092,Data!$A$2:$L$4115,12,FALSE)</f>
        <v>0</v>
      </c>
    </row>
    <row r="1093" spans="1:7" x14ac:dyDescent="0.25">
      <c r="A1093" s="7">
        <v>2209</v>
      </c>
      <c r="B1093" s="7" t="str">
        <f>VLOOKUP(A1093,Data!$A$2:$L$4115,6,FALSE)</f>
        <v>successful</v>
      </c>
      <c r="C1093" s="7">
        <f>VLOOKUP(A1093,Data!$A$2:$L$4115,12,FALSE)</f>
        <v>15</v>
      </c>
      <c r="E1093" s="7">
        <v>2895</v>
      </c>
      <c r="F1093" s="7" t="str">
        <f>VLOOKUP(E1093,Data!$A$2:$L$4115,6,FALSE)</f>
        <v>failed</v>
      </c>
      <c r="G1093" s="7">
        <f>VLOOKUP(E1093,Data!$A$2:$L$4115,12,FALSE)</f>
        <v>4</v>
      </c>
    </row>
    <row r="1094" spans="1:7" x14ac:dyDescent="0.25">
      <c r="A1094" s="7">
        <v>2210</v>
      </c>
      <c r="B1094" s="7" t="str">
        <f>VLOOKUP(A1094,Data!$A$2:$L$4115,6,FALSE)</f>
        <v>successful</v>
      </c>
      <c r="C1094" s="7">
        <f>VLOOKUP(A1094,Data!$A$2:$L$4115,12,FALSE)</f>
        <v>72</v>
      </c>
      <c r="E1094" s="7">
        <v>2896</v>
      </c>
      <c r="F1094" s="7" t="str">
        <f>VLOOKUP(E1094,Data!$A$2:$L$4115,6,FALSE)</f>
        <v>failed</v>
      </c>
      <c r="G1094" s="7">
        <f>VLOOKUP(E1094,Data!$A$2:$L$4115,12,FALSE)</f>
        <v>12</v>
      </c>
    </row>
    <row r="1095" spans="1:7" x14ac:dyDescent="0.25">
      <c r="A1095" s="7">
        <v>2211</v>
      </c>
      <c r="B1095" s="7" t="str">
        <f>VLOOKUP(A1095,Data!$A$2:$L$4115,6,FALSE)</f>
        <v>successful</v>
      </c>
      <c r="C1095" s="7">
        <f>VLOOKUP(A1095,Data!$A$2:$L$4115,12,FALSE)</f>
        <v>120</v>
      </c>
      <c r="E1095" s="7">
        <v>2897</v>
      </c>
      <c r="F1095" s="7" t="str">
        <f>VLOOKUP(E1095,Data!$A$2:$L$4115,6,FALSE)</f>
        <v>failed</v>
      </c>
      <c r="G1095" s="7">
        <f>VLOOKUP(E1095,Data!$A$2:$L$4115,12,FALSE)</f>
        <v>3</v>
      </c>
    </row>
    <row r="1096" spans="1:7" x14ac:dyDescent="0.25">
      <c r="A1096" s="7">
        <v>2212</v>
      </c>
      <c r="B1096" s="7" t="str">
        <f>VLOOKUP(A1096,Data!$A$2:$L$4115,6,FALSE)</f>
        <v>successful</v>
      </c>
      <c r="C1096" s="7">
        <f>VLOOKUP(A1096,Data!$A$2:$L$4115,12,FALSE)</f>
        <v>123</v>
      </c>
      <c r="E1096" s="7">
        <v>2898</v>
      </c>
      <c r="F1096" s="7" t="str">
        <f>VLOOKUP(E1096,Data!$A$2:$L$4115,6,FALSE)</f>
        <v>failed</v>
      </c>
      <c r="G1096" s="7">
        <f>VLOOKUP(E1096,Data!$A$2:$L$4115,12,FALSE)</f>
        <v>12</v>
      </c>
    </row>
    <row r="1097" spans="1:7" x14ac:dyDescent="0.25">
      <c r="A1097" s="7">
        <v>2213</v>
      </c>
      <c r="B1097" s="7" t="str">
        <f>VLOOKUP(A1097,Data!$A$2:$L$4115,6,FALSE)</f>
        <v>successful</v>
      </c>
      <c r="C1097" s="7">
        <f>VLOOKUP(A1097,Data!$A$2:$L$4115,12,FALSE)</f>
        <v>1</v>
      </c>
      <c r="E1097" s="7">
        <v>2899</v>
      </c>
      <c r="F1097" s="7" t="str">
        <f>VLOOKUP(E1097,Data!$A$2:$L$4115,6,FALSE)</f>
        <v>failed</v>
      </c>
      <c r="G1097" s="7">
        <f>VLOOKUP(E1097,Data!$A$2:$L$4115,12,FALSE)</f>
        <v>0</v>
      </c>
    </row>
    <row r="1098" spans="1:7" x14ac:dyDescent="0.25">
      <c r="A1098" s="7">
        <v>2214</v>
      </c>
      <c r="B1098" s="7" t="str">
        <f>VLOOKUP(A1098,Data!$A$2:$L$4115,6,FALSE)</f>
        <v>successful</v>
      </c>
      <c r="C1098" s="7">
        <f>VLOOKUP(A1098,Data!$A$2:$L$4115,12,FALSE)</f>
        <v>24</v>
      </c>
      <c r="E1098" s="7">
        <v>2900</v>
      </c>
      <c r="F1098" s="7" t="str">
        <f>VLOOKUP(E1098,Data!$A$2:$L$4115,6,FALSE)</f>
        <v>failed</v>
      </c>
      <c r="G1098" s="7">
        <f>VLOOKUP(E1098,Data!$A$2:$L$4115,12,FALSE)</f>
        <v>7</v>
      </c>
    </row>
    <row r="1099" spans="1:7" x14ac:dyDescent="0.25">
      <c r="A1099" s="7">
        <v>2215</v>
      </c>
      <c r="B1099" s="7" t="str">
        <f>VLOOKUP(A1099,Data!$A$2:$L$4115,6,FALSE)</f>
        <v>successful</v>
      </c>
      <c r="C1099" s="7">
        <f>VLOOKUP(A1099,Data!$A$2:$L$4115,12,FALSE)</f>
        <v>33</v>
      </c>
      <c r="E1099" s="7">
        <v>2901</v>
      </c>
      <c r="F1099" s="7" t="str">
        <f>VLOOKUP(E1099,Data!$A$2:$L$4115,6,FALSE)</f>
        <v>failed</v>
      </c>
      <c r="G1099" s="7">
        <f>VLOOKUP(E1099,Data!$A$2:$L$4115,12,FALSE)</f>
        <v>2</v>
      </c>
    </row>
    <row r="1100" spans="1:7" x14ac:dyDescent="0.25">
      <c r="A1100" s="7">
        <v>2216</v>
      </c>
      <c r="B1100" s="7" t="str">
        <f>VLOOKUP(A1100,Data!$A$2:$L$4115,6,FALSE)</f>
        <v>successful</v>
      </c>
      <c r="C1100" s="7">
        <f>VLOOKUP(A1100,Data!$A$2:$L$4115,12,FALSE)</f>
        <v>14</v>
      </c>
      <c r="E1100" s="7">
        <v>2902</v>
      </c>
      <c r="F1100" s="7" t="str">
        <f>VLOOKUP(E1100,Data!$A$2:$L$4115,6,FALSE)</f>
        <v>failed</v>
      </c>
      <c r="G1100" s="7">
        <f>VLOOKUP(E1100,Data!$A$2:$L$4115,12,FALSE)</f>
        <v>1</v>
      </c>
    </row>
    <row r="1101" spans="1:7" x14ac:dyDescent="0.25">
      <c r="A1101" s="7">
        <v>2217</v>
      </c>
      <c r="B1101" s="7" t="str">
        <f>VLOOKUP(A1101,Data!$A$2:$L$4115,6,FALSE)</f>
        <v>successful</v>
      </c>
      <c r="C1101" s="7">
        <f>VLOOKUP(A1101,Data!$A$2:$L$4115,12,FALSE)</f>
        <v>9</v>
      </c>
      <c r="E1101" s="7">
        <v>2903</v>
      </c>
      <c r="F1101" s="7" t="str">
        <f>VLOOKUP(E1101,Data!$A$2:$L$4115,6,FALSE)</f>
        <v>failed</v>
      </c>
      <c r="G1101" s="7">
        <f>VLOOKUP(E1101,Data!$A$2:$L$4115,12,FALSE)</f>
        <v>4</v>
      </c>
    </row>
    <row r="1102" spans="1:7" x14ac:dyDescent="0.25">
      <c r="A1102" s="7">
        <v>2218</v>
      </c>
      <c r="B1102" s="7" t="str">
        <f>VLOOKUP(A1102,Data!$A$2:$L$4115,6,FALSE)</f>
        <v>successful</v>
      </c>
      <c r="C1102" s="7">
        <f>VLOOKUP(A1102,Data!$A$2:$L$4115,12,FALSE)</f>
        <v>76</v>
      </c>
      <c r="E1102" s="7">
        <v>2904</v>
      </c>
      <c r="F1102" s="7" t="str">
        <f>VLOOKUP(E1102,Data!$A$2:$L$4115,6,FALSE)</f>
        <v>failed</v>
      </c>
      <c r="G1102" s="7">
        <f>VLOOKUP(E1102,Data!$A$2:$L$4115,12,FALSE)</f>
        <v>4</v>
      </c>
    </row>
    <row r="1103" spans="1:7" x14ac:dyDescent="0.25">
      <c r="A1103" s="7">
        <v>2219</v>
      </c>
      <c r="B1103" s="7" t="str">
        <f>VLOOKUP(A1103,Data!$A$2:$L$4115,6,FALSE)</f>
        <v>successful</v>
      </c>
      <c r="C1103" s="7">
        <f>VLOOKUP(A1103,Data!$A$2:$L$4115,12,FALSE)</f>
        <v>19</v>
      </c>
      <c r="E1103" s="7">
        <v>2905</v>
      </c>
      <c r="F1103" s="7" t="str">
        <f>VLOOKUP(E1103,Data!$A$2:$L$4115,6,FALSE)</f>
        <v>failed</v>
      </c>
      <c r="G1103" s="7">
        <f>VLOOKUP(E1103,Data!$A$2:$L$4115,12,FALSE)</f>
        <v>17</v>
      </c>
    </row>
    <row r="1104" spans="1:7" x14ac:dyDescent="0.25">
      <c r="A1104" s="7">
        <v>2220</v>
      </c>
      <c r="B1104" s="7" t="str">
        <f>VLOOKUP(A1104,Data!$A$2:$L$4115,6,FALSE)</f>
        <v>successful</v>
      </c>
      <c r="C1104" s="7">
        <f>VLOOKUP(A1104,Data!$A$2:$L$4115,12,FALSE)</f>
        <v>69</v>
      </c>
      <c r="E1104" s="7">
        <v>2906</v>
      </c>
      <c r="F1104" s="7" t="str">
        <f>VLOOKUP(E1104,Data!$A$2:$L$4115,6,FALSE)</f>
        <v>failed</v>
      </c>
      <c r="G1104" s="7">
        <f>VLOOKUP(E1104,Data!$A$2:$L$4115,12,FALSE)</f>
        <v>7</v>
      </c>
    </row>
    <row r="1105" spans="1:7" x14ac:dyDescent="0.25">
      <c r="A1105" s="7">
        <v>2221</v>
      </c>
      <c r="B1105" s="7" t="str">
        <f>VLOOKUP(A1105,Data!$A$2:$L$4115,6,FALSE)</f>
        <v>successful</v>
      </c>
      <c r="C1105" s="7">
        <f>VLOOKUP(A1105,Data!$A$2:$L$4115,12,FALSE)</f>
        <v>218</v>
      </c>
      <c r="E1105" s="7">
        <v>2907</v>
      </c>
      <c r="F1105" s="7" t="str">
        <f>VLOOKUP(E1105,Data!$A$2:$L$4115,6,FALSE)</f>
        <v>failed</v>
      </c>
      <c r="G1105" s="7">
        <f>VLOOKUP(E1105,Data!$A$2:$L$4115,12,FALSE)</f>
        <v>2</v>
      </c>
    </row>
    <row r="1106" spans="1:7" x14ac:dyDescent="0.25">
      <c r="A1106" s="7">
        <v>2222</v>
      </c>
      <c r="B1106" s="7" t="str">
        <f>VLOOKUP(A1106,Data!$A$2:$L$4115,6,FALSE)</f>
        <v>successful</v>
      </c>
      <c r="C1106" s="7">
        <f>VLOOKUP(A1106,Data!$A$2:$L$4115,12,FALSE)</f>
        <v>30</v>
      </c>
      <c r="E1106" s="7">
        <v>2908</v>
      </c>
      <c r="F1106" s="7" t="str">
        <f>VLOOKUP(E1106,Data!$A$2:$L$4115,6,FALSE)</f>
        <v>failed</v>
      </c>
      <c r="G1106" s="7">
        <f>VLOOKUP(E1106,Data!$A$2:$L$4115,12,FALSE)</f>
        <v>5</v>
      </c>
    </row>
    <row r="1107" spans="1:7" x14ac:dyDescent="0.25">
      <c r="A1107" s="7">
        <v>2223</v>
      </c>
      <c r="B1107" s="7" t="str">
        <f>VLOOKUP(A1107,Data!$A$2:$L$4115,6,FALSE)</f>
        <v>successful</v>
      </c>
      <c r="C1107" s="7">
        <f>VLOOKUP(A1107,Data!$A$2:$L$4115,12,FALSE)</f>
        <v>100</v>
      </c>
      <c r="E1107" s="7">
        <v>2909</v>
      </c>
      <c r="F1107" s="7" t="str">
        <f>VLOOKUP(E1107,Data!$A$2:$L$4115,6,FALSE)</f>
        <v>failed</v>
      </c>
      <c r="G1107" s="7">
        <f>VLOOKUP(E1107,Data!$A$2:$L$4115,12,FALSE)</f>
        <v>1</v>
      </c>
    </row>
    <row r="1108" spans="1:7" x14ac:dyDescent="0.25">
      <c r="A1108" s="7">
        <v>2224</v>
      </c>
      <c r="B1108" s="7" t="str">
        <f>VLOOKUP(A1108,Data!$A$2:$L$4115,6,FALSE)</f>
        <v>successful</v>
      </c>
      <c r="C1108" s="7">
        <f>VLOOKUP(A1108,Data!$A$2:$L$4115,12,FALSE)</f>
        <v>296</v>
      </c>
      <c r="E1108" s="7">
        <v>2910</v>
      </c>
      <c r="F1108" s="7" t="str">
        <f>VLOOKUP(E1108,Data!$A$2:$L$4115,6,FALSE)</f>
        <v>failed</v>
      </c>
      <c r="G1108" s="7">
        <f>VLOOKUP(E1108,Data!$A$2:$L$4115,12,FALSE)</f>
        <v>1</v>
      </c>
    </row>
    <row r="1109" spans="1:7" x14ac:dyDescent="0.25">
      <c r="A1109" s="7">
        <v>2225</v>
      </c>
      <c r="B1109" s="7" t="str">
        <f>VLOOKUP(A1109,Data!$A$2:$L$4115,6,FALSE)</f>
        <v>successful</v>
      </c>
      <c r="C1109" s="7">
        <f>VLOOKUP(A1109,Data!$A$2:$L$4115,12,FALSE)</f>
        <v>1204</v>
      </c>
      <c r="E1109" s="7">
        <v>2911</v>
      </c>
      <c r="F1109" s="7" t="str">
        <f>VLOOKUP(E1109,Data!$A$2:$L$4115,6,FALSE)</f>
        <v>failed</v>
      </c>
      <c r="G1109" s="7">
        <f>VLOOKUP(E1109,Data!$A$2:$L$4115,12,FALSE)</f>
        <v>14</v>
      </c>
    </row>
    <row r="1110" spans="1:7" x14ac:dyDescent="0.25">
      <c r="A1110" s="7">
        <v>2226</v>
      </c>
      <c r="B1110" s="7" t="str">
        <f>VLOOKUP(A1110,Data!$A$2:$L$4115,6,FALSE)</f>
        <v>successful</v>
      </c>
      <c r="C1110" s="7">
        <f>VLOOKUP(A1110,Data!$A$2:$L$4115,12,FALSE)</f>
        <v>321</v>
      </c>
      <c r="E1110" s="7">
        <v>2912</v>
      </c>
      <c r="F1110" s="7" t="str">
        <f>VLOOKUP(E1110,Data!$A$2:$L$4115,6,FALSE)</f>
        <v>failed</v>
      </c>
      <c r="G1110" s="7">
        <f>VLOOKUP(E1110,Data!$A$2:$L$4115,12,FALSE)</f>
        <v>26</v>
      </c>
    </row>
    <row r="1111" spans="1:7" x14ac:dyDescent="0.25">
      <c r="A1111" s="7">
        <v>2227</v>
      </c>
      <c r="B1111" s="7" t="str">
        <f>VLOOKUP(A1111,Data!$A$2:$L$4115,6,FALSE)</f>
        <v>successful</v>
      </c>
      <c r="C1111" s="7">
        <f>VLOOKUP(A1111,Data!$A$2:$L$4115,12,FALSE)</f>
        <v>301</v>
      </c>
      <c r="E1111" s="7">
        <v>2913</v>
      </c>
      <c r="F1111" s="7" t="str">
        <f>VLOOKUP(E1111,Data!$A$2:$L$4115,6,FALSE)</f>
        <v>failed</v>
      </c>
      <c r="G1111" s="7">
        <f>VLOOKUP(E1111,Data!$A$2:$L$4115,12,FALSE)</f>
        <v>2</v>
      </c>
    </row>
    <row r="1112" spans="1:7" x14ac:dyDescent="0.25">
      <c r="A1112" s="7">
        <v>2228</v>
      </c>
      <c r="B1112" s="7" t="str">
        <f>VLOOKUP(A1112,Data!$A$2:$L$4115,6,FALSE)</f>
        <v>successful</v>
      </c>
      <c r="C1112" s="7">
        <f>VLOOKUP(A1112,Data!$A$2:$L$4115,12,FALSE)</f>
        <v>144</v>
      </c>
      <c r="E1112" s="7">
        <v>2914</v>
      </c>
      <c r="F1112" s="7" t="str">
        <f>VLOOKUP(E1112,Data!$A$2:$L$4115,6,FALSE)</f>
        <v>failed</v>
      </c>
      <c r="G1112" s="7">
        <f>VLOOKUP(E1112,Data!$A$2:$L$4115,12,FALSE)</f>
        <v>1</v>
      </c>
    </row>
    <row r="1113" spans="1:7" x14ac:dyDescent="0.25">
      <c r="A1113" s="7">
        <v>2229</v>
      </c>
      <c r="B1113" s="7" t="str">
        <f>VLOOKUP(A1113,Data!$A$2:$L$4115,6,FALSE)</f>
        <v>successful</v>
      </c>
      <c r="C1113" s="7">
        <f>VLOOKUP(A1113,Data!$A$2:$L$4115,12,FALSE)</f>
        <v>539</v>
      </c>
      <c r="E1113" s="7">
        <v>2915</v>
      </c>
      <c r="F1113" s="7" t="str">
        <f>VLOOKUP(E1113,Data!$A$2:$L$4115,6,FALSE)</f>
        <v>failed</v>
      </c>
      <c r="G1113" s="7">
        <f>VLOOKUP(E1113,Data!$A$2:$L$4115,12,FALSE)</f>
        <v>3</v>
      </c>
    </row>
    <row r="1114" spans="1:7" x14ac:dyDescent="0.25">
      <c r="A1114" s="7">
        <v>2230</v>
      </c>
      <c r="B1114" s="7" t="str">
        <f>VLOOKUP(A1114,Data!$A$2:$L$4115,6,FALSE)</f>
        <v>successful</v>
      </c>
      <c r="C1114" s="7">
        <f>VLOOKUP(A1114,Data!$A$2:$L$4115,12,FALSE)</f>
        <v>498</v>
      </c>
      <c r="E1114" s="7">
        <v>2916</v>
      </c>
      <c r="F1114" s="7" t="str">
        <f>VLOOKUP(E1114,Data!$A$2:$L$4115,6,FALSE)</f>
        <v>failed</v>
      </c>
      <c r="G1114" s="7">
        <f>VLOOKUP(E1114,Data!$A$2:$L$4115,12,FALSE)</f>
        <v>7</v>
      </c>
    </row>
    <row r="1115" spans="1:7" x14ac:dyDescent="0.25">
      <c r="A1115" s="7">
        <v>2231</v>
      </c>
      <c r="B1115" s="7" t="str">
        <f>VLOOKUP(A1115,Data!$A$2:$L$4115,6,FALSE)</f>
        <v>successful</v>
      </c>
      <c r="C1115" s="7">
        <f>VLOOKUP(A1115,Data!$A$2:$L$4115,12,FALSE)</f>
        <v>1113</v>
      </c>
      <c r="E1115" s="7">
        <v>2917</v>
      </c>
      <c r="F1115" s="7" t="str">
        <f>VLOOKUP(E1115,Data!$A$2:$L$4115,6,FALSE)</f>
        <v>failed</v>
      </c>
      <c r="G1115" s="7">
        <f>VLOOKUP(E1115,Data!$A$2:$L$4115,12,FALSE)</f>
        <v>9</v>
      </c>
    </row>
    <row r="1116" spans="1:7" x14ac:dyDescent="0.25">
      <c r="A1116" s="7">
        <v>2232</v>
      </c>
      <c r="B1116" s="7" t="str">
        <f>VLOOKUP(A1116,Data!$A$2:$L$4115,6,FALSE)</f>
        <v>successful</v>
      </c>
      <c r="C1116" s="7">
        <f>VLOOKUP(A1116,Data!$A$2:$L$4115,12,FALSE)</f>
        <v>988</v>
      </c>
      <c r="E1116" s="7">
        <v>2918</v>
      </c>
      <c r="F1116" s="7" t="str">
        <f>VLOOKUP(E1116,Data!$A$2:$L$4115,6,FALSE)</f>
        <v>failed</v>
      </c>
      <c r="G1116" s="7">
        <f>VLOOKUP(E1116,Data!$A$2:$L$4115,12,FALSE)</f>
        <v>20</v>
      </c>
    </row>
    <row r="1117" spans="1:7" x14ac:dyDescent="0.25">
      <c r="A1117" s="7">
        <v>2233</v>
      </c>
      <c r="B1117" s="7" t="str">
        <f>VLOOKUP(A1117,Data!$A$2:$L$4115,6,FALSE)</f>
        <v>successful</v>
      </c>
      <c r="C1117" s="7">
        <f>VLOOKUP(A1117,Data!$A$2:$L$4115,12,FALSE)</f>
        <v>391</v>
      </c>
      <c r="E1117" s="7">
        <v>2919</v>
      </c>
      <c r="F1117" s="7" t="str">
        <f>VLOOKUP(E1117,Data!$A$2:$L$4115,6,FALSE)</f>
        <v>failed</v>
      </c>
      <c r="G1117" s="7">
        <f>VLOOKUP(E1117,Data!$A$2:$L$4115,12,FALSE)</f>
        <v>6</v>
      </c>
    </row>
    <row r="1118" spans="1:7" x14ac:dyDescent="0.25">
      <c r="A1118" s="7">
        <v>2234</v>
      </c>
      <c r="B1118" s="7" t="str">
        <f>VLOOKUP(A1118,Data!$A$2:$L$4115,6,FALSE)</f>
        <v>successful</v>
      </c>
      <c r="C1118" s="7">
        <f>VLOOKUP(A1118,Data!$A$2:$L$4115,12,FALSE)</f>
        <v>28</v>
      </c>
      <c r="E1118" s="7">
        <v>2920</v>
      </c>
      <c r="F1118" s="7" t="str">
        <f>VLOOKUP(E1118,Data!$A$2:$L$4115,6,FALSE)</f>
        <v>failed</v>
      </c>
      <c r="G1118" s="7">
        <f>VLOOKUP(E1118,Data!$A$2:$L$4115,12,FALSE)</f>
        <v>13</v>
      </c>
    </row>
    <row r="1119" spans="1:7" x14ac:dyDescent="0.25">
      <c r="A1119" s="7">
        <v>2235</v>
      </c>
      <c r="B1119" s="7" t="str">
        <f>VLOOKUP(A1119,Data!$A$2:$L$4115,6,FALSE)</f>
        <v>successful</v>
      </c>
      <c r="C1119" s="7">
        <f>VLOOKUP(A1119,Data!$A$2:$L$4115,12,FALSE)</f>
        <v>147</v>
      </c>
      <c r="E1119" s="7">
        <v>2941</v>
      </c>
      <c r="F1119" s="7" t="str">
        <f>VLOOKUP(E1119,Data!$A$2:$L$4115,6,FALSE)</f>
        <v>failed</v>
      </c>
      <c r="G1119" s="7">
        <f>VLOOKUP(E1119,Data!$A$2:$L$4115,12,FALSE)</f>
        <v>1</v>
      </c>
    </row>
    <row r="1120" spans="1:7" x14ac:dyDescent="0.25">
      <c r="A1120" s="7">
        <v>2236</v>
      </c>
      <c r="B1120" s="7" t="str">
        <f>VLOOKUP(A1120,Data!$A$2:$L$4115,6,FALSE)</f>
        <v>successful</v>
      </c>
      <c r="C1120" s="7">
        <f>VLOOKUP(A1120,Data!$A$2:$L$4115,12,FALSE)</f>
        <v>680</v>
      </c>
      <c r="E1120" s="7">
        <v>2942</v>
      </c>
      <c r="F1120" s="7" t="str">
        <f>VLOOKUP(E1120,Data!$A$2:$L$4115,6,FALSE)</f>
        <v>failed</v>
      </c>
      <c r="G1120" s="7">
        <f>VLOOKUP(E1120,Data!$A$2:$L$4115,12,FALSE)</f>
        <v>202</v>
      </c>
    </row>
    <row r="1121" spans="1:7" x14ac:dyDescent="0.25">
      <c r="A1121" s="7">
        <v>2237</v>
      </c>
      <c r="B1121" s="7" t="str">
        <f>VLOOKUP(A1121,Data!$A$2:$L$4115,6,FALSE)</f>
        <v>successful</v>
      </c>
      <c r="C1121" s="7">
        <f>VLOOKUP(A1121,Data!$A$2:$L$4115,12,FALSE)</f>
        <v>983</v>
      </c>
      <c r="E1121" s="7">
        <v>2943</v>
      </c>
      <c r="F1121" s="7" t="str">
        <f>VLOOKUP(E1121,Data!$A$2:$L$4115,6,FALSE)</f>
        <v>failed</v>
      </c>
      <c r="G1121" s="7">
        <f>VLOOKUP(E1121,Data!$A$2:$L$4115,12,FALSE)</f>
        <v>0</v>
      </c>
    </row>
    <row r="1122" spans="1:7" x14ac:dyDescent="0.25">
      <c r="A1122" s="7">
        <v>2238</v>
      </c>
      <c r="B1122" s="7" t="str">
        <f>VLOOKUP(A1122,Data!$A$2:$L$4115,6,FALSE)</f>
        <v>successful</v>
      </c>
      <c r="C1122" s="7">
        <f>VLOOKUP(A1122,Data!$A$2:$L$4115,12,FALSE)</f>
        <v>79</v>
      </c>
      <c r="E1122" s="7">
        <v>2944</v>
      </c>
      <c r="F1122" s="7" t="str">
        <f>VLOOKUP(E1122,Data!$A$2:$L$4115,6,FALSE)</f>
        <v>failed</v>
      </c>
      <c r="G1122" s="7">
        <f>VLOOKUP(E1122,Data!$A$2:$L$4115,12,FALSE)</f>
        <v>1</v>
      </c>
    </row>
    <row r="1123" spans="1:7" x14ac:dyDescent="0.25">
      <c r="A1123" s="7">
        <v>2239</v>
      </c>
      <c r="B1123" s="7" t="str">
        <f>VLOOKUP(A1123,Data!$A$2:$L$4115,6,FALSE)</f>
        <v>successful</v>
      </c>
      <c r="C1123" s="7">
        <f>VLOOKUP(A1123,Data!$A$2:$L$4115,12,FALSE)</f>
        <v>426</v>
      </c>
      <c r="E1123" s="7">
        <v>2945</v>
      </c>
      <c r="F1123" s="7" t="str">
        <f>VLOOKUP(E1123,Data!$A$2:$L$4115,6,FALSE)</f>
        <v>failed</v>
      </c>
      <c r="G1123" s="7">
        <f>VLOOKUP(E1123,Data!$A$2:$L$4115,12,FALSE)</f>
        <v>0</v>
      </c>
    </row>
    <row r="1124" spans="1:7" x14ac:dyDescent="0.25">
      <c r="A1124" s="7">
        <v>2240</v>
      </c>
      <c r="B1124" s="7" t="str">
        <f>VLOOKUP(A1124,Data!$A$2:$L$4115,6,FALSE)</f>
        <v>successful</v>
      </c>
      <c r="C1124" s="7">
        <f>VLOOKUP(A1124,Data!$A$2:$L$4115,12,FALSE)</f>
        <v>96</v>
      </c>
      <c r="E1124" s="7">
        <v>2946</v>
      </c>
      <c r="F1124" s="7" t="str">
        <f>VLOOKUP(E1124,Data!$A$2:$L$4115,6,FALSE)</f>
        <v>failed</v>
      </c>
      <c r="G1124" s="7">
        <f>VLOOKUP(E1124,Data!$A$2:$L$4115,12,FALSE)</f>
        <v>2</v>
      </c>
    </row>
    <row r="1125" spans="1:7" x14ac:dyDescent="0.25">
      <c r="A1125" s="7">
        <v>2241</v>
      </c>
      <c r="B1125" s="7" t="str">
        <f>VLOOKUP(A1125,Data!$A$2:$L$4115,6,FALSE)</f>
        <v>successful</v>
      </c>
      <c r="C1125" s="7">
        <f>VLOOKUP(A1125,Data!$A$2:$L$4115,12,FALSE)</f>
        <v>163</v>
      </c>
      <c r="E1125" s="7">
        <v>2947</v>
      </c>
      <c r="F1125" s="7" t="str">
        <f>VLOOKUP(E1125,Data!$A$2:$L$4115,6,FALSE)</f>
        <v>failed</v>
      </c>
      <c r="G1125" s="7">
        <f>VLOOKUP(E1125,Data!$A$2:$L$4115,12,FALSE)</f>
        <v>13</v>
      </c>
    </row>
    <row r="1126" spans="1:7" x14ac:dyDescent="0.25">
      <c r="A1126" s="7">
        <v>2242</v>
      </c>
      <c r="B1126" s="7" t="str">
        <f>VLOOKUP(A1126,Data!$A$2:$L$4115,6,FALSE)</f>
        <v>successful</v>
      </c>
      <c r="C1126" s="7">
        <f>VLOOKUP(A1126,Data!$A$2:$L$4115,12,FALSE)</f>
        <v>2525</v>
      </c>
      <c r="E1126" s="7">
        <v>2948</v>
      </c>
      <c r="F1126" s="7" t="str">
        <f>VLOOKUP(E1126,Data!$A$2:$L$4115,6,FALSE)</f>
        <v>failed</v>
      </c>
      <c r="G1126" s="7">
        <f>VLOOKUP(E1126,Data!$A$2:$L$4115,12,FALSE)</f>
        <v>9</v>
      </c>
    </row>
    <row r="1127" spans="1:7" x14ac:dyDescent="0.25">
      <c r="A1127" s="7">
        <v>2243</v>
      </c>
      <c r="B1127" s="7" t="str">
        <f>VLOOKUP(A1127,Data!$A$2:$L$4115,6,FALSE)</f>
        <v>successful</v>
      </c>
      <c r="C1127" s="7">
        <f>VLOOKUP(A1127,Data!$A$2:$L$4115,12,FALSE)</f>
        <v>2035</v>
      </c>
      <c r="E1127" s="7">
        <v>2949</v>
      </c>
      <c r="F1127" s="7" t="str">
        <f>VLOOKUP(E1127,Data!$A$2:$L$4115,6,FALSE)</f>
        <v>failed</v>
      </c>
      <c r="G1127" s="7">
        <f>VLOOKUP(E1127,Data!$A$2:$L$4115,12,FALSE)</f>
        <v>2</v>
      </c>
    </row>
    <row r="1128" spans="1:7" x14ac:dyDescent="0.25">
      <c r="A1128" s="7">
        <v>2244</v>
      </c>
      <c r="B1128" s="7" t="str">
        <f>VLOOKUP(A1128,Data!$A$2:$L$4115,6,FALSE)</f>
        <v>successful</v>
      </c>
      <c r="C1128" s="7">
        <f>VLOOKUP(A1128,Data!$A$2:$L$4115,12,FALSE)</f>
        <v>290</v>
      </c>
      <c r="E1128" s="7">
        <v>2950</v>
      </c>
      <c r="F1128" s="7" t="str">
        <f>VLOOKUP(E1128,Data!$A$2:$L$4115,6,FALSE)</f>
        <v>failed</v>
      </c>
      <c r="G1128" s="7">
        <f>VLOOKUP(E1128,Data!$A$2:$L$4115,12,FALSE)</f>
        <v>0</v>
      </c>
    </row>
    <row r="1129" spans="1:7" x14ac:dyDescent="0.25">
      <c r="A1129" s="7">
        <v>2245</v>
      </c>
      <c r="B1129" s="7" t="str">
        <f>VLOOKUP(A1129,Data!$A$2:$L$4115,6,FALSE)</f>
        <v>successful</v>
      </c>
      <c r="C1129" s="7">
        <f>VLOOKUP(A1129,Data!$A$2:$L$4115,12,FALSE)</f>
        <v>1980</v>
      </c>
      <c r="E1129" s="7">
        <v>3051</v>
      </c>
      <c r="F1129" s="7" t="str">
        <f>VLOOKUP(E1129,Data!$A$2:$L$4115,6,FALSE)</f>
        <v>failed</v>
      </c>
      <c r="G1129" s="7">
        <f>VLOOKUP(E1129,Data!$A$2:$L$4115,12,FALSE)</f>
        <v>35</v>
      </c>
    </row>
    <row r="1130" spans="1:7" x14ac:dyDescent="0.25">
      <c r="A1130" s="7">
        <v>2246</v>
      </c>
      <c r="B1130" s="7" t="str">
        <f>VLOOKUP(A1130,Data!$A$2:$L$4115,6,FALSE)</f>
        <v>successful</v>
      </c>
      <c r="C1130" s="7">
        <f>VLOOKUP(A1130,Data!$A$2:$L$4115,12,FALSE)</f>
        <v>57</v>
      </c>
      <c r="E1130" s="7">
        <v>3052</v>
      </c>
      <c r="F1130" s="7" t="str">
        <f>VLOOKUP(E1130,Data!$A$2:$L$4115,6,FALSE)</f>
        <v>failed</v>
      </c>
      <c r="G1130" s="7">
        <f>VLOOKUP(E1130,Data!$A$2:$L$4115,12,FALSE)</f>
        <v>2</v>
      </c>
    </row>
    <row r="1131" spans="1:7" x14ac:dyDescent="0.25">
      <c r="A1131" s="7">
        <v>2247</v>
      </c>
      <c r="B1131" s="7" t="str">
        <f>VLOOKUP(A1131,Data!$A$2:$L$4115,6,FALSE)</f>
        <v>successful</v>
      </c>
      <c r="C1131" s="7">
        <f>VLOOKUP(A1131,Data!$A$2:$L$4115,12,FALSE)</f>
        <v>380</v>
      </c>
      <c r="E1131" s="7">
        <v>3053</v>
      </c>
      <c r="F1131" s="7" t="str">
        <f>VLOOKUP(E1131,Data!$A$2:$L$4115,6,FALSE)</f>
        <v>failed</v>
      </c>
      <c r="G1131" s="7">
        <f>VLOOKUP(E1131,Data!$A$2:$L$4115,12,FALSE)</f>
        <v>3</v>
      </c>
    </row>
    <row r="1132" spans="1:7" x14ac:dyDescent="0.25">
      <c r="A1132" s="7">
        <v>2248</v>
      </c>
      <c r="B1132" s="7" t="str">
        <f>VLOOKUP(A1132,Data!$A$2:$L$4115,6,FALSE)</f>
        <v>successful</v>
      </c>
      <c r="C1132" s="7">
        <f>VLOOKUP(A1132,Data!$A$2:$L$4115,12,FALSE)</f>
        <v>128</v>
      </c>
      <c r="E1132" s="7">
        <v>3054</v>
      </c>
      <c r="F1132" s="7" t="str">
        <f>VLOOKUP(E1132,Data!$A$2:$L$4115,6,FALSE)</f>
        <v>failed</v>
      </c>
      <c r="G1132" s="7">
        <f>VLOOKUP(E1132,Data!$A$2:$L$4115,12,FALSE)</f>
        <v>0</v>
      </c>
    </row>
    <row r="1133" spans="1:7" x14ac:dyDescent="0.25">
      <c r="A1133" s="7">
        <v>2249</v>
      </c>
      <c r="B1133" s="7" t="str">
        <f>VLOOKUP(A1133,Data!$A$2:$L$4115,6,FALSE)</f>
        <v>successful</v>
      </c>
      <c r="C1133" s="7">
        <f>VLOOKUP(A1133,Data!$A$2:$L$4115,12,FALSE)</f>
        <v>180</v>
      </c>
      <c r="E1133" s="7">
        <v>3055</v>
      </c>
      <c r="F1133" s="7" t="str">
        <f>VLOOKUP(E1133,Data!$A$2:$L$4115,6,FALSE)</f>
        <v>failed</v>
      </c>
      <c r="G1133" s="7">
        <f>VLOOKUP(E1133,Data!$A$2:$L$4115,12,FALSE)</f>
        <v>1</v>
      </c>
    </row>
    <row r="1134" spans="1:7" x14ac:dyDescent="0.25">
      <c r="A1134" s="7">
        <v>2250</v>
      </c>
      <c r="B1134" s="7" t="str">
        <f>VLOOKUP(A1134,Data!$A$2:$L$4115,6,FALSE)</f>
        <v>successful</v>
      </c>
      <c r="C1134" s="7">
        <f>VLOOKUP(A1134,Data!$A$2:$L$4115,12,FALSE)</f>
        <v>571</v>
      </c>
      <c r="E1134" s="7">
        <v>3056</v>
      </c>
      <c r="F1134" s="7" t="str">
        <f>VLOOKUP(E1134,Data!$A$2:$L$4115,6,FALSE)</f>
        <v>failed</v>
      </c>
      <c r="G1134" s="7">
        <f>VLOOKUP(E1134,Data!$A$2:$L$4115,12,FALSE)</f>
        <v>0</v>
      </c>
    </row>
    <row r="1135" spans="1:7" x14ac:dyDescent="0.25">
      <c r="A1135" s="7">
        <v>2251</v>
      </c>
      <c r="B1135" s="7" t="str">
        <f>VLOOKUP(A1135,Data!$A$2:$L$4115,6,FALSE)</f>
        <v>successful</v>
      </c>
      <c r="C1135" s="7">
        <f>VLOOKUP(A1135,Data!$A$2:$L$4115,12,FALSE)</f>
        <v>480</v>
      </c>
      <c r="E1135" s="7">
        <v>3057</v>
      </c>
      <c r="F1135" s="7" t="str">
        <f>VLOOKUP(E1135,Data!$A$2:$L$4115,6,FALSE)</f>
        <v>failed</v>
      </c>
      <c r="G1135" s="7">
        <f>VLOOKUP(E1135,Data!$A$2:$L$4115,12,FALSE)</f>
        <v>0</v>
      </c>
    </row>
    <row r="1136" spans="1:7" x14ac:dyDescent="0.25">
      <c r="A1136" s="7">
        <v>2252</v>
      </c>
      <c r="B1136" s="7" t="str">
        <f>VLOOKUP(A1136,Data!$A$2:$L$4115,6,FALSE)</f>
        <v>successful</v>
      </c>
      <c r="C1136" s="7">
        <f>VLOOKUP(A1136,Data!$A$2:$L$4115,12,FALSE)</f>
        <v>249</v>
      </c>
      <c r="E1136" s="7">
        <v>3058</v>
      </c>
      <c r="F1136" s="7" t="str">
        <f>VLOOKUP(E1136,Data!$A$2:$L$4115,6,FALSE)</f>
        <v>failed</v>
      </c>
      <c r="G1136" s="7">
        <f>VLOOKUP(E1136,Data!$A$2:$L$4115,12,FALSE)</f>
        <v>3</v>
      </c>
    </row>
    <row r="1137" spans="1:7" x14ac:dyDescent="0.25">
      <c r="A1137" s="7">
        <v>2253</v>
      </c>
      <c r="B1137" s="7" t="str">
        <f>VLOOKUP(A1137,Data!$A$2:$L$4115,6,FALSE)</f>
        <v>successful</v>
      </c>
      <c r="C1137" s="7">
        <f>VLOOKUP(A1137,Data!$A$2:$L$4115,12,FALSE)</f>
        <v>84</v>
      </c>
      <c r="E1137" s="7">
        <v>3059</v>
      </c>
      <c r="F1137" s="7" t="str">
        <f>VLOOKUP(E1137,Data!$A$2:$L$4115,6,FALSE)</f>
        <v>failed</v>
      </c>
      <c r="G1137" s="7">
        <f>VLOOKUP(E1137,Data!$A$2:$L$4115,12,FALSE)</f>
        <v>11</v>
      </c>
    </row>
    <row r="1138" spans="1:7" x14ac:dyDescent="0.25">
      <c r="A1138" s="7">
        <v>2254</v>
      </c>
      <c r="B1138" s="7" t="str">
        <f>VLOOKUP(A1138,Data!$A$2:$L$4115,6,FALSE)</f>
        <v>successful</v>
      </c>
      <c r="C1138" s="7">
        <f>VLOOKUP(A1138,Data!$A$2:$L$4115,12,FALSE)</f>
        <v>197</v>
      </c>
      <c r="E1138" s="7">
        <v>3060</v>
      </c>
      <c r="F1138" s="7" t="str">
        <f>VLOOKUP(E1138,Data!$A$2:$L$4115,6,FALSE)</f>
        <v>failed</v>
      </c>
      <c r="G1138" s="7">
        <f>VLOOKUP(E1138,Data!$A$2:$L$4115,12,FALSE)</f>
        <v>6</v>
      </c>
    </row>
    <row r="1139" spans="1:7" x14ac:dyDescent="0.25">
      <c r="A1139" s="7">
        <v>2255</v>
      </c>
      <c r="B1139" s="7" t="str">
        <f>VLOOKUP(A1139,Data!$A$2:$L$4115,6,FALSE)</f>
        <v>successful</v>
      </c>
      <c r="C1139" s="7">
        <f>VLOOKUP(A1139,Data!$A$2:$L$4115,12,FALSE)</f>
        <v>271</v>
      </c>
      <c r="E1139" s="7">
        <v>3061</v>
      </c>
      <c r="F1139" s="7" t="str">
        <f>VLOOKUP(E1139,Data!$A$2:$L$4115,6,FALSE)</f>
        <v>failed</v>
      </c>
      <c r="G1139" s="7">
        <f>VLOOKUP(E1139,Data!$A$2:$L$4115,12,FALSE)</f>
        <v>0</v>
      </c>
    </row>
    <row r="1140" spans="1:7" x14ac:dyDescent="0.25">
      <c r="A1140" s="7">
        <v>2256</v>
      </c>
      <c r="B1140" s="7" t="str">
        <f>VLOOKUP(A1140,Data!$A$2:$L$4115,6,FALSE)</f>
        <v>successful</v>
      </c>
      <c r="C1140" s="7">
        <f>VLOOKUP(A1140,Data!$A$2:$L$4115,12,FALSE)</f>
        <v>50</v>
      </c>
      <c r="E1140" s="7">
        <v>3062</v>
      </c>
      <c r="F1140" s="7" t="str">
        <f>VLOOKUP(E1140,Data!$A$2:$L$4115,6,FALSE)</f>
        <v>failed</v>
      </c>
      <c r="G1140" s="7">
        <f>VLOOKUP(E1140,Data!$A$2:$L$4115,12,FALSE)</f>
        <v>67</v>
      </c>
    </row>
    <row r="1141" spans="1:7" x14ac:dyDescent="0.25">
      <c r="A1141" s="7">
        <v>2257</v>
      </c>
      <c r="B1141" s="7" t="str">
        <f>VLOOKUP(A1141,Data!$A$2:$L$4115,6,FALSE)</f>
        <v>successful</v>
      </c>
      <c r="C1141" s="7">
        <f>VLOOKUP(A1141,Data!$A$2:$L$4115,12,FALSE)</f>
        <v>169</v>
      </c>
      <c r="E1141" s="7">
        <v>3063</v>
      </c>
      <c r="F1141" s="7" t="str">
        <f>VLOOKUP(E1141,Data!$A$2:$L$4115,6,FALSE)</f>
        <v>failed</v>
      </c>
      <c r="G1141" s="7">
        <f>VLOOKUP(E1141,Data!$A$2:$L$4115,12,FALSE)</f>
        <v>23</v>
      </c>
    </row>
    <row r="1142" spans="1:7" x14ac:dyDescent="0.25">
      <c r="A1142" s="7">
        <v>2258</v>
      </c>
      <c r="B1142" s="7" t="str">
        <f>VLOOKUP(A1142,Data!$A$2:$L$4115,6,FALSE)</f>
        <v>successful</v>
      </c>
      <c r="C1142" s="7">
        <f>VLOOKUP(A1142,Data!$A$2:$L$4115,12,FALSE)</f>
        <v>205</v>
      </c>
      <c r="E1142" s="7">
        <v>3064</v>
      </c>
      <c r="F1142" s="7" t="str">
        <f>VLOOKUP(E1142,Data!$A$2:$L$4115,6,FALSE)</f>
        <v>failed</v>
      </c>
      <c r="G1142" s="7">
        <f>VLOOKUP(E1142,Data!$A$2:$L$4115,12,FALSE)</f>
        <v>72</v>
      </c>
    </row>
    <row r="1143" spans="1:7" x14ac:dyDescent="0.25">
      <c r="A1143" s="7">
        <v>2259</v>
      </c>
      <c r="B1143" s="7" t="str">
        <f>VLOOKUP(A1143,Data!$A$2:$L$4115,6,FALSE)</f>
        <v>successful</v>
      </c>
      <c r="C1143" s="7">
        <f>VLOOKUP(A1143,Data!$A$2:$L$4115,12,FALSE)</f>
        <v>206</v>
      </c>
      <c r="E1143" s="7">
        <v>3065</v>
      </c>
      <c r="F1143" s="7" t="str">
        <f>VLOOKUP(E1143,Data!$A$2:$L$4115,6,FALSE)</f>
        <v>failed</v>
      </c>
      <c r="G1143" s="7">
        <f>VLOOKUP(E1143,Data!$A$2:$L$4115,12,FALSE)</f>
        <v>2</v>
      </c>
    </row>
    <row r="1144" spans="1:7" x14ac:dyDescent="0.25">
      <c r="A1144" s="7">
        <v>2260</v>
      </c>
      <c r="B1144" s="7" t="str">
        <f>VLOOKUP(A1144,Data!$A$2:$L$4115,6,FALSE)</f>
        <v>successful</v>
      </c>
      <c r="C1144" s="7">
        <f>VLOOKUP(A1144,Data!$A$2:$L$4115,12,FALSE)</f>
        <v>84</v>
      </c>
      <c r="E1144" s="7">
        <v>3066</v>
      </c>
      <c r="F1144" s="7" t="str">
        <f>VLOOKUP(E1144,Data!$A$2:$L$4115,6,FALSE)</f>
        <v>failed</v>
      </c>
      <c r="G1144" s="7">
        <f>VLOOKUP(E1144,Data!$A$2:$L$4115,12,FALSE)</f>
        <v>15</v>
      </c>
    </row>
    <row r="1145" spans="1:7" x14ac:dyDescent="0.25">
      <c r="A1145" s="7">
        <v>2261</v>
      </c>
      <c r="B1145" s="7" t="str">
        <f>VLOOKUP(A1145,Data!$A$2:$L$4115,6,FALSE)</f>
        <v>successful</v>
      </c>
      <c r="C1145" s="7">
        <f>VLOOKUP(A1145,Data!$A$2:$L$4115,12,FALSE)</f>
        <v>210</v>
      </c>
      <c r="E1145" s="7">
        <v>3067</v>
      </c>
      <c r="F1145" s="7" t="str">
        <f>VLOOKUP(E1145,Data!$A$2:$L$4115,6,FALSE)</f>
        <v>failed</v>
      </c>
      <c r="G1145" s="7">
        <f>VLOOKUP(E1145,Data!$A$2:$L$4115,12,FALSE)</f>
        <v>1</v>
      </c>
    </row>
    <row r="1146" spans="1:7" x14ac:dyDescent="0.25">
      <c r="A1146" s="7">
        <v>2262</v>
      </c>
      <c r="B1146" s="7" t="str">
        <f>VLOOKUP(A1146,Data!$A$2:$L$4115,6,FALSE)</f>
        <v>successful</v>
      </c>
      <c r="C1146" s="7">
        <f>VLOOKUP(A1146,Data!$A$2:$L$4115,12,FALSE)</f>
        <v>181</v>
      </c>
      <c r="E1146" s="7">
        <v>3068</v>
      </c>
      <c r="F1146" s="7" t="str">
        <f>VLOOKUP(E1146,Data!$A$2:$L$4115,6,FALSE)</f>
        <v>failed</v>
      </c>
      <c r="G1146" s="7">
        <f>VLOOKUP(E1146,Data!$A$2:$L$4115,12,FALSE)</f>
        <v>2</v>
      </c>
    </row>
    <row r="1147" spans="1:7" x14ac:dyDescent="0.25">
      <c r="A1147" s="7">
        <v>2263</v>
      </c>
      <c r="B1147" s="7" t="str">
        <f>VLOOKUP(A1147,Data!$A$2:$L$4115,6,FALSE)</f>
        <v>successful</v>
      </c>
      <c r="C1147" s="7">
        <f>VLOOKUP(A1147,Data!$A$2:$L$4115,12,FALSE)</f>
        <v>60</v>
      </c>
      <c r="E1147" s="7">
        <v>3069</v>
      </c>
      <c r="F1147" s="7" t="str">
        <f>VLOOKUP(E1147,Data!$A$2:$L$4115,6,FALSE)</f>
        <v>failed</v>
      </c>
      <c r="G1147" s="7">
        <f>VLOOKUP(E1147,Data!$A$2:$L$4115,12,FALSE)</f>
        <v>7</v>
      </c>
    </row>
    <row r="1148" spans="1:7" x14ac:dyDescent="0.25">
      <c r="A1148" s="7">
        <v>2264</v>
      </c>
      <c r="B1148" s="7" t="str">
        <f>VLOOKUP(A1148,Data!$A$2:$L$4115,6,FALSE)</f>
        <v>successful</v>
      </c>
      <c r="C1148" s="7">
        <f>VLOOKUP(A1148,Data!$A$2:$L$4115,12,FALSE)</f>
        <v>445</v>
      </c>
      <c r="E1148" s="7">
        <v>3070</v>
      </c>
      <c r="F1148" s="7" t="str">
        <f>VLOOKUP(E1148,Data!$A$2:$L$4115,6,FALSE)</f>
        <v>failed</v>
      </c>
      <c r="G1148" s="7">
        <f>VLOOKUP(E1148,Data!$A$2:$L$4115,12,FALSE)</f>
        <v>16</v>
      </c>
    </row>
    <row r="1149" spans="1:7" x14ac:dyDescent="0.25">
      <c r="A1149" s="7">
        <v>2265</v>
      </c>
      <c r="B1149" s="7" t="str">
        <f>VLOOKUP(A1149,Data!$A$2:$L$4115,6,FALSE)</f>
        <v>successful</v>
      </c>
      <c r="C1149" s="7">
        <f>VLOOKUP(A1149,Data!$A$2:$L$4115,12,FALSE)</f>
        <v>17</v>
      </c>
      <c r="E1149" s="7">
        <v>3071</v>
      </c>
      <c r="F1149" s="7" t="str">
        <f>VLOOKUP(E1149,Data!$A$2:$L$4115,6,FALSE)</f>
        <v>failed</v>
      </c>
      <c r="G1149" s="7">
        <f>VLOOKUP(E1149,Data!$A$2:$L$4115,12,FALSE)</f>
        <v>117</v>
      </c>
    </row>
    <row r="1150" spans="1:7" x14ac:dyDescent="0.25">
      <c r="A1150" s="7">
        <v>2266</v>
      </c>
      <c r="B1150" s="7" t="str">
        <f>VLOOKUP(A1150,Data!$A$2:$L$4115,6,FALSE)</f>
        <v>successful</v>
      </c>
      <c r="C1150" s="7">
        <f>VLOOKUP(A1150,Data!$A$2:$L$4115,12,FALSE)</f>
        <v>194</v>
      </c>
      <c r="E1150" s="7">
        <v>3072</v>
      </c>
      <c r="F1150" s="7" t="str">
        <f>VLOOKUP(E1150,Data!$A$2:$L$4115,6,FALSE)</f>
        <v>failed</v>
      </c>
      <c r="G1150" s="7">
        <f>VLOOKUP(E1150,Data!$A$2:$L$4115,12,FALSE)</f>
        <v>2</v>
      </c>
    </row>
    <row r="1151" spans="1:7" x14ac:dyDescent="0.25">
      <c r="A1151" s="7">
        <v>2267</v>
      </c>
      <c r="B1151" s="7" t="str">
        <f>VLOOKUP(A1151,Data!$A$2:$L$4115,6,FALSE)</f>
        <v>successful</v>
      </c>
      <c r="C1151" s="7">
        <f>VLOOKUP(A1151,Data!$A$2:$L$4115,12,FALSE)</f>
        <v>404</v>
      </c>
      <c r="E1151" s="7">
        <v>3073</v>
      </c>
      <c r="F1151" s="7" t="str">
        <f>VLOOKUP(E1151,Data!$A$2:$L$4115,6,FALSE)</f>
        <v>failed</v>
      </c>
      <c r="G1151" s="7">
        <f>VLOOKUP(E1151,Data!$A$2:$L$4115,12,FALSE)</f>
        <v>7</v>
      </c>
    </row>
    <row r="1152" spans="1:7" x14ac:dyDescent="0.25">
      <c r="A1152" s="7">
        <v>2268</v>
      </c>
      <c r="B1152" s="7" t="str">
        <f>VLOOKUP(A1152,Data!$A$2:$L$4115,6,FALSE)</f>
        <v>successful</v>
      </c>
      <c r="C1152" s="7">
        <f>VLOOKUP(A1152,Data!$A$2:$L$4115,12,FALSE)</f>
        <v>194</v>
      </c>
      <c r="E1152" s="7">
        <v>3074</v>
      </c>
      <c r="F1152" s="7" t="str">
        <f>VLOOKUP(E1152,Data!$A$2:$L$4115,6,FALSE)</f>
        <v>failed</v>
      </c>
      <c r="G1152" s="7">
        <f>VLOOKUP(E1152,Data!$A$2:$L$4115,12,FALSE)</f>
        <v>3</v>
      </c>
    </row>
    <row r="1153" spans="1:7" x14ac:dyDescent="0.25">
      <c r="A1153" s="7">
        <v>2269</v>
      </c>
      <c r="B1153" s="7" t="str">
        <f>VLOOKUP(A1153,Data!$A$2:$L$4115,6,FALSE)</f>
        <v>successful</v>
      </c>
      <c r="C1153" s="7">
        <f>VLOOKUP(A1153,Data!$A$2:$L$4115,12,FALSE)</f>
        <v>902</v>
      </c>
      <c r="E1153" s="7">
        <v>3075</v>
      </c>
      <c r="F1153" s="7" t="str">
        <f>VLOOKUP(E1153,Data!$A$2:$L$4115,6,FALSE)</f>
        <v>failed</v>
      </c>
      <c r="G1153" s="7">
        <f>VLOOKUP(E1153,Data!$A$2:$L$4115,12,FALSE)</f>
        <v>20</v>
      </c>
    </row>
    <row r="1154" spans="1:7" x14ac:dyDescent="0.25">
      <c r="A1154" s="7">
        <v>2270</v>
      </c>
      <c r="B1154" s="7" t="str">
        <f>VLOOKUP(A1154,Data!$A$2:$L$4115,6,FALSE)</f>
        <v>successful</v>
      </c>
      <c r="C1154" s="7">
        <f>VLOOKUP(A1154,Data!$A$2:$L$4115,12,FALSE)</f>
        <v>1670</v>
      </c>
      <c r="E1154" s="7">
        <v>3076</v>
      </c>
      <c r="F1154" s="7" t="str">
        <f>VLOOKUP(E1154,Data!$A$2:$L$4115,6,FALSE)</f>
        <v>failed</v>
      </c>
      <c r="G1154" s="7">
        <f>VLOOKUP(E1154,Data!$A$2:$L$4115,12,FALSE)</f>
        <v>50</v>
      </c>
    </row>
    <row r="1155" spans="1:7" x14ac:dyDescent="0.25">
      <c r="A1155" s="7">
        <v>2271</v>
      </c>
      <c r="B1155" s="7" t="str">
        <f>VLOOKUP(A1155,Data!$A$2:$L$4115,6,FALSE)</f>
        <v>successful</v>
      </c>
      <c r="C1155" s="7">
        <f>VLOOKUP(A1155,Data!$A$2:$L$4115,12,FALSE)</f>
        <v>1328</v>
      </c>
      <c r="E1155" s="7">
        <v>3077</v>
      </c>
      <c r="F1155" s="7" t="str">
        <f>VLOOKUP(E1155,Data!$A$2:$L$4115,6,FALSE)</f>
        <v>failed</v>
      </c>
      <c r="G1155" s="7">
        <f>VLOOKUP(E1155,Data!$A$2:$L$4115,12,FALSE)</f>
        <v>2</v>
      </c>
    </row>
    <row r="1156" spans="1:7" x14ac:dyDescent="0.25">
      <c r="A1156" s="7">
        <v>2272</v>
      </c>
      <c r="B1156" s="7" t="str">
        <f>VLOOKUP(A1156,Data!$A$2:$L$4115,6,FALSE)</f>
        <v>successful</v>
      </c>
      <c r="C1156" s="7">
        <f>VLOOKUP(A1156,Data!$A$2:$L$4115,12,FALSE)</f>
        <v>944</v>
      </c>
      <c r="E1156" s="7">
        <v>3078</v>
      </c>
      <c r="F1156" s="7" t="str">
        <f>VLOOKUP(E1156,Data!$A$2:$L$4115,6,FALSE)</f>
        <v>failed</v>
      </c>
      <c r="G1156" s="7">
        <f>VLOOKUP(E1156,Data!$A$2:$L$4115,12,FALSE)</f>
        <v>3</v>
      </c>
    </row>
    <row r="1157" spans="1:7" x14ac:dyDescent="0.25">
      <c r="A1157" s="7">
        <v>2273</v>
      </c>
      <c r="B1157" s="7" t="str">
        <f>VLOOKUP(A1157,Data!$A$2:$L$4115,6,FALSE)</f>
        <v>successful</v>
      </c>
      <c r="C1157" s="7">
        <f>VLOOKUP(A1157,Data!$A$2:$L$4115,12,FALSE)</f>
        <v>147</v>
      </c>
      <c r="E1157" s="7">
        <v>3079</v>
      </c>
      <c r="F1157" s="7" t="str">
        <f>VLOOKUP(E1157,Data!$A$2:$L$4115,6,FALSE)</f>
        <v>failed</v>
      </c>
      <c r="G1157" s="7">
        <f>VLOOKUP(E1157,Data!$A$2:$L$4115,12,FALSE)</f>
        <v>27</v>
      </c>
    </row>
    <row r="1158" spans="1:7" x14ac:dyDescent="0.25">
      <c r="A1158" s="7">
        <v>2274</v>
      </c>
      <c r="B1158" s="7" t="str">
        <f>VLOOKUP(A1158,Data!$A$2:$L$4115,6,FALSE)</f>
        <v>successful</v>
      </c>
      <c r="C1158" s="7">
        <f>VLOOKUP(A1158,Data!$A$2:$L$4115,12,FALSE)</f>
        <v>99</v>
      </c>
      <c r="E1158" s="7">
        <v>3080</v>
      </c>
      <c r="F1158" s="7" t="str">
        <f>VLOOKUP(E1158,Data!$A$2:$L$4115,6,FALSE)</f>
        <v>failed</v>
      </c>
      <c r="G1158" s="7">
        <f>VLOOKUP(E1158,Data!$A$2:$L$4115,12,FALSE)</f>
        <v>7</v>
      </c>
    </row>
    <row r="1159" spans="1:7" x14ac:dyDescent="0.25">
      <c r="A1159" s="7">
        <v>2275</v>
      </c>
      <c r="B1159" s="7" t="str">
        <f>VLOOKUP(A1159,Data!$A$2:$L$4115,6,FALSE)</f>
        <v>successful</v>
      </c>
      <c r="C1159" s="7">
        <f>VLOOKUP(A1159,Data!$A$2:$L$4115,12,FALSE)</f>
        <v>79</v>
      </c>
      <c r="E1159" s="7">
        <v>3081</v>
      </c>
      <c r="F1159" s="7" t="str">
        <f>VLOOKUP(E1159,Data!$A$2:$L$4115,6,FALSE)</f>
        <v>failed</v>
      </c>
      <c r="G1159" s="7">
        <f>VLOOKUP(E1159,Data!$A$2:$L$4115,12,FALSE)</f>
        <v>5</v>
      </c>
    </row>
    <row r="1160" spans="1:7" x14ac:dyDescent="0.25">
      <c r="A1160" s="7">
        <v>2276</v>
      </c>
      <c r="B1160" s="7" t="str">
        <f>VLOOKUP(A1160,Data!$A$2:$L$4115,6,FALSE)</f>
        <v>successful</v>
      </c>
      <c r="C1160" s="7">
        <f>VLOOKUP(A1160,Data!$A$2:$L$4115,12,FALSE)</f>
        <v>75</v>
      </c>
      <c r="E1160" s="7">
        <v>3082</v>
      </c>
      <c r="F1160" s="7" t="str">
        <f>VLOOKUP(E1160,Data!$A$2:$L$4115,6,FALSE)</f>
        <v>failed</v>
      </c>
      <c r="G1160" s="7">
        <f>VLOOKUP(E1160,Data!$A$2:$L$4115,12,FALSE)</f>
        <v>0</v>
      </c>
    </row>
    <row r="1161" spans="1:7" x14ac:dyDescent="0.25">
      <c r="A1161" s="7">
        <v>2277</v>
      </c>
      <c r="B1161" s="7" t="str">
        <f>VLOOKUP(A1161,Data!$A$2:$L$4115,6,FALSE)</f>
        <v>successful</v>
      </c>
      <c r="C1161" s="7">
        <f>VLOOKUP(A1161,Data!$A$2:$L$4115,12,FALSE)</f>
        <v>207</v>
      </c>
      <c r="E1161" s="7">
        <v>3083</v>
      </c>
      <c r="F1161" s="7" t="str">
        <f>VLOOKUP(E1161,Data!$A$2:$L$4115,6,FALSE)</f>
        <v>failed</v>
      </c>
      <c r="G1161" s="7">
        <f>VLOOKUP(E1161,Data!$A$2:$L$4115,12,FALSE)</f>
        <v>3</v>
      </c>
    </row>
    <row r="1162" spans="1:7" x14ac:dyDescent="0.25">
      <c r="A1162" s="7">
        <v>2278</v>
      </c>
      <c r="B1162" s="7" t="str">
        <f>VLOOKUP(A1162,Data!$A$2:$L$4115,6,FALSE)</f>
        <v>successful</v>
      </c>
      <c r="C1162" s="7">
        <f>VLOOKUP(A1162,Data!$A$2:$L$4115,12,FALSE)</f>
        <v>102</v>
      </c>
      <c r="E1162" s="7">
        <v>3084</v>
      </c>
      <c r="F1162" s="7" t="str">
        <f>VLOOKUP(E1162,Data!$A$2:$L$4115,6,FALSE)</f>
        <v>failed</v>
      </c>
      <c r="G1162" s="7">
        <f>VLOOKUP(E1162,Data!$A$2:$L$4115,12,FALSE)</f>
        <v>6</v>
      </c>
    </row>
    <row r="1163" spans="1:7" x14ac:dyDescent="0.25">
      <c r="A1163" s="7">
        <v>2279</v>
      </c>
      <c r="B1163" s="7" t="str">
        <f>VLOOKUP(A1163,Data!$A$2:$L$4115,6,FALSE)</f>
        <v>successful</v>
      </c>
      <c r="C1163" s="7">
        <f>VLOOKUP(A1163,Data!$A$2:$L$4115,12,FALSE)</f>
        <v>32</v>
      </c>
      <c r="E1163" s="7">
        <v>3085</v>
      </c>
      <c r="F1163" s="7" t="str">
        <f>VLOOKUP(E1163,Data!$A$2:$L$4115,6,FALSE)</f>
        <v>failed</v>
      </c>
      <c r="G1163" s="7">
        <f>VLOOKUP(E1163,Data!$A$2:$L$4115,12,FALSE)</f>
        <v>9</v>
      </c>
    </row>
    <row r="1164" spans="1:7" x14ac:dyDescent="0.25">
      <c r="A1164" s="7">
        <v>2280</v>
      </c>
      <c r="B1164" s="7" t="str">
        <f>VLOOKUP(A1164,Data!$A$2:$L$4115,6,FALSE)</f>
        <v>successful</v>
      </c>
      <c r="C1164" s="7">
        <f>VLOOKUP(A1164,Data!$A$2:$L$4115,12,FALSE)</f>
        <v>480</v>
      </c>
      <c r="E1164" s="7">
        <v>3086</v>
      </c>
      <c r="F1164" s="7" t="str">
        <f>VLOOKUP(E1164,Data!$A$2:$L$4115,6,FALSE)</f>
        <v>failed</v>
      </c>
      <c r="G1164" s="7">
        <f>VLOOKUP(E1164,Data!$A$2:$L$4115,12,FALSE)</f>
        <v>3</v>
      </c>
    </row>
    <row r="1165" spans="1:7" x14ac:dyDescent="0.25">
      <c r="A1165" s="7">
        <v>2281</v>
      </c>
      <c r="B1165" s="7" t="str">
        <f>VLOOKUP(A1165,Data!$A$2:$L$4115,6,FALSE)</f>
        <v>successful</v>
      </c>
      <c r="C1165" s="7">
        <f>VLOOKUP(A1165,Data!$A$2:$L$4115,12,FALSE)</f>
        <v>11</v>
      </c>
      <c r="E1165" s="7">
        <v>3087</v>
      </c>
      <c r="F1165" s="7" t="str">
        <f>VLOOKUP(E1165,Data!$A$2:$L$4115,6,FALSE)</f>
        <v>failed</v>
      </c>
      <c r="G1165" s="7">
        <f>VLOOKUP(E1165,Data!$A$2:$L$4115,12,FALSE)</f>
        <v>2</v>
      </c>
    </row>
    <row r="1166" spans="1:7" x14ac:dyDescent="0.25">
      <c r="A1166" s="7">
        <v>2282</v>
      </c>
      <c r="B1166" s="7" t="str">
        <f>VLOOKUP(A1166,Data!$A$2:$L$4115,6,FALSE)</f>
        <v>successful</v>
      </c>
      <c r="C1166" s="7">
        <f>VLOOKUP(A1166,Data!$A$2:$L$4115,12,FALSE)</f>
        <v>12</v>
      </c>
      <c r="E1166" s="7">
        <v>3088</v>
      </c>
      <c r="F1166" s="7" t="str">
        <f>VLOOKUP(E1166,Data!$A$2:$L$4115,6,FALSE)</f>
        <v>failed</v>
      </c>
      <c r="G1166" s="7">
        <f>VLOOKUP(E1166,Data!$A$2:$L$4115,12,FALSE)</f>
        <v>3</v>
      </c>
    </row>
    <row r="1167" spans="1:7" x14ac:dyDescent="0.25">
      <c r="A1167" s="7">
        <v>2283</v>
      </c>
      <c r="B1167" s="7" t="str">
        <f>VLOOKUP(A1167,Data!$A$2:$L$4115,6,FALSE)</f>
        <v>successful</v>
      </c>
      <c r="C1167" s="7">
        <f>VLOOKUP(A1167,Data!$A$2:$L$4115,12,FALSE)</f>
        <v>48</v>
      </c>
      <c r="E1167" s="7">
        <v>3089</v>
      </c>
      <c r="F1167" s="7" t="str">
        <f>VLOOKUP(E1167,Data!$A$2:$L$4115,6,FALSE)</f>
        <v>failed</v>
      </c>
      <c r="G1167" s="7">
        <f>VLOOKUP(E1167,Data!$A$2:$L$4115,12,FALSE)</f>
        <v>45</v>
      </c>
    </row>
    <row r="1168" spans="1:7" x14ac:dyDescent="0.25">
      <c r="A1168" s="7">
        <v>2284</v>
      </c>
      <c r="B1168" s="7" t="str">
        <f>VLOOKUP(A1168,Data!$A$2:$L$4115,6,FALSE)</f>
        <v>successful</v>
      </c>
      <c r="C1168" s="7">
        <f>VLOOKUP(A1168,Data!$A$2:$L$4115,12,FALSE)</f>
        <v>59</v>
      </c>
      <c r="E1168" s="7">
        <v>3090</v>
      </c>
      <c r="F1168" s="7" t="str">
        <f>VLOOKUP(E1168,Data!$A$2:$L$4115,6,FALSE)</f>
        <v>failed</v>
      </c>
      <c r="G1168" s="7">
        <f>VLOOKUP(E1168,Data!$A$2:$L$4115,12,FALSE)</f>
        <v>9</v>
      </c>
    </row>
    <row r="1169" spans="1:7" x14ac:dyDescent="0.25">
      <c r="A1169" s="7">
        <v>2285</v>
      </c>
      <c r="B1169" s="7" t="str">
        <f>VLOOKUP(A1169,Data!$A$2:$L$4115,6,FALSE)</f>
        <v>successful</v>
      </c>
      <c r="C1169" s="7">
        <f>VLOOKUP(A1169,Data!$A$2:$L$4115,12,FALSE)</f>
        <v>79</v>
      </c>
      <c r="E1169" s="7">
        <v>3091</v>
      </c>
      <c r="F1169" s="7" t="str">
        <f>VLOOKUP(E1169,Data!$A$2:$L$4115,6,FALSE)</f>
        <v>failed</v>
      </c>
      <c r="G1169" s="7">
        <f>VLOOKUP(E1169,Data!$A$2:$L$4115,12,FALSE)</f>
        <v>9</v>
      </c>
    </row>
    <row r="1170" spans="1:7" x14ac:dyDescent="0.25">
      <c r="A1170" s="7">
        <v>2286</v>
      </c>
      <c r="B1170" s="7" t="str">
        <f>VLOOKUP(A1170,Data!$A$2:$L$4115,6,FALSE)</f>
        <v>successful</v>
      </c>
      <c r="C1170" s="7">
        <f>VLOOKUP(A1170,Data!$A$2:$L$4115,12,FALSE)</f>
        <v>14</v>
      </c>
      <c r="E1170" s="7">
        <v>3092</v>
      </c>
      <c r="F1170" s="7" t="str">
        <f>VLOOKUP(E1170,Data!$A$2:$L$4115,6,FALSE)</f>
        <v>failed</v>
      </c>
      <c r="G1170" s="7">
        <f>VLOOKUP(E1170,Data!$A$2:$L$4115,12,FALSE)</f>
        <v>21</v>
      </c>
    </row>
    <row r="1171" spans="1:7" x14ac:dyDescent="0.25">
      <c r="A1171" s="7">
        <v>2287</v>
      </c>
      <c r="B1171" s="7" t="str">
        <f>VLOOKUP(A1171,Data!$A$2:$L$4115,6,FALSE)</f>
        <v>successful</v>
      </c>
      <c r="C1171" s="7">
        <f>VLOOKUP(A1171,Data!$A$2:$L$4115,12,FALSE)</f>
        <v>106</v>
      </c>
      <c r="E1171" s="7">
        <v>3093</v>
      </c>
      <c r="F1171" s="7" t="str">
        <f>VLOOKUP(E1171,Data!$A$2:$L$4115,6,FALSE)</f>
        <v>failed</v>
      </c>
      <c r="G1171" s="7">
        <f>VLOOKUP(E1171,Data!$A$2:$L$4115,12,FALSE)</f>
        <v>17</v>
      </c>
    </row>
    <row r="1172" spans="1:7" x14ac:dyDescent="0.25">
      <c r="A1172" s="7">
        <v>2288</v>
      </c>
      <c r="B1172" s="7" t="str">
        <f>VLOOKUP(A1172,Data!$A$2:$L$4115,6,FALSE)</f>
        <v>successful</v>
      </c>
      <c r="C1172" s="7">
        <f>VLOOKUP(A1172,Data!$A$2:$L$4115,12,FALSE)</f>
        <v>25</v>
      </c>
      <c r="E1172" s="7">
        <v>3094</v>
      </c>
      <c r="F1172" s="7" t="str">
        <f>VLOOKUP(E1172,Data!$A$2:$L$4115,6,FALSE)</f>
        <v>failed</v>
      </c>
      <c r="G1172" s="7">
        <f>VLOOKUP(E1172,Data!$A$2:$L$4115,12,FALSE)</f>
        <v>1</v>
      </c>
    </row>
    <row r="1173" spans="1:7" x14ac:dyDescent="0.25">
      <c r="A1173" s="7">
        <v>2289</v>
      </c>
      <c r="B1173" s="7" t="str">
        <f>VLOOKUP(A1173,Data!$A$2:$L$4115,6,FALSE)</f>
        <v>successful</v>
      </c>
      <c r="C1173" s="7">
        <f>VLOOKUP(A1173,Data!$A$2:$L$4115,12,FALSE)</f>
        <v>25</v>
      </c>
      <c r="E1173" s="7">
        <v>3095</v>
      </c>
      <c r="F1173" s="7" t="str">
        <f>VLOOKUP(E1173,Data!$A$2:$L$4115,6,FALSE)</f>
        <v>failed</v>
      </c>
      <c r="G1173" s="7">
        <f>VLOOKUP(E1173,Data!$A$2:$L$4115,12,FALSE)</f>
        <v>1</v>
      </c>
    </row>
    <row r="1174" spans="1:7" x14ac:dyDescent="0.25">
      <c r="A1174" s="7">
        <v>2290</v>
      </c>
      <c r="B1174" s="7" t="str">
        <f>VLOOKUP(A1174,Data!$A$2:$L$4115,6,FALSE)</f>
        <v>successful</v>
      </c>
      <c r="C1174" s="7">
        <f>VLOOKUP(A1174,Data!$A$2:$L$4115,12,FALSE)</f>
        <v>29</v>
      </c>
      <c r="E1174" s="7">
        <v>3096</v>
      </c>
      <c r="F1174" s="7" t="str">
        <f>VLOOKUP(E1174,Data!$A$2:$L$4115,6,FALSE)</f>
        <v>failed</v>
      </c>
      <c r="G1174" s="7">
        <f>VLOOKUP(E1174,Data!$A$2:$L$4115,12,FALSE)</f>
        <v>14</v>
      </c>
    </row>
    <row r="1175" spans="1:7" x14ac:dyDescent="0.25">
      <c r="A1175" s="7">
        <v>2291</v>
      </c>
      <c r="B1175" s="7" t="str">
        <f>VLOOKUP(A1175,Data!$A$2:$L$4115,6,FALSE)</f>
        <v>successful</v>
      </c>
      <c r="C1175" s="7">
        <f>VLOOKUP(A1175,Data!$A$2:$L$4115,12,FALSE)</f>
        <v>43</v>
      </c>
      <c r="E1175" s="7">
        <v>3097</v>
      </c>
      <c r="F1175" s="7" t="str">
        <f>VLOOKUP(E1175,Data!$A$2:$L$4115,6,FALSE)</f>
        <v>failed</v>
      </c>
      <c r="G1175" s="7">
        <f>VLOOKUP(E1175,Data!$A$2:$L$4115,12,FALSE)</f>
        <v>42</v>
      </c>
    </row>
    <row r="1176" spans="1:7" x14ac:dyDescent="0.25">
      <c r="A1176" s="7">
        <v>2292</v>
      </c>
      <c r="B1176" s="7" t="str">
        <f>VLOOKUP(A1176,Data!$A$2:$L$4115,6,FALSE)</f>
        <v>successful</v>
      </c>
      <c r="C1176" s="7">
        <f>VLOOKUP(A1176,Data!$A$2:$L$4115,12,FALSE)</f>
        <v>46</v>
      </c>
      <c r="E1176" s="7">
        <v>3098</v>
      </c>
      <c r="F1176" s="7" t="str">
        <f>VLOOKUP(E1176,Data!$A$2:$L$4115,6,FALSE)</f>
        <v>failed</v>
      </c>
      <c r="G1176" s="7">
        <f>VLOOKUP(E1176,Data!$A$2:$L$4115,12,FALSE)</f>
        <v>27</v>
      </c>
    </row>
    <row r="1177" spans="1:7" x14ac:dyDescent="0.25">
      <c r="A1177" s="7">
        <v>2293</v>
      </c>
      <c r="B1177" s="7" t="str">
        <f>VLOOKUP(A1177,Data!$A$2:$L$4115,6,FALSE)</f>
        <v>successful</v>
      </c>
      <c r="C1177" s="7">
        <f>VLOOKUP(A1177,Data!$A$2:$L$4115,12,FALSE)</f>
        <v>27</v>
      </c>
      <c r="E1177" s="7">
        <v>3099</v>
      </c>
      <c r="F1177" s="7" t="str">
        <f>VLOOKUP(E1177,Data!$A$2:$L$4115,6,FALSE)</f>
        <v>failed</v>
      </c>
      <c r="G1177" s="7">
        <f>VLOOKUP(E1177,Data!$A$2:$L$4115,12,FALSE)</f>
        <v>5</v>
      </c>
    </row>
    <row r="1178" spans="1:7" x14ac:dyDescent="0.25">
      <c r="A1178" s="7">
        <v>2294</v>
      </c>
      <c r="B1178" s="7" t="str">
        <f>VLOOKUP(A1178,Data!$A$2:$L$4115,6,FALSE)</f>
        <v>successful</v>
      </c>
      <c r="C1178" s="7">
        <f>VLOOKUP(A1178,Data!$A$2:$L$4115,12,FALSE)</f>
        <v>112</v>
      </c>
      <c r="E1178" s="7">
        <v>3100</v>
      </c>
      <c r="F1178" s="7" t="str">
        <f>VLOOKUP(E1178,Data!$A$2:$L$4115,6,FALSE)</f>
        <v>failed</v>
      </c>
      <c r="G1178" s="7">
        <f>VLOOKUP(E1178,Data!$A$2:$L$4115,12,FALSE)</f>
        <v>13</v>
      </c>
    </row>
    <row r="1179" spans="1:7" x14ac:dyDescent="0.25">
      <c r="A1179" s="7">
        <v>2295</v>
      </c>
      <c r="B1179" s="7" t="str">
        <f>VLOOKUP(A1179,Data!$A$2:$L$4115,6,FALSE)</f>
        <v>successful</v>
      </c>
      <c r="C1179" s="7">
        <f>VLOOKUP(A1179,Data!$A$2:$L$4115,12,FALSE)</f>
        <v>34</v>
      </c>
      <c r="E1179" s="7">
        <v>3101</v>
      </c>
      <c r="F1179" s="7" t="str">
        <f>VLOOKUP(E1179,Data!$A$2:$L$4115,6,FALSE)</f>
        <v>failed</v>
      </c>
      <c r="G1179" s="7">
        <f>VLOOKUP(E1179,Data!$A$2:$L$4115,12,FALSE)</f>
        <v>12</v>
      </c>
    </row>
    <row r="1180" spans="1:7" x14ac:dyDescent="0.25">
      <c r="A1180" s="7">
        <v>2296</v>
      </c>
      <c r="B1180" s="7" t="str">
        <f>VLOOKUP(A1180,Data!$A$2:$L$4115,6,FALSE)</f>
        <v>successful</v>
      </c>
      <c r="C1180" s="7">
        <f>VLOOKUP(A1180,Data!$A$2:$L$4115,12,FALSE)</f>
        <v>145</v>
      </c>
      <c r="E1180" s="7">
        <v>3102</v>
      </c>
      <c r="F1180" s="7" t="str">
        <f>VLOOKUP(E1180,Data!$A$2:$L$4115,6,FALSE)</f>
        <v>failed</v>
      </c>
      <c r="G1180" s="7">
        <f>VLOOKUP(E1180,Data!$A$2:$L$4115,12,FALSE)</f>
        <v>90</v>
      </c>
    </row>
    <row r="1181" spans="1:7" x14ac:dyDescent="0.25">
      <c r="A1181" s="7">
        <v>2297</v>
      </c>
      <c r="B1181" s="7" t="str">
        <f>VLOOKUP(A1181,Data!$A$2:$L$4115,6,FALSE)</f>
        <v>successful</v>
      </c>
      <c r="C1181" s="7">
        <f>VLOOKUP(A1181,Data!$A$2:$L$4115,12,FALSE)</f>
        <v>19</v>
      </c>
      <c r="E1181" s="7">
        <v>3103</v>
      </c>
      <c r="F1181" s="7" t="str">
        <f>VLOOKUP(E1181,Data!$A$2:$L$4115,6,FALSE)</f>
        <v>failed</v>
      </c>
      <c r="G1181" s="7">
        <f>VLOOKUP(E1181,Data!$A$2:$L$4115,12,FALSE)</f>
        <v>2</v>
      </c>
    </row>
    <row r="1182" spans="1:7" x14ac:dyDescent="0.25">
      <c r="A1182" s="7">
        <v>2298</v>
      </c>
      <c r="B1182" s="7" t="str">
        <f>VLOOKUP(A1182,Data!$A$2:$L$4115,6,FALSE)</f>
        <v>successful</v>
      </c>
      <c r="C1182" s="7">
        <f>VLOOKUP(A1182,Data!$A$2:$L$4115,12,FALSE)</f>
        <v>288</v>
      </c>
      <c r="E1182" s="7">
        <v>3104</v>
      </c>
      <c r="F1182" s="7" t="str">
        <f>VLOOKUP(E1182,Data!$A$2:$L$4115,6,FALSE)</f>
        <v>failed</v>
      </c>
      <c r="G1182" s="7">
        <f>VLOOKUP(E1182,Data!$A$2:$L$4115,12,FALSE)</f>
        <v>5</v>
      </c>
    </row>
    <row r="1183" spans="1:7" x14ac:dyDescent="0.25">
      <c r="A1183" s="7">
        <v>2299</v>
      </c>
      <c r="B1183" s="7" t="str">
        <f>VLOOKUP(A1183,Data!$A$2:$L$4115,6,FALSE)</f>
        <v>successful</v>
      </c>
      <c r="C1183" s="7">
        <f>VLOOKUP(A1183,Data!$A$2:$L$4115,12,FALSE)</f>
        <v>14</v>
      </c>
      <c r="E1183" s="7">
        <v>3105</v>
      </c>
      <c r="F1183" s="7" t="str">
        <f>VLOOKUP(E1183,Data!$A$2:$L$4115,6,FALSE)</f>
        <v>failed</v>
      </c>
      <c r="G1183" s="7">
        <f>VLOOKUP(E1183,Data!$A$2:$L$4115,12,FALSE)</f>
        <v>31</v>
      </c>
    </row>
    <row r="1184" spans="1:7" x14ac:dyDescent="0.25">
      <c r="A1184" s="7">
        <v>2300</v>
      </c>
      <c r="B1184" s="7" t="str">
        <f>VLOOKUP(A1184,Data!$A$2:$L$4115,6,FALSE)</f>
        <v>successful</v>
      </c>
      <c r="C1184" s="7">
        <f>VLOOKUP(A1184,Data!$A$2:$L$4115,12,FALSE)</f>
        <v>7</v>
      </c>
      <c r="E1184" s="7">
        <v>3106</v>
      </c>
      <c r="F1184" s="7" t="str">
        <f>VLOOKUP(E1184,Data!$A$2:$L$4115,6,FALSE)</f>
        <v>failed</v>
      </c>
      <c r="G1184" s="7">
        <f>VLOOKUP(E1184,Data!$A$2:$L$4115,12,FALSE)</f>
        <v>4</v>
      </c>
    </row>
    <row r="1185" spans="1:7" x14ac:dyDescent="0.25">
      <c r="A1185" s="7">
        <v>2301</v>
      </c>
      <c r="B1185" s="7" t="str">
        <f>VLOOKUP(A1185,Data!$A$2:$L$4115,6,FALSE)</f>
        <v>successful</v>
      </c>
      <c r="C1185" s="7">
        <f>VLOOKUP(A1185,Data!$A$2:$L$4115,12,FALSE)</f>
        <v>211</v>
      </c>
      <c r="E1185" s="7">
        <v>3107</v>
      </c>
      <c r="F1185" s="7" t="str">
        <f>VLOOKUP(E1185,Data!$A$2:$L$4115,6,FALSE)</f>
        <v>failed</v>
      </c>
      <c r="G1185" s="7">
        <f>VLOOKUP(E1185,Data!$A$2:$L$4115,12,FALSE)</f>
        <v>29</v>
      </c>
    </row>
    <row r="1186" spans="1:7" x14ac:dyDescent="0.25">
      <c r="A1186" s="7">
        <v>2302</v>
      </c>
      <c r="B1186" s="7" t="str">
        <f>VLOOKUP(A1186,Data!$A$2:$L$4115,6,FALSE)</f>
        <v>successful</v>
      </c>
      <c r="C1186" s="7">
        <f>VLOOKUP(A1186,Data!$A$2:$L$4115,12,FALSE)</f>
        <v>85</v>
      </c>
      <c r="E1186" s="7">
        <v>3108</v>
      </c>
      <c r="F1186" s="7" t="str">
        <f>VLOOKUP(E1186,Data!$A$2:$L$4115,6,FALSE)</f>
        <v>failed</v>
      </c>
      <c r="G1186" s="7">
        <f>VLOOKUP(E1186,Data!$A$2:$L$4115,12,FALSE)</f>
        <v>2</v>
      </c>
    </row>
    <row r="1187" spans="1:7" x14ac:dyDescent="0.25">
      <c r="A1187" s="7">
        <v>2303</v>
      </c>
      <c r="B1187" s="7" t="str">
        <f>VLOOKUP(A1187,Data!$A$2:$L$4115,6,FALSE)</f>
        <v>successful</v>
      </c>
      <c r="C1187" s="7">
        <f>VLOOKUP(A1187,Data!$A$2:$L$4115,12,FALSE)</f>
        <v>103</v>
      </c>
      <c r="E1187" s="7">
        <v>3109</v>
      </c>
      <c r="F1187" s="7" t="str">
        <f>VLOOKUP(E1187,Data!$A$2:$L$4115,6,FALSE)</f>
        <v>failed</v>
      </c>
      <c r="G1187" s="7">
        <f>VLOOKUP(E1187,Data!$A$2:$L$4115,12,FALSE)</f>
        <v>114</v>
      </c>
    </row>
    <row r="1188" spans="1:7" x14ac:dyDescent="0.25">
      <c r="A1188" s="7">
        <v>2304</v>
      </c>
      <c r="B1188" s="7" t="str">
        <f>VLOOKUP(A1188,Data!$A$2:$L$4115,6,FALSE)</f>
        <v>successful</v>
      </c>
      <c r="C1188" s="7">
        <f>VLOOKUP(A1188,Data!$A$2:$L$4115,12,FALSE)</f>
        <v>113</v>
      </c>
      <c r="E1188" s="7">
        <v>3110</v>
      </c>
      <c r="F1188" s="7" t="str">
        <f>VLOOKUP(E1188,Data!$A$2:$L$4115,6,FALSE)</f>
        <v>failed</v>
      </c>
      <c r="G1188" s="7">
        <f>VLOOKUP(E1188,Data!$A$2:$L$4115,12,FALSE)</f>
        <v>1</v>
      </c>
    </row>
    <row r="1189" spans="1:7" x14ac:dyDescent="0.25">
      <c r="A1189" s="7">
        <v>2305</v>
      </c>
      <c r="B1189" s="7" t="str">
        <f>VLOOKUP(A1189,Data!$A$2:$L$4115,6,FALSE)</f>
        <v>successful</v>
      </c>
      <c r="C1189" s="7">
        <f>VLOOKUP(A1189,Data!$A$2:$L$4115,12,FALSE)</f>
        <v>167</v>
      </c>
      <c r="E1189" s="7">
        <v>3111</v>
      </c>
      <c r="F1189" s="7" t="str">
        <f>VLOOKUP(E1189,Data!$A$2:$L$4115,6,FALSE)</f>
        <v>failed</v>
      </c>
      <c r="G1189" s="7">
        <f>VLOOKUP(E1189,Data!$A$2:$L$4115,12,FALSE)</f>
        <v>76</v>
      </c>
    </row>
    <row r="1190" spans="1:7" x14ac:dyDescent="0.25">
      <c r="A1190" s="7">
        <v>2306</v>
      </c>
      <c r="B1190" s="7" t="str">
        <f>VLOOKUP(A1190,Data!$A$2:$L$4115,6,FALSE)</f>
        <v>successful</v>
      </c>
      <c r="C1190" s="7">
        <f>VLOOKUP(A1190,Data!$A$2:$L$4115,12,FALSE)</f>
        <v>73</v>
      </c>
      <c r="E1190" s="7">
        <v>3112</v>
      </c>
      <c r="F1190" s="7" t="str">
        <f>VLOOKUP(E1190,Data!$A$2:$L$4115,6,FALSE)</f>
        <v>failed</v>
      </c>
      <c r="G1190" s="7">
        <f>VLOOKUP(E1190,Data!$A$2:$L$4115,12,FALSE)</f>
        <v>9</v>
      </c>
    </row>
    <row r="1191" spans="1:7" x14ac:dyDescent="0.25">
      <c r="A1191" s="7">
        <v>2307</v>
      </c>
      <c r="B1191" s="7" t="str">
        <f>VLOOKUP(A1191,Data!$A$2:$L$4115,6,FALSE)</f>
        <v>successful</v>
      </c>
      <c r="C1191" s="7">
        <f>VLOOKUP(A1191,Data!$A$2:$L$4115,12,FALSE)</f>
        <v>75</v>
      </c>
      <c r="E1191" s="7">
        <v>3113</v>
      </c>
      <c r="F1191" s="7" t="str">
        <f>VLOOKUP(E1191,Data!$A$2:$L$4115,6,FALSE)</f>
        <v>failed</v>
      </c>
      <c r="G1191" s="7">
        <f>VLOOKUP(E1191,Data!$A$2:$L$4115,12,FALSE)</f>
        <v>37</v>
      </c>
    </row>
    <row r="1192" spans="1:7" x14ac:dyDescent="0.25">
      <c r="A1192" s="7">
        <v>2308</v>
      </c>
      <c r="B1192" s="7" t="str">
        <f>VLOOKUP(A1192,Data!$A$2:$L$4115,6,FALSE)</f>
        <v>successful</v>
      </c>
      <c r="C1192" s="7">
        <f>VLOOKUP(A1192,Data!$A$2:$L$4115,12,FALSE)</f>
        <v>614</v>
      </c>
      <c r="E1192" s="7">
        <v>3114</v>
      </c>
      <c r="F1192" s="7" t="str">
        <f>VLOOKUP(E1192,Data!$A$2:$L$4115,6,FALSE)</f>
        <v>failed</v>
      </c>
      <c r="G1192" s="7">
        <f>VLOOKUP(E1192,Data!$A$2:$L$4115,12,FALSE)</f>
        <v>0</v>
      </c>
    </row>
    <row r="1193" spans="1:7" x14ac:dyDescent="0.25">
      <c r="A1193" s="7">
        <v>2309</v>
      </c>
      <c r="B1193" s="7" t="str">
        <f>VLOOKUP(A1193,Data!$A$2:$L$4115,6,FALSE)</f>
        <v>successful</v>
      </c>
      <c r="C1193" s="7">
        <f>VLOOKUP(A1193,Data!$A$2:$L$4115,12,FALSE)</f>
        <v>107</v>
      </c>
      <c r="E1193" s="7">
        <v>3115</v>
      </c>
      <c r="F1193" s="7" t="str">
        <f>VLOOKUP(E1193,Data!$A$2:$L$4115,6,FALSE)</f>
        <v>failed</v>
      </c>
      <c r="G1193" s="7">
        <f>VLOOKUP(E1193,Data!$A$2:$L$4115,12,FALSE)</f>
        <v>1</v>
      </c>
    </row>
    <row r="1194" spans="1:7" x14ac:dyDescent="0.25">
      <c r="A1194" s="7">
        <v>2310</v>
      </c>
      <c r="B1194" s="7" t="str">
        <f>VLOOKUP(A1194,Data!$A$2:$L$4115,6,FALSE)</f>
        <v>successful</v>
      </c>
      <c r="C1194" s="7">
        <f>VLOOKUP(A1194,Data!$A$2:$L$4115,12,FALSE)</f>
        <v>1224</v>
      </c>
      <c r="E1194" s="7">
        <v>3116</v>
      </c>
      <c r="F1194" s="7" t="str">
        <f>VLOOKUP(E1194,Data!$A$2:$L$4115,6,FALSE)</f>
        <v>failed</v>
      </c>
      <c r="G1194" s="7">
        <f>VLOOKUP(E1194,Data!$A$2:$L$4115,12,FALSE)</f>
        <v>10</v>
      </c>
    </row>
    <row r="1195" spans="1:7" x14ac:dyDescent="0.25">
      <c r="A1195" s="7">
        <v>2311</v>
      </c>
      <c r="B1195" s="7" t="str">
        <f>VLOOKUP(A1195,Data!$A$2:$L$4115,6,FALSE)</f>
        <v>successful</v>
      </c>
      <c r="C1195" s="7">
        <f>VLOOKUP(A1195,Data!$A$2:$L$4115,12,FALSE)</f>
        <v>104</v>
      </c>
      <c r="E1195" s="7">
        <v>3117</v>
      </c>
      <c r="F1195" s="7" t="str">
        <f>VLOOKUP(E1195,Data!$A$2:$L$4115,6,FALSE)</f>
        <v>failed</v>
      </c>
      <c r="G1195" s="7">
        <f>VLOOKUP(E1195,Data!$A$2:$L$4115,12,FALSE)</f>
        <v>1</v>
      </c>
    </row>
    <row r="1196" spans="1:7" x14ac:dyDescent="0.25">
      <c r="A1196" s="7">
        <v>2312</v>
      </c>
      <c r="B1196" s="7" t="str">
        <f>VLOOKUP(A1196,Data!$A$2:$L$4115,6,FALSE)</f>
        <v>successful</v>
      </c>
      <c r="C1196" s="7">
        <f>VLOOKUP(A1196,Data!$A$2:$L$4115,12,FALSE)</f>
        <v>79</v>
      </c>
      <c r="E1196" s="7">
        <v>3118</v>
      </c>
      <c r="F1196" s="7" t="str">
        <f>VLOOKUP(E1196,Data!$A$2:$L$4115,6,FALSE)</f>
        <v>failed</v>
      </c>
      <c r="G1196" s="7">
        <f>VLOOKUP(E1196,Data!$A$2:$L$4115,12,FALSE)</f>
        <v>2</v>
      </c>
    </row>
    <row r="1197" spans="1:7" x14ac:dyDescent="0.25">
      <c r="A1197" s="7">
        <v>2313</v>
      </c>
      <c r="B1197" s="7" t="str">
        <f>VLOOKUP(A1197,Data!$A$2:$L$4115,6,FALSE)</f>
        <v>successful</v>
      </c>
      <c r="C1197" s="7">
        <f>VLOOKUP(A1197,Data!$A$2:$L$4115,12,FALSE)</f>
        <v>157</v>
      </c>
      <c r="E1197" s="7">
        <v>3119</v>
      </c>
      <c r="F1197" s="7" t="str">
        <f>VLOOKUP(E1197,Data!$A$2:$L$4115,6,FALSE)</f>
        <v>failed</v>
      </c>
      <c r="G1197" s="7">
        <f>VLOOKUP(E1197,Data!$A$2:$L$4115,12,FALSE)</f>
        <v>1</v>
      </c>
    </row>
    <row r="1198" spans="1:7" x14ac:dyDescent="0.25">
      <c r="A1198" s="7">
        <v>2314</v>
      </c>
      <c r="B1198" s="7" t="str">
        <f>VLOOKUP(A1198,Data!$A$2:$L$4115,6,FALSE)</f>
        <v>successful</v>
      </c>
      <c r="C1198" s="7">
        <f>VLOOKUP(A1198,Data!$A$2:$L$4115,12,FALSE)</f>
        <v>50</v>
      </c>
      <c r="E1198" s="7">
        <v>3120</v>
      </c>
      <c r="F1198" s="7" t="str">
        <f>VLOOKUP(E1198,Data!$A$2:$L$4115,6,FALSE)</f>
        <v>failed</v>
      </c>
      <c r="G1198" s="7">
        <f>VLOOKUP(E1198,Data!$A$2:$L$4115,12,FALSE)</f>
        <v>10</v>
      </c>
    </row>
    <row r="1199" spans="1:7" x14ac:dyDescent="0.25">
      <c r="A1199" s="7">
        <v>2315</v>
      </c>
      <c r="B1199" s="7" t="str">
        <f>VLOOKUP(A1199,Data!$A$2:$L$4115,6,FALSE)</f>
        <v>successful</v>
      </c>
      <c r="C1199" s="7">
        <f>VLOOKUP(A1199,Data!$A$2:$L$4115,12,FALSE)</f>
        <v>64</v>
      </c>
      <c r="E1199" s="7">
        <v>3188</v>
      </c>
      <c r="F1199" s="7" t="str">
        <f>VLOOKUP(E1199,Data!$A$2:$L$4115,6,FALSE)</f>
        <v>failed</v>
      </c>
      <c r="G1199" s="7">
        <f>VLOOKUP(E1199,Data!$A$2:$L$4115,12,FALSE)</f>
        <v>9</v>
      </c>
    </row>
    <row r="1200" spans="1:7" x14ac:dyDescent="0.25">
      <c r="A1200" s="7">
        <v>2316</v>
      </c>
      <c r="B1200" s="7" t="str">
        <f>VLOOKUP(A1200,Data!$A$2:$L$4115,6,FALSE)</f>
        <v>successful</v>
      </c>
      <c r="C1200" s="7">
        <f>VLOOKUP(A1200,Data!$A$2:$L$4115,12,FALSE)</f>
        <v>200</v>
      </c>
      <c r="E1200" s="7">
        <v>3189</v>
      </c>
      <c r="F1200" s="7" t="str">
        <f>VLOOKUP(E1200,Data!$A$2:$L$4115,6,FALSE)</f>
        <v>failed</v>
      </c>
      <c r="G1200" s="7">
        <f>VLOOKUP(E1200,Data!$A$2:$L$4115,12,FALSE)</f>
        <v>19</v>
      </c>
    </row>
    <row r="1201" spans="1:7" x14ac:dyDescent="0.25">
      <c r="A1201" s="7">
        <v>2317</v>
      </c>
      <c r="B1201" s="7" t="str">
        <f>VLOOKUP(A1201,Data!$A$2:$L$4115,6,FALSE)</f>
        <v>successful</v>
      </c>
      <c r="C1201" s="7">
        <f>VLOOKUP(A1201,Data!$A$2:$L$4115,12,FALSE)</f>
        <v>22</v>
      </c>
      <c r="E1201" s="7">
        <v>3190</v>
      </c>
      <c r="F1201" s="7" t="str">
        <f>VLOOKUP(E1201,Data!$A$2:$L$4115,6,FALSE)</f>
        <v>failed</v>
      </c>
      <c r="G1201" s="7">
        <f>VLOOKUP(E1201,Data!$A$2:$L$4115,12,FALSE)</f>
        <v>0</v>
      </c>
    </row>
    <row r="1202" spans="1:7" x14ac:dyDescent="0.25">
      <c r="A1202" s="7">
        <v>2318</v>
      </c>
      <c r="B1202" s="7" t="str">
        <f>VLOOKUP(A1202,Data!$A$2:$L$4115,6,FALSE)</f>
        <v>successful</v>
      </c>
      <c r="C1202" s="7">
        <f>VLOOKUP(A1202,Data!$A$2:$L$4115,12,FALSE)</f>
        <v>163</v>
      </c>
      <c r="E1202" s="7">
        <v>3191</v>
      </c>
      <c r="F1202" s="7" t="str">
        <f>VLOOKUP(E1202,Data!$A$2:$L$4115,6,FALSE)</f>
        <v>failed</v>
      </c>
      <c r="G1202" s="7">
        <f>VLOOKUP(E1202,Data!$A$2:$L$4115,12,FALSE)</f>
        <v>4</v>
      </c>
    </row>
    <row r="1203" spans="1:7" x14ac:dyDescent="0.25">
      <c r="A1203" s="7">
        <v>2319</v>
      </c>
      <c r="B1203" s="7" t="str">
        <f>VLOOKUP(A1203,Data!$A$2:$L$4115,6,FALSE)</f>
        <v>successful</v>
      </c>
      <c r="C1203" s="7">
        <f>VLOOKUP(A1203,Data!$A$2:$L$4115,12,FALSE)</f>
        <v>77</v>
      </c>
      <c r="E1203" s="7">
        <v>3192</v>
      </c>
      <c r="F1203" s="7" t="str">
        <f>VLOOKUP(E1203,Data!$A$2:$L$4115,6,FALSE)</f>
        <v>failed</v>
      </c>
      <c r="G1203" s="7">
        <f>VLOOKUP(E1203,Data!$A$2:$L$4115,12,FALSE)</f>
        <v>8</v>
      </c>
    </row>
    <row r="1204" spans="1:7" x14ac:dyDescent="0.25">
      <c r="A1204" s="7">
        <v>2320</v>
      </c>
      <c r="B1204" s="7" t="str">
        <f>VLOOKUP(A1204,Data!$A$2:$L$4115,6,FALSE)</f>
        <v>successful</v>
      </c>
      <c r="C1204" s="7">
        <f>VLOOKUP(A1204,Data!$A$2:$L$4115,12,FALSE)</f>
        <v>89</v>
      </c>
      <c r="E1204" s="7">
        <v>3193</v>
      </c>
      <c r="F1204" s="7" t="str">
        <f>VLOOKUP(E1204,Data!$A$2:$L$4115,6,FALSE)</f>
        <v>failed</v>
      </c>
      <c r="G1204" s="7">
        <f>VLOOKUP(E1204,Data!$A$2:$L$4115,12,FALSE)</f>
        <v>24</v>
      </c>
    </row>
    <row r="1205" spans="1:7" x14ac:dyDescent="0.25">
      <c r="A1205" s="7">
        <v>2327</v>
      </c>
      <c r="B1205" s="7" t="str">
        <f>VLOOKUP(A1205,Data!$A$2:$L$4115,6,FALSE)</f>
        <v>successful</v>
      </c>
      <c r="C1205" s="7">
        <f>VLOOKUP(A1205,Data!$A$2:$L$4115,12,FALSE)</f>
        <v>3355</v>
      </c>
      <c r="E1205" s="7">
        <v>3194</v>
      </c>
      <c r="F1205" s="7" t="str">
        <f>VLOOKUP(E1205,Data!$A$2:$L$4115,6,FALSE)</f>
        <v>failed</v>
      </c>
      <c r="G1205" s="7">
        <f>VLOOKUP(E1205,Data!$A$2:$L$4115,12,FALSE)</f>
        <v>0</v>
      </c>
    </row>
    <row r="1206" spans="1:7" x14ac:dyDescent="0.25">
      <c r="A1206" s="7">
        <v>2328</v>
      </c>
      <c r="B1206" s="7" t="str">
        <f>VLOOKUP(A1206,Data!$A$2:$L$4115,6,FALSE)</f>
        <v>successful</v>
      </c>
      <c r="C1206" s="7">
        <f>VLOOKUP(A1206,Data!$A$2:$L$4115,12,FALSE)</f>
        <v>537</v>
      </c>
      <c r="E1206" s="7">
        <v>3195</v>
      </c>
      <c r="F1206" s="7" t="str">
        <f>VLOOKUP(E1206,Data!$A$2:$L$4115,6,FALSE)</f>
        <v>failed</v>
      </c>
      <c r="G1206" s="7">
        <f>VLOOKUP(E1206,Data!$A$2:$L$4115,12,FALSE)</f>
        <v>39</v>
      </c>
    </row>
    <row r="1207" spans="1:7" x14ac:dyDescent="0.25">
      <c r="A1207" s="7">
        <v>2329</v>
      </c>
      <c r="B1207" s="7" t="str">
        <f>VLOOKUP(A1207,Data!$A$2:$L$4115,6,FALSE)</f>
        <v>successful</v>
      </c>
      <c r="C1207" s="7">
        <f>VLOOKUP(A1207,Data!$A$2:$L$4115,12,FALSE)</f>
        <v>125</v>
      </c>
      <c r="E1207" s="7">
        <v>3196</v>
      </c>
      <c r="F1207" s="7" t="str">
        <f>VLOOKUP(E1207,Data!$A$2:$L$4115,6,FALSE)</f>
        <v>failed</v>
      </c>
      <c r="G1207" s="7">
        <f>VLOOKUP(E1207,Data!$A$2:$L$4115,12,FALSE)</f>
        <v>6</v>
      </c>
    </row>
    <row r="1208" spans="1:7" x14ac:dyDescent="0.25">
      <c r="A1208" s="7">
        <v>2330</v>
      </c>
      <c r="B1208" s="7" t="str">
        <f>VLOOKUP(A1208,Data!$A$2:$L$4115,6,FALSE)</f>
        <v>successful</v>
      </c>
      <c r="C1208" s="7">
        <f>VLOOKUP(A1208,Data!$A$2:$L$4115,12,FALSE)</f>
        <v>163</v>
      </c>
      <c r="E1208" s="7">
        <v>3197</v>
      </c>
      <c r="F1208" s="7" t="str">
        <f>VLOOKUP(E1208,Data!$A$2:$L$4115,6,FALSE)</f>
        <v>failed</v>
      </c>
      <c r="G1208" s="7">
        <f>VLOOKUP(E1208,Data!$A$2:$L$4115,12,FALSE)</f>
        <v>4</v>
      </c>
    </row>
    <row r="1209" spans="1:7" x14ac:dyDescent="0.25">
      <c r="A1209" s="7">
        <v>2331</v>
      </c>
      <c r="B1209" s="7" t="str">
        <f>VLOOKUP(A1209,Data!$A$2:$L$4115,6,FALSE)</f>
        <v>successful</v>
      </c>
      <c r="C1209" s="7">
        <f>VLOOKUP(A1209,Data!$A$2:$L$4115,12,FALSE)</f>
        <v>283</v>
      </c>
      <c r="E1209" s="7">
        <v>3198</v>
      </c>
      <c r="F1209" s="7" t="str">
        <f>VLOOKUP(E1209,Data!$A$2:$L$4115,6,FALSE)</f>
        <v>failed</v>
      </c>
      <c r="G1209" s="7">
        <f>VLOOKUP(E1209,Data!$A$2:$L$4115,12,FALSE)</f>
        <v>3</v>
      </c>
    </row>
    <row r="1210" spans="1:7" x14ac:dyDescent="0.25">
      <c r="A1210" s="7">
        <v>2332</v>
      </c>
      <c r="B1210" s="7" t="str">
        <f>VLOOKUP(A1210,Data!$A$2:$L$4115,6,FALSE)</f>
        <v>successful</v>
      </c>
      <c r="C1210" s="7">
        <f>VLOOKUP(A1210,Data!$A$2:$L$4115,12,FALSE)</f>
        <v>352</v>
      </c>
      <c r="E1210" s="7">
        <v>3199</v>
      </c>
      <c r="F1210" s="7" t="str">
        <f>VLOOKUP(E1210,Data!$A$2:$L$4115,6,FALSE)</f>
        <v>failed</v>
      </c>
      <c r="G1210" s="7">
        <f>VLOOKUP(E1210,Data!$A$2:$L$4115,12,FALSE)</f>
        <v>53</v>
      </c>
    </row>
    <row r="1211" spans="1:7" x14ac:dyDescent="0.25">
      <c r="A1211" s="7">
        <v>2333</v>
      </c>
      <c r="B1211" s="7" t="str">
        <f>VLOOKUP(A1211,Data!$A$2:$L$4115,6,FALSE)</f>
        <v>successful</v>
      </c>
      <c r="C1211" s="7">
        <f>VLOOKUP(A1211,Data!$A$2:$L$4115,12,FALSE)</f>
        <v>94</v>
      </c>
      <c r="E1211" s="7">
        <v>3200</v>
      </c>
      <c r="F1211" s="7" t="str">
        <f>VLOOKUP(E1211,Data!$A$2:$L$4115,6,FALSE)</f>
        <v>failed</v>
      </c>
      <c r="G1211" s="7">
        <f>VLOOKUP(E1211,Data!$A$2:$L$4115,12,FALSE)</f>
        <v>1</v>
      </c>
    </row>
    <row r="1212" spans="1:7" x14ac:dyDescent="0.25">
      <c r="A1212" s="7">
        <v>2334</v>
      </c>
      <c r="B1212" s="7" t="str">
        <f>VLOOKUP(A1212,Data!$A$2:$L$4115,6,FALSE)</f>
        <v>successful</v>
      </c>
      <c r="C1212" s="7">
        <f>VLOOKUP(A1212,Data!$A$2:$L$4115,12,FALSE)</f>
        <v>67</v>
      </c>
      <c r="E1212" s="7">
        <v>3201</v>
      </c>
      <c r="F1212" s="7" t="str">
        <f>VLOOKUP(E1212,Data!$A$2:$L$4115,6,FALSE)</f>
        <v>failed</v>
      </c>
      <c r="G1212" s="7">
        <f>VLOOKUP(E1212,Data!$A$2:$L$4115,12,FALSE)</f>
        <v>2</v>
      </c>
    </row>
    <row r="1213" spans="1:7" x14ac:dyDescent="0.25">
      <c r="A1213" s="7">
        <v>2335</v>
      </c>
      <c r="B1213" s="7" t="str">
        <f>VLOOKUP(A1213,Data!$A$2:$L$4115,6,FALSE)</f>
        <v>successful</v>
      </c>
      <c r="C1213" s="7">
        <f>VLOOKUP(A1213,Data!$A$2:$L$4115,12,FALSE)</f>
        <v>221</v>
      </c>
      <c r="E1213" s="7">
        <v>3202</v>
      </c>
      <c r="F1213" s="7" t="str">
        <f>VLOOKUP(E1213,Data!$A$2:$L$4115,6,FALSE)</f>
        <v>failed</v>
      </c>
      <c r="G1213" s="7">
        <f>VLOOKUP(E1213,Data!$A$2:$L$4115,12,FALSE)</f>
        <v>25</v>
      </c>
    </row>
    <row r="1214" spans="1:7" x14ac:dyDescent="0.25">
      <c r="A1214" s="7">
        <v>2336</v>
      </c>
      <c r="B1214" s="7" t="str">
        <f>VLOOKUP(A1214,Data!$A$2:$L$4115,6,FALSE)</f>
        <v>successful</v>
      </c>
      <c r="C1214" s="7">
        <f>VLOOKUP(A1214,Data!$A$2:$L$4115,12,FALSE)</f>
        <v>2165</v>
      </c>
      <c r="E1214" s="7">
        <v>3203</v>
      </c>
      <c r="F1214" s="7" t="str">
        <f>VLOOKUP(E1214,Data!$A$2:$L$4115,6,FALSE)</f>
        <v>failed</v>
      </c>
      <c r="G1214" s="7">
        <f>VLOOKUP(E1214,Data!$A$2:$L$4115,12,FALSE)</f>
        <v>6</v>
      </c>
    </row>
    <row r="1215" spans="1:7" x14ac:dyDescent="0.25">
      <c r="A1215" s="7">
        <v>2337</v>
      </c>
      <c r="B1215" s="7" t="str">
        <f>VLOOKUP(A1215,Data!$A$2:$L$4115,6,FALSE)</f>
        <v>successful</v>
      </c>
      <c r="C1215" s="7">
        <f>VLOOKUP(A1215,Data!$A$2:$L$4115,12,FALSE)</f>
        <v>179</v>
      </c>
      <c r="E1215" s="7">
        <v>3204</v>
      </c>
      <c r="F1215" s="7" t="str">
        <f>VLOOKUP(E1215,Data!$A$2:$L$4115,6,FALSE)</f>
        <v>failed</v>
      </c>
      <c r="G1215" s="7">
        <f>VLOOKUP(E1215,Data!$A$2:$L$4115,12,FALSE)</f>
        <v>0</v>
      </c>
    </row>
    <row r="1216" spans="1:7" x14ac:dyDescent="0.25">
      <c r="A1216" s="7">
        <v>2338</v>
      </c>
      <c r="B1216" s="7" t="str">
        <f>VLOOKUP(A1216,Data!$A$2:$L$4115,6,FALSE)</f>
        <v>successful</v>
      </c>
      <c r="C1216" s="7">
        <f>VLOOKUP(A1216,Data!$A$2:$L$4115,12,FALSE)</f>
        <v>123</v>
      </c>
      <c r="E1216" s="7">
        <v>3205</v>
      </c>
      <c r="F1216" s="7" t="str">
        <f>VLOOKUP(E1216,Data!$A$2:$L$4115,6,FALSE)</f>
        <v>failed</v>
      </c>
      <c r="G1216" s="7">
        <f>VLOOKUP(E1216,Data!$A$2:$L$4115,12,FALSE)</f>
        <v>12</v>
      </c>
    </row>
    <row r="1217" spans="1:7" x14ac:dyDescent="0.25">
      <c r="A1217" s="7">
        <v>2339</v>
      </c>
      <c r="B1217" s="7" t="str">
        <f>VLOOKUP(A1217,Data!$A$2:$L$4115,6,FALSE)</f>
        <v>successful</v>
      </c>
      <c r="C1217" s="7">
        <f>VLOOKUP(A1217,Data!$A$2:$L$4115,12,FALSE)</f>
        <v>1104</v>
      </c>
      <c r="E1217" s="7">
        <v>3206</v>
      </c>
      <c r="F1217" s="7" t="str">
        <f>VLOOKUP(E1217,Data!$A$2:$L$4115,6,FALSE)</f>
        <v>failed</v>
      </c>
      <c r="G1217" s="7">
        <f>VLOOKUP(E1217,Data!$A$2:$L$4115,12,FALSE)</f>
        <v>0</v>
      </c>
    </row>
    <row r="1218" spans="1:7" x14ac:dyDescent="0.25">
      <c r="A1218" s="7">
        <v>2340</v>
      </c>
      <c r="B1218" s="7" t="str">
        <f>VLOOKUP(A1218,Data!$A$2:$L$4115,6,FALSE)</f>
        <v>successful</v>
      </c>
      <c r="C1218" s="7">
        <f>VLOOKUP(A1218,Data!$A$2:$L$4115,12,FALSE)</f>
        <v>403</v>
      </c>
      <c r="E1218" s="7">
        <v>3207</v>
      </c>
      <c r="F1218" s="7" t="str">
        <f>VLOOKUP(E1218,Data!$A$2:$L$4115,6,FALSE)</f>
        <v>failed</v>
      </c>
      <c r="G1218" s="7">
        <f>VLOOKUP(E1218,Data!$A$2:$L$4115,12,FALSE)</f>
        <v>36</v>
      </c>
    </row>
    <row r="1219" spans="1:7" x14ac:dyDescent="0.25">
      <c r="A1219" s="7">
        <v>2441</v>
      </c>
      <c r="B1219" s="7" t="str">
        <f>VLOOKUP(A1219,Data!$A$2:$L$4115,6,FALSE)</f>
        <v>successful</v>
      </c>
      <c r="C1219" s="7">
        <f>VLOOKUP(A1219,Data!$A$2:$L$4115,12,FALSE)</f>
        <v>109</v>
      </c>
      <c r="E1219" s="7">
        <v>3628</v>
      </c>
      <c r="F1219" s="7" t="str">
        <f>VLOOKUP(E1219,Data!$A$2:$L$4115,6,FALSE)</f>
        <v>failed</v>
      </c>
      <c r="G1219" s="7">
        <f>VLOOKUP(E1219,Data!$A$2:$L$4115,12,FALSE)</f>
        <v>0</v>
      </c>
    </row>
    <row r="1220" spans="1:7" x14ac:dyDescent="0.25">
      <c r="A1220" s="7">
        <v>2442</v>
      </c>
      <c r="B1220" s="7" t="str">
        <f>VLOOKUP(A1220,Data!$A$2:$L$4115,6,FALSE)</f>
        <v>successful</v>
      </c>
      <c r="C1220" s="7">
        <f>VLOOKUP(A1220,Data!$A$2:$L$4115,12,FALSE)</f>
        <v>372</v>
      </c>
      <c r="E1220" s="7">
        <v>3629</v>
      </c>
      <c r="F1220" s="7" t="str">
        <f>VLOOKUP(E1220,Data!$A$2:$L$4115,6,FALSE)</f>
        <v>failed</v>
      </c>
      <c r="G1220" s="7">
        <f>VLOOKUP(E1220,Data!$A$2:$L$4115,12,FALSE)</f>
        <v>2</v>
      </c>
    </row>
    <row r="1221" spans="1:7" x14ac:dyDescent="0.25">
      <c r="A1221" s="7">
        <v>2443</v>
      </c>
      <c r="B1221" s="7" t="str">
        <f>VLOOKUP(A1221,Data!$A$2:$L$4115,6,FALSE)</f>
        <v>successful</v>
      </c>
      <c r="C1221" s="7">
        <f>VLOOKUP(A1221,Data!$A$2:$L$4115,12,FALSE)</f>
        <v>311</v>
      </c>
      <c r="E1221" s="7">
        <v>3630</v>
      </c>
      <c r="F1221" s="7" t="str">
        <f>VLOOKUP(E1221,Data!$A$2:$L$4115,6,FALSE)</f>
        <v>failed</v>
      </c>
      <c r="G1221" s="7">
        <f>VLOOKUP(E1221,Data!$A$2:$L$4115,12,FALSE)</f>
        <v>1</v>
      </c>
    </row>
    <row r="1222" spans="1:7" x14ac:dyDescent="0.25">
      <c r="A1222" s="7">
        <v>2444</v>
      </c>
      <c r="B1222" s="7" t="str">
        <f>VLOOKUP(A1222,Data!$A$2:$L$4115,6,FALSE)</f>
        <v>successful</v>
      </c>
      <c r="C1222" s="7">
        <f>VLOOKUP(A1222,Data!$A$2:$L$4115,12,FALSE)</f>
        <v>61</v>
      </c>
      <c r="E1222" s="7">
        <v>3631</v>
      </c>
      <c r="F1222" s="7" t="str">
        <f>VLOOKUP(E1222,Data!$A$2:$L$4115,6,FALSE)</f>
        <v>failed</v>
      </c>
      <c r="G1222" s="7">
        <f>VLOOKUP(E1222,Data!$A$2:$L$4115,12,FALSE)</f>
        <v>59</v>
      </c>
    </row>
    <row r="1223" spans="1:7" x14ac:dyDescent="0.25">
      <c r="A1223" s="7">
        <v>2445</v>
      </c>
      <c r="B1223" s="7" t="str">
        <f>VLOOKUP(A1223,Data!$A$2:$L$4115,6,FALSE)</f>
        <v>successful</v>
      </c>
      <c r="C1223" s="7">
        <f>VLOOKUP(A1223,Data!$A$2:$L$4115,12,FALSE)</f>
        <v>115</v>
      </c>
      <c r="E1223" s="7">
        <v>3632</v>
      </c>
      <c r="F1223" s="7" t="str">
        <f>VLOOKUP(E1223,Data!$A$2:$L$4115,6,FALSE)</f>
        <v>failed</v>
      </c>
      <c r="G1223" s="7">
        <f>VLOOKUP(E1223,Data!$A$2:$L$4115,12,FALSE)</f>
        <v>1</v>
      </c>
    </row>
    <row r="1224" spans="1:7" x14ac:dyDescent="0.25">
      <c r="A1224" s="7">
        <v>2446</v>
      </c>
      <c r="B1224" s="7" t="str">
        <f>VLOOKUP(A1224,Data!$A$2:$L$4115,6,FALSE)</f>
        <v>successful</v>
      </c>
      <c r="C1224" s="7">
        <f>VLOOKUP(A1224,Data!$A$2:$L$4115,12,FALSE)</f>
        <v>111</v>
      </c>
      <c r="E1224" s="7">
        <v>3633</v>
      </c>
      <c r="F1224" s="7" t="str">
        <f>VLOOKUP(E1224,Data!$A$2:$L$4115,6,FALSE)</f>
        <v>failed</v>
      </c>
      <c r="G1224" s="7">
        <f>VLOOKUP(E1224,Data!$A$2:$L$4115,12,FALSE)</f>
        <v>31</v>
      </c>
    </row>
    <row r="1225" spans="1:7" x14ac:dyDescent="0.25">
      <c r="A1225" s="7">
        <v>2447</v>
      </c>
      <c r="B1225" s="7" t="str">
        <f>VLOOKUP(A1225,Data!$A$2:$L$4115,6,FALSE)</f>
        <v>successful</v>
      </c>
      <c r="C1225" s="7">
        <f>VLOOKUP(A1225,Data!$A$2:$L$4115,12,FALSE)</f>
        <v>337</v>
      </c>
      <c r="E1225" s="7">
        <v>3634</v>
      </c>
      <c r="F1225" s="7" t="str">
        <f>VLOOKUP(E1225,Data!$A$2:$L$4115,6,FALSE)</f>
        <v>failed</v>
      </c>
      <c r="G1225" s="7">
        <f>VLOOKUP(E1225,Data!$A$2:$L$4115,12,FALSE)</f>
        <v>18</v>
      </c>
    </row>
    <row r="1226" spans="1:7" x14ac:dyDescent="0.25">
      <c r="A1226" s="7">
        <v>2448</v>
      </c>
      <c r="B1226" s="7" t="str">
        <f>VLOOKUP(A1226,Data!$A$2:$L$4115,6,FALSE)</f>
        <v>successful</v>
      </c>
      <c r="C1226" s="7">
        <f>VLOOKUP(A1226,Data!$A$2:$L$4115,12,FALSE)</f>
        <v>9</v>
      </c>
      <c r="E1226" s="7">
        <v>3635</v>
      </c>
      <c r="F1226" s="7" t="str">
        <f>VLOOKUP(E1226,Data!$A$2:$L$4115,6,FALSE)</f>
        <v>failed</v>
      </c>
      <c r="G1226" s="7">
        <f>VLOOKUP(E1226,Data!$A$2:$L$4115,12,FALSE)</f>
        <v>10</v>
      </c>
    </row>
    <row r="1227" spans="1:7" x14ac:dyDescent="0.25">
      <c r="A1227" s="7">
        <v>2449</v>
      </c>
      <c r="B1227" s="7" t="str">
        <f>VLOOKUP(A1227,Data!$A$2:$L$4115,6,FALSE)</f>
        <v>successful</v>
      </c>
      <c r="C1227" s="7">
        <f>VLOOKUP(A1227,Data!$A$2:$L$4115,12,FALSE)</f>
        <v>120</v>
      </c>
      <c r="E1227" s="7">
        <v>3636</v>
      </c>
      <c r="F1227" s="7" t="str">
        <f>VLOOKUP(E1227,Data!$A$2:$L$4115,6,FALSE)</f>
        <v>failed</v>
      </c>
      <c r="G1227" s="7">
        <f>VLOOKUP(E1227,Data!$A$2:$L$4115,12,FALSE)</f>
        <v>0</v>
      </c>
    </row>
    <row r="1228" spans="1:7" x14ac:dyDescent="0.25">
      <c r="A1228" s="7">
        <v>2450</v>
      </c>
      <c r="B1228" s="7" t="str">
        <f>VLOOKUP(A1228,Data!$A$2:$L$4115,6,FALSE)</f>
        <v>successful</v>
      </c>
      <c r="C1228" s="7">
        <f>VLOOKUP(A1228,Data!$A$2:$L$4115,12,FALSE)</f>
        <v>102</v>
      </c>
      <c r="E1228" s="7">
        <v>3637</v>
      </c>
      <c r="F1228" s="7" t="str">
        <f>VLOOKUP(E1228,Data!$A$2:$L$4115,6,FALSE)</f>
        <v>failed</v>
      </c>
      <c r="G1228" s="7">
        <f>VLOOKUP(E1228,Data!$A$2:$L$4115,12,FALSE)</f>
        <v>14</v>
      </c>
    </row>
    <row r="1229" spans="1:7" x14ac:dyDescent="0.25">
      <c r="A1229" s="7">
        <v>2451</v>
      </c>
      <c r="B1229" s="7" t="str">
        <f>VLOOKUP(A1229,Data!$A$2:$L$4115,6,FALSE)</f>
        <v>successful</v>
      </c>
      <c r="C1229" s="7">
        <f>VLOOKUP(A1229,Data!$A$2:$L$4115,12,FALSE)</f>
        <v>186</v>
      </c>
      <c r="E1229" s="7">
        <v>3638</v>
      </c>
      <c r="F1229" s="7" t="str">
        <f>VLOOKUP(E1229,Data!$A$2:$L$4115,6,FALSE)</f>
        <v>failed</v>
      </c>
      <c r="G1229" s="7">
        <f>VLOOKUP(E1229,Data!$A$2:$L$4115,12,FALSE)</f>
        <v>2</v>
      </c>
    </row>
    <row r="1230" spans="1:7" x14ac:dyDescent="0.25">
      <c r="A1230" s="7">
        <v>2452</v>
      </c>
      <c r="B1230" s="7" t="str">
        <f>VLOOKUP(A1230,Data!$A$2:$L$4115,6,FALSE)</f>
        <v>successful</v>
      </c>
      <c r="C1230" s="7">
        <f>VLOOKUP(A1230,Data!$A$2:$L$4115,12,FALSE)</f>
        <v>15</v>
      </c>
      <c r="E1230" s="7">
        <v>3639</v>
      </c>
      <c r="F1230" s="7" t="str">
        <f>VLOOKUP(E1230,Data!$A$2:$L$4115,6,FALSE)</f>
        <v>failed</v>
      </c>
      <c r="G1230" s="7">
        <f>VLOOKUP(E1230,Data!$A$2:$L$4115,12,FALSE)</f>
        <v>1</v>
      </c>
    </row>
    <row r="1231" spans="1:7" x14ac:dyDescent="0.25">
      <c r="A1231" s="7">
        <v>2453</v>
      </c>
      <c r="B1231" s="7" t="str">
        <f>VLOOKUP(A1231,Data!$A$2:$L$4115,6,FALSE)</f>
        <v>successful</v>
      </c>
      <c r="C1231" s="7">
        <f>VLOOKUP(A1231,Data!$A$2:$L$4115,12,FALSE)</f>
        <v>67</v>
      </c>
      <c r="E1231" s="7">
        <v>3640</v>
      </c>
      <c r="F1231" s="7" t="str">
        <f>VLOOKUP(E1231,Data!$A$2:$L$4115,6,FALSE)</f>
        <v>failed</v>
      </c>
      <c r="G1231" s="7">
        <f>VLOOKUP(E1231,Data!$A$2:$L$4115,12,FALSE)</f>
        <v>3</v>
      </c>
    </row>
    <row r="1232" spans="1:7" x14ac:dyDescent="0.25">
      <c r="A1232" s="7">
        <v>2454</v>
      </c>
      <c r="B1232" s="7" t="str">
        <f>VLOOKUP(A1232,Data!$A$2:$L$4115,6,FALSE)</f>
        <v>successful</v>
      </c>
      <c r="C1232" s="7">
        <f>VLOOKUP(A1232,Data!$A$2:$L$4115,12,FALSE)</f>
        <v>130</v>
      </c>
      <c r="E1232" s="7">
        <v>3641</v>
      </c>
      <c r="F1232" s="7" t="str">
        <f>VLOOKUP(E1232,Data!$A$2:$L$4115,6,FALSE)</f>
        <v>failed</v>
      </c>
      <c r="G1232" s="7">
        <f>VLOOKUP(E1232,Data!$A$2:$L$4115,12,FALSE)</f>
        <v>0</v>
      </c>
    </row>
    <row r="1233" spans="1:7" x14ac:dyDescent="0.25">
      <c r="A1233" s="7">
        <v>2455</v>
      </c>
      <c r="B1233" s="7" t="str">
        <f>VLOOKUP(A1233,Data!$A$2:$L$4115,6,FALSE)</f>
        <v>successful</v>
      </c>
      <c r="C1233" s="7">
        <f>VLOOKUP(A1233,Data!$A$2:$L$4115,12,FALSE)</f>
        <v>16</v>
      </c>
      <c r="E1233" s="7">
        <v>3642</v>
      </c>
      <c r="F1233" s="7" t="str">
        <f>VLOOKUP(E1233,Data!$A$2:$L$4115,6,FALSE)</f>
        <v>failed</v>
      </c>
      <c r="G1233" s="7">
        <f>VLOOKUP(E1233,Data!$A$2:$L$4115,12,FALSE)</f>
        <v>2</v>
      </c>
    </row>
    <row r="1234" spans="1:7" x14ac:dyDescent="0.25">
      <c r="A1234" s="7">
        <v>2456</v>
      </c>
      <c r="B1234" s="7" t="str">
        <f>VLOOKUP(A1234,Data!$A$2:$L$4115,6,FALSE)</f>
        <v>successful</v>
      </c>
      <c r="C1234" s="7">
        <f>VLOOKUP(A1234,Data!$A$2:$L$4115,12,FALSE)</f>
        <v>67</v>
      </c>
      <c r="E1234" s="7">
        <v>3643</v>
      </c>
      <c r="F1234" s="7" t="str">
        <f>VLOOKUP(E1234,Data!$A$2:$L$4115,6,FALSE)</f>
        <v>failed</v>
      </c>
      <c r="G1234" s="7">
        <f>VLOOKUP(E1234,Data!$A$2:$L$4115,12,FALSE)</f>
        <v>0</v>
      </c>
    </row>
    <row r="1235" spans="1:7" x14ac:dyDescent="0.25">
      <c r="A1235" s="7">
        <v>2457</v>
      </c>
      <c r="B1235" s="7" t="str">
        <f>VLOOKUP(A1235,Data!$A$2:$L$4115,6,FALSE)</f>
        <v>successful</v>
      </c>
      <c r="C1235" s="7">
        <f>VLOOKUP(A1235,Data!$A$2:$L$4115,12,FALSE)</f>
        <v>124</v>
      </c>
      <c r="E1235" s="7">
        <v>3644</v>
      </c>
      <c r="F1235" s="7" t="str">
        <f>VLOOKUP(E1235,Data!$A$2:$L$4115,6,FALSE)</f>
        <v>failed</v>
      </c>
      <c r="G1235" s="7">
        <f>VLOOKUP(E1235,Data!$A$2:$L$4115,12,FALSE)</f>
        <v>12</v>
      </c>
    </row>
    <row r="1236" spans="1:7" x14ac:dyDescent="0.25">
      <c r="A1236" s="7">
        <v>2458</v>
      </c>
      <c r="B1236" s="7" t="str">
        <f>VLOOKUP(A1236,Data!$A$2:$L$4115,6,FALSE)</f>
        <v>successful</v>
      </c>
      <c r="C1236" s="7">
        <f>VLOOKUP(A1236,Data!$A$2:$L$4115,12,FALSE)</f>
        <v>80</v>
      </c>
      <c r="E1236" s="7">
        <v>3645</v>
      </c>
      <c r="F1236" s="7" t="str">
        <f>VLOOKUP(E1236,Data!$A$2:$L$4115,6,FALSE)</f>
        <v>failed</v>
      </c>
      <c r="G1236" s="7">
        <f>VLOOKUP(E1236,Data!$A$2:$L$4115,12,FALSE)</f>
        <v>1</v>
      </c>
    </row>
    <row r="1237" spans="1:7" x14ac:dyDescent="0.25">
      <c r="A1237" s="7">
        <v>2459</v>
      </c>
      <c r="B1237" s="7" t="str">
        <f>VLOOKUP(A1237,Data!$A$2:$L$4115,6,FALSE)</f>
        <v>successful</v>
      </c>
      <c r="C1237" s="7">
        <f>VLOOKUP(A1237,Data!$A$2:$L$4115,12,FALSE)</f>
        <v>282</v>
      </c>
      <c r="E1237" s="7">
        <v>3646</v>
      </c>
      <c r="F1237" s="7" t="str">
        <f>VLOOKUP(E1237,Data!$A$2:$L$4115,6,FALSE)</f>
        <v>failed</v>
      </c>
      <c r="G1237" s="7">
        <f>VLOOKUP(E1237,Data!$A$2:$L$4115,12,FALSE)</f>
        <v>8</v>
      </c>
    </row>
    <row r="1238" spans="1:7" x14ac:dyDescent="0.25">
      <c r="A1238" s="7">
        <v>2460</v>
      </c>
      <c r="B1238" s="7" t="str">
        <f>VLOOKUP(A1238,Data!$A$2:$L$4115,6,FALSE)</f>
        <v>successful</v>
      </c>
      <c r="C1238" s="7">
        <f>VLOOKUP(A1238,Data!$A$2:$L$4115,12,FALSE)</f>
        <v>68</v>
      </c>
      <c r="E1238" s="7">
        <v>3647</v>
      </c>
      <c r="F1238" s="7" t="str">
        <f>VLOOKUP(E1238,Data!$A$2:$L$4115,6,FALSE)</f>
        <v>failed</v>
      </c>
      <c r="G1238" s="7">
        <f>VLOOKUP(E1238,Data!$A$2:$L$4115,12,FALSE)</f>
        <v>2</v>
      </c>
    </row>
    <row r="1239" spans="1:7" x14ac:dyDescent="0.25">
      <c r="A1239" s="7">
        <v>2461</v>
      </c>
      <c r="B1239" s="7" t="str">
        <f>VLOOKUP(A1239,Data!$A$2:$L$4115,6,FALSE)</f>
        <v>successful</v>
      </c>
      <c r="C1239" s="7">
        <f>VLOOKUP(A1239,Data!$A$2:$L$4115,12,FALSE)</f>
        <v>86</v>
      </c>
      <c r="E1239" s="7">
        <v>3728</v>
      </c>
      <c r="F1239" s="7" t="str">
        <f>VLOOKUP(E1239,Data!$A$2:$L$4115,6,FALSE)</f>
        <v>failed</v>
      </c>
      <c r="G1239" s="7">
        <f>VLOOKUP(E1239,Data!$A$2:$L$4115,12,FALSE)</f>
        <v>31</v>
      </c>
    </row>
    <row r="1240" spans="1:7" x14ac:dyDescent="0.25">
      <c r="A1240" s="7">
        <v>2462</v>
      </c>
      <c r="B1240" s="7" t="str">
        <f>VLOOKUP(A1240,Data!$A$2:$L$4115,6,FALSE)</f>
        <v>successful</v>
      </c>
      <c r="C1240" s="7">
        <f>VLOOKUP(A1240,Data!$A$2:$L$4115,12,FALSE)</f>
        <v>115</v>
      </c>
      <c r="E1240" s="7">
        <v>3729</v>
      </c>
      <c r="F1240" s="7" t="str">
        <f>VLOOKUP(E1240,Data!$A$2:$L$4115,6,FALSE)</f>
        <v>failed</v>
      </c>
      <c r="G1240" s="7">
        <f>VLOOKUP(E1240,Data!$A$2:$L$4115,12,FALSE)</f>
        <v>5</v>
      </c>
    </row>
    <row r="1241" spans="1:7" x14ac:dyDescent="0.25">
      <c r="A1241" s="7">
        <v>2463</v>
      </c>
      <c r="B1241" s="7" t="str">
        <f>VLOOKUP(A1241,Data!$A$2:$L$4115,6,FALSE)</f>
        <v>successful</v>
      </c>
      <c r="C1241" s="7">
        <f>VLOOKUP(A1241,Data!$A$2:$L$4115,12,FALSE)</f>
        <v>75</v>
      </c>
      <c r="E1241" s="7">
        <v>3730</v>
      </c>
      <c r="F1241" s="7" t="str">
        <f>VLOOKUP(E1241,Data!$A$2:$L$4115,6,FALSE)</f>
        <v>failed</v>
      </c>
      <c r="G1241" s="7">
        <f>VLOOKUP(E1241,Data!$A$2:$L$4115,12,FALSE)</f>
        <v>1</v>
      </c>
    </row>
    <row r="1242" spans="1:7" x14ac:dyDescent="0.25">
      <c r="A1242" s="7">
        <v>2464</v>
      </c>
      <c r="B1242" s="7" t="str">
        <f>VLOOKUP(A1242,Data!$A$2:$L$4115,6,FALSE)</f>
        <v>successful</v>
      </c>
      <c r="C1242" s="7">
        <f>VLOOKUP(A1242,Data!$A$2:$L$4115,12,FALSE)</f>
        <v>43</v>
      </c>
      <c r="E1242" s="7">
        <v>3731</v>
      </c>
      <c r="F1242" s="7" t="str">
        <f>VLOOKUP(E1242,Data!$A$2:$L$4115,6,FALSE)</f>
        <v>failed</v>
      </c>
      <c r="G1242" s="7">
        <f>VLOOKUP(E1242,Data!$A$2:$L$4115,12,FALSE)</f>
        <v>12</v>
      </c>
    </row>
    <row r="1243" spans="1:7" x14ac:dyDescent="0.25">
      <c r="A1243" s="7">
        <v>2465</v>
      </c>
      <c r="B1243" s="7" t="str">
        <f>VLOOKUP(A1243,Data!$A$2:$L$4115,6,FALSE)</f>
        <v>successful</v>
      </c>
      <c r="C1243" s="7">
        <f>VLOOKUP(A1243,Data!$A$2:$L$4115,12,FALSE)</f>
        <v>48</v>
      </c>
      <c r="E1243" s="7">
        <v>3732</v>
      </c>
      <c r="F1243" s="7" t="str">
        <f>VLOOKUP(E1243,Data!$A$2:$L$4115,6,FALSE)</f>
        <v>failed</v>
      </c>
      <c r="G1243" s="7">
        <f>VLOOKUP(E1243,Data!$A$2:$L$4115,12,FALSE)</f>
        <v>4</v>
      </c>
    </row>
    <row r="1244" spans="1:7" x14ac:dyDescent="0.25">
      <c r="A1244" s="7">
        <v>2466</v>
      </c>
      <c r="B1244" s="7" t="str">
        <f>VLOOKUP(A1244,Data!$A$2:$L$4115,6,FALSE)</f>
        <v>successful</v>
      </c>
      <c r="C1244" s="7">
        <f>VLOOKUP(A1244,Data!$A$2:$L$4115,12,FALSE)</f>
        <v>52</v>
      </c>
      <c r="E1244" s="7">
        <v>3733</v>
      </c>
      <c r="F1244" s="7" t="str">
        <f>VLOOKUP(E1244,Data!$A$2:$L$4115,6,FALSE)</f>
        <v>failed</v>
      </c>
      <c r="G1244" s="7">
        <f>VLOOKUP(E1244,Data!$A$2:$L$4115,12,FALSE)</f>
        <v>0</v>
      </c>
    </row>
    <row r="1245" spans="1:7" x14ac:dyDescent="0.25">
      <c r="A1245" s="7">
        <v>2467</v>
      </c>
      <c r="B1245" s="7" t="str">
        <f>VLOOKUP(A1245,Data!$A$2:$L$4115,6,FALSE)</f>
        <v>successful</v>
      </c>
      <c r="C1245" s="7">
        <f>VLOOKUP(A1245,Data!$A$2:$L$4115,12,FALSE)</f>
        <v>43</v>
      </c>
      <c r="E1245" s="7">
        <v>3734</v>
      </c>
      <c r="F1245" s="7" t="str">
        <f>VLOOKUP(E1245,Data!$A$2:$L$4115,6,FALSE)</f>
        <v>failed</v>
      </c>
      <c r="G1245" s="7">
        <f>VLOOKUP(E1245,Data!$A$2:$L$4115,12,FALSE)</f>
        <v>7</v>
      </c>
    </row>
    <row r="1246" spans="1:7" x14ac:dyDescent="0.25">
      <c r="A1246" s="7">
        <v>2468</v>
      </c>
      <c r="B1246" s="7" t="str">
        <f>VLOOKUP(A1246,Data!$A$2:$L$4115,6,FALSE)</f>
        <v>successful</v>
      </c>
      <c r="C1246" s="7">
        <f>VLOOKUP(A1246,Data!$A$2:$L$4115,12,FALSE)</f>
        <v>58</v>
      </c>
      <c r="E1246" s="7">
        <v>3735</v>
      </c>
      <c r="F1246" s="7" t="str">
        <f>VLOOKUP(E1246,Data!$A$2:$L$4115,6,FALSE)</f>
        <v>failed</v>
      </c>
      <c r="G1246" s="7">
        <f>VLOOKUP(E1246,Data!$A$2:$L$4115,12,FALSE)</f>
        <v>2</v>
      </c>
    </row>
    <row r="1247" spans="1:7" x14ac:dyDescent="0.25">
      <c r="A1247" s="7">
        <v>2469</v>
      </c>
      <c r="B1247" s="7" t="str">
        <f>VLOOKUP(A1247,Data!$A$2:$L$4115,6,FALSE)</f>
        <v>successful</v>
      </c>
      <c r="C1247" s="7">
        <f>VLOOKUP(A1247,Data!$A$2:$L$4115,12,FALSE)</f>
        <v>47</v>
      </c>
      <c r="E1247" s="7">
        <v>3736</v>
      </c>
      <c r="F1247" s="7" t="str">
        <f>VLOOKUP(E1247,Data!$A$2:$L$4115,6,FALSE)</f>
        <v>failed</v>
      </c>
      <c r="G1247" s="7">
        <f>VLOOKUP(E1247,Data!$A$2:$L$4115,12,FALSE)</f>
        <v>1</v>
      </c>
    </row>
    <row r="1248" spans="1:7" x14ac:dyDescent="0.25">
      <c r="A1248" s="7">
        <v>2470</v>
      </c>
      <c r="B1248" s="7" t="str">
        <f>VLOOKUP(A1248,Data!$A$2:$L$4115,6,FALSE)</f>
        <v>successful</v>
      </c>
      <c r="C1248" s="7">
        <f>VLOOKUP(A1248,Data!$A$2:$L$4115,12,FALSE)</f>
        <v>36</v>
      </c>
      <c r="E1248" s="7">
        <v>3737</v>
      </c>
      <c r="F1248" s="7" t="str">
        <f>VLOOKUP(E1248,Data!$A$2:$L$4115,6,FALSE)</f>
        <v>failed</v>
      </c>
      <c r="G1248" s="7">
        <f>VLOOKUP(E1248,Data!$A$2:$L$4115,12,FALSE)</f>
        <v>4</v>
      </c>
    </row>
    <row r="1249" spans="1:7" x14ac:dyDescent="0.25">
      <c r="A1249" s="7">
        <v>2471</v>
      </c>
      <c r="B1249" s="7" t="str">
        <f>VLOOKUP(A1249,Data!$A$2:$L$4115,6,FALSE)</f>
        <v>successful</v>
      </c>
      <c r="C1249" s="7">
        <f>VLOOKUP(A1249,Data!$A$2:$L$4115,12,FALSE)</f>
        <v>17</v>
      </c>
      <c r="E1249" s="7">
        <v>3738</v>
      </c>
      <c r="F1249" s="7" t="str">
        <f>VLOOKUP(E1249,Data!$A$2:$L$4115,6,FALSE)</f>
        <v>failed</v>
      </c>
      <c r="G1249" s="7">
        <f>VLOOKUP(E1249,Data!$A$2:$L$4115,12,FALSE)</f>
        <v>6</v>
      </c>
    </row>
    <row r="1250" spans="1:7" x14ac:dyDescent="0.25">
      <c r="A1250" s="7">
        <v>2472</v>
      </c>
      <c r="B1250" s="7" t="str">
        <f>VLOOKUP(A1250,Data!$A$2:$L$4115,6,FALSE)</f>
        <v>successful</v>
      </c>
      <c r="C1250" s="7">
        <f>VLOOKUP(A1250,Data!$A$2:$L$4115,12,FALSE)</f>
        <v>104</v>
      </c>
      <c r="E1250" s="7">
        <v>3739</v>
      </c>
      <c r="F1250" s="7" t="str">
        <f>VLOOKUP(E1250,Data!$A$2:$L$4115,6,FALSE)</f>
        <v>failed</v>
      </c>
      <c r="G1250" s="7">
        <f>VLOOKUP(E1250,Data!$A$2:$L$4115,12,FALSE)</f>
        <v>8</v>
      </c>
    </row>
    <row r="1251" spans="1:7" x14ac:dyDescent="0.25">
      <c r="A1251" s="7">
        <v>2473</v>
      </c>
      <c r="B1251" s="7" t="str">
        <f>VLOOKUP(A1251,Data!$A$2:$L$4115,6,FALSE)</f>
        <v>successful</v>
      </c>
      <c r="C1251" s="7">
        <f>VLOOKUP(A1251,Data!$A$2:$L$4115,12,FALSE)</f>
        <v>47</v>
      </c>
      <c r="E1251" s="7">
        <v>3740</v>
      </c>
      <c r="F1251" s="7" t="str">
        <f>VLOOKUP(E1251,Data!$A$2:$L$4115,6,FALSE)</f>
        <v>failed</v>
      </c>
      <c r="G1251" s="7">
        <f>VLOOKUP(E1251,Data!$A$2:$L$4115,12,FALSE)</f>
        <v>14</v>
      </c>
    </row>
    <row r="1252" spans="1:7" x14ac:dyDescent="0.25">
      <c r="A1252" s="7">
        <v>2474</v>
      </c>
      <c r="B1252" s="7" t="str">
        <f>VLOOKUP(A1252,Data!$A$2:$L$4115,6,FALSE)</f>
        <v>successful</v>
      </c>
      <c r="C1252" s="7">
        <f>VLOOKUP(A1252,Data!$A$2:$L$4115,12,FALSE)</f>
        <v>38</v>
      </c>
      <c r="E1252" s="7">
        <v>3741</v>
      </c>
      <c r="F1252" s="7" t="str">
        <f>VLOOKUP(E1252,Data!$A$2:$L$4115,6,FALSE)</f>
        <v>failed</v>
      </c>
      <c r="G1252" s="7">
        <f>VLOOKUP(E1252,Data!$A$2:$L$4115,12,FALSE)</f>
        <v>0</v>
      </c>
    </row>
    <row r="1253" spans="1:7" x14ac:dyDescent="0.25">
      <c r="A1253" s="7">
        <v>2475</v>
      </c>
      <c r="B1253" s="7" t="str">
        <f>VLOOKUP(A1253,Data!$A$2:$L$4115,6,FALSE)</f>
        <v>successful</v>
      </c>
      <c r="C1253" s="7">
        <f>VLOOKUP(A1253,Data!$A$2:$L$4115,12,FALSE)</f>
        <v>81</v>
      </c>
      <c r="E1253" s="7">
        <v>3742</v>
      </c>
      <c r="F1253" s="7" t="str">
        <f>VLOOKUP(E1253,Data!$A$2:$L$4115,6,FALSE)</f>
        <v>failed</v>
      </c>
      <c r="G1253" s="7">
        <f>VLOOKUP(E1253,Data!$A$2:$L$4115,12,FALSE)</f>
        <v>4</v>
      </c>
    </row>
    <row r="1254" spans="1:7" x14ac:dyDescent="0.25">
      <c r="A1254" s="7">
        <v>2476</v>
      </c>
      <c r="B1254" s="7" t="str">
        <f>VLOOKUP(A1254,Data!$A$2:$L$4115,6,FALSE)</f>
        <v>successful</v>
      </c>
      <c r="C1254" s="7">
        <f>VLOOKUP(A1254,Data!$A$2:$L$4115,12,FALSE)</f>
        <v>55</v>
      </c>
      <c r="E1254" s="7">
        <v>3743</v>
      </c>
      <c r="F1254" s="7" t="str">
        <f>VLOOKUP(E1254,Data!$A$2:$L$4115,6,FALSE)</f>
        <v>failed</v>
      </c>
      <c r="G1254" s="7">
        <f>VLOOKUP(E1254,Data!$A$2:$L$4115,12,FALSE)</f>
        <v>0</v>
      </c>
    </row>
    <row r="1255" spans="1:7" x14ac:dyDescent="0.25">
      <c r="A1255" s="7">
        <v>2477</v>
      </c>
      <c r="B1255" s="7" t="str">
        <f>VLOOKUP(A1255,Data!$A$2:$L$4115,6,FALSE)</f>
        <v>successful</v>
      </c>
      <c r="C1255" s="7">
        <f>VLOOKUP(A1255,Data!$A$2:$L$4115,12,FALSE)</f>
        <v>41</v>
      </c>
      <c r="E1255" s="7">
        <v>3744</v>
      </c>
      <c r="F1255" s="7" t="str">
        <f>VLOOKUP(E1255,Data!$A$2:$L$4115,6,FALSE)</f>
        <v>failed</v>
      </c>
      <c r="G1255" s="7">
        <f>VLOOKUP(E1255,Data!$A$2:$L$4115,12,FALSE)</f>
        <v>0</v>
      </c>
    </row>
    <row r="1256" spans="1:7" x14ac:dyDescent="0.25">
      <c r="A1256" s="7">
        <v>2478</v>
      </c>
      <c r="B1256" s="7" t="str">
        <f>VLOOKUP(A1256,Data!$A$2:$L$4115,6,FALSE)</f>
        <v>successful</v>
      </c>
      <c r="C1256" s="7">
        <f>VLOOKUP(A1256,Data!$A$2:$L$4115,12,FALSE)</f>
        <v>79</v>
      </c>
      <c r="E1256" s="7">
        <v>3745</v>
      </c>
      <c r="F1256" s="7" t="str">
        <f>VLOOKUP(E1256,Data!$A$2:$L$4115,6,FALSE)</f>
        <v>failed</v>
      </c>
      <c r="G1256" s="7">
        <f>VLOOKUP(E1256,Data!$A$2:$L$4115,12,FALSE)</f>
        <v>1</v>
      </c>
    </row>
    <row r="1257" spans="1:7" x14ac:dyDescent="0.25">
      <c r="A1257" s="7">
        <v>2479</v>
      </c>
      <c r="B1257" s="7" t="str">
        <f>VLOOKUP(A1257,Data!$A$2:$L$4115,6,FALSE)</f>
        <v>successful</v>
      </c>
      <c r="C1257" s="7">
        <f>VLOOKUP(A1257,Data!$A$2:$L$4115,12,FALSE)</f>
        <v>16</v>
      </c>
      <c r="E1257" s="7">
        <v>3746</v>
      </c>
      <c r="F1257" s="7" t="str">
        <f>VLOOKUP(E1257,Data!$A$2:$L$4115,6,FALSE)</f>
        <v>failed</v>
      </c>
      <c r="G1257" s="7">
        <f>VLOOKUP(E1257,Data!$A$2:$L$4115,12,FALSE)</f>
        <v>1</v>
      </c>
    </row>
    <row r="1258" spans="1:7" x14ac:dyDescent="0.25">
      <c r="A1258" s="7">
        <v>2480</v>
      </c>
      <c r="B1258" s="7" t="str">
        <f>VLOOKUP(A1258,Data!$A$2:$L$4115,6,FALSE)</f>
        <v>successful</v>
      </c>
      <c r="C1258" s="7">
        <f>VLOOKUP(A1258,Data!$A$2:$L$4115,12,FALSE)</f>
        <v>8</v>
      </c>
      <c r="E1258" s="7">
        <v>3747</v>
      </c>
      <c r="F1258" s="7" t="str">
        <f>VLOOKUP(E1258,Data!$A$2:$L$4115,6,FALSE)</f>
        <v>failed</v>
      </c>
      <c r="G1258" s="7">
        <f>VLOOKUP(E1258,Data!$A$2:$L$4115,12,FALSE)</f>
        <v>1</v>
      </c>
    </row>
    <row r="1259" spans="1:7" x14ac:dyDescent="0.25">
      <c r="A1259" s="7">
        <v>2481</v>
      </c>
      <c r="B1259" s="7" t="str">
        <f>VLOOKUP(A1259,Data!$A$2:$L$4115,6,FALSE)</f>
        <v>successful</v>
      </c>
      <c r="C1259" s="7">
        <f>VLOOKUP(A1259,Data!$A$2:$L$4115,12,FALSE)</f>
        <v>95</v>
      </c>
      <c r="E1259" s="7">
        <v>3788</v>
      </c>
      <c r="F1259" s="7" t="str">
        <f>VLOOKUP(E1259,Data!$A$2:$L$4115,6,FALSE)</f>
        <v>failed</v>
      </c>
      <c r="G1259" s="7">
        <f>VLOOKUP(E1259,Data!$A$2:$L$4115,12,FALSE)</f>
        <v>1</v>
      </c>
    </row>
    <row r="1260" spans="1:7" x14ac:dyDescent="0.25">
      <c r="A1260" s="7">
        <v>2482</v>
      </c>
      <c r="B1260" s="7" t="str">
        <f>VLOOKUP(A1260,Data!$A$2:$L$4115,6,FALSE)</f>
        <v>successful</v>
      </c>
      <c r="C1260" s="7">
        <f>VLOOKUP(A1260,Data!$A$2:$L$4115,12,FALSE)</f>
        <v>25</v>
      </c>
      <c r="E1260" s="7">
        <v>3789</v>
      </c>
      <c r="F1260" s="7" t="str">
        <f>VLOOKUP(E1260,Data!$A$2:$L$4115,6,FALSE)</f>
        <v>failed</v>
      </c>
      <c r="G1260" s="7">
        <f>VLOOKUP(E1260,Data!$A$2:$L$4115,12,FALSE)</f>
        <v>4</v>
      </c>
    </row>
    <row r="1261" spans="1:7" x14ac:dyDescent="0.25">
      <c r="A1261" s="7">
        <v>2483</v>
      </c>
      <c r="B1261" s="7" t="str">
        <f>VLOOKUP(A1261,Data!$A$2:$L$4115,6,FALSE)</f>
        <v>successful</v>
      </c>
      <c r="C1261" s="7">
        <f>VLOOKUP(A1261,Data!$A$2:$L$4115,12,FALSE)</f>
        <v>19</v>
      </c>
      <c r="E1261" s="7">
        <v>3790</v>
      </c>
      <c r="F1261" s="7" t="str">
        <f>VLOOKUP(E1261,Data!$A$2:$L$4115,6,FALSE)</f>
        <v>failed</v>
      </c>
      <c r="G1261" s="7">
        <f>VLOOKUP(E1261,Data!$A$2:$L$4115,12,FALSE)</f>
        <v>0</v>
      </c>
    </row>
    <row r="1262" spans="1:7" x14ac:dyDescent="0.25">
      <c r="A1262" s="7">
        <v>2484</v>
      </c>
      <c r="B1262" s="7" t="str">
        <f>VLOOKUP(A1262,Data!$A$2:$L$4115,6,FALSE)</f>
        <v>successful</v>
      </c>
      <c r="C1262" s="7">
        <f>VLOOKUP(A1262,Data!$A$2:$L$4115,12,FALSE)</f>
        <v>90</v>
      </c>
      <c r="E1262" s="7">
        <v>3791</v>
      </c>
      <c r="F1262" s="7" t="str">
        <f>VLOOKUP(E1262,Data!$A$2:$L$4115,6,FALSE)</f>
        <v>failed</v>
      </c>
      <c r="G1262" s="7">
        <f>VLOOKUP(E1262,Data!$A$2:$L$4115,12,FALSE)</f>
        <v>0</v>
      </c>
    </row>
    <row r="1263" spans="1:7" x14ac:dyDescent="0.25">
      <c r="A1263" s="7">
        <v>2485</v>
      </c>
      <c r="B1263" s="7" t="str">
        <f>VLOOKUP(A1263,Data!$A$2:$L$4115,6,FALSE)</f>
        <v>successful</v>
      </c>
      <c r="C1263" s="7">
        <f>VLOOKUP(A1263,Data!$A$2:$L$4115,12,FALSE)</f>
        <v>41</v>
      </c>
      <c r="E1263" s="7">
        <v>3792</v>
      </c>
      <c r="F1263" s="7" t="str">
        <f>VLOOKUP(E1263,Data!$A$2:$L$4115,6,FALSE)</f>
        <v>failed</v>
      </c>
      <c r="G1263" s="7">
        <f>VLOOKUP(E1263,Data!$A$2:$L$4115,12,FALSE)</f>
        <v>2</v>
      </c>
    </row>
    <row r="1264" spans="1:7" x14ac:dyDescent="0.25">
      <c r="A1264" s="7">
        <v>2486</v>
      </c>
      <c r="B1264" s="7" t="str">
        <f>VLOOKUP(A1264,Data!$A$2:$L$4115,6,FALSE)</f>
        <v>successful</v>
      </c>
      <c r="C1264" s="7">
        <f>VLOOKUP(A1264,Data!$A$2:$L$4115,12,FALSE)</f>
        <v>30</v>
      </c>
      <c r="E1264" s="7">
        <v>3793</v>
      </c>
      <c r="F1264" s="7" t="str">
        <f>VLOOKUP(E1264,Data!$A$2:$L$4115,6,FALSE)</f>
        <v>failed</v>
      </c>
      <c r="G1264" s="7">
        <f>VLOOKUP(E1264,Data!$A$2:$L$4115,12,FALSE)</f>
        <v>24</v>
      </c>
    </row>
    <row r="1265" spans="1:7" x14ac:dyDescent="0.25">
      <c r="A1265" s="7">
        <v>2487</v>
      </c>
      <c r="B1265" s="7" t="str">
        <f>VLOOKUP(A1265,Data!$A$2:$L$4115,6,FALSE)</f>
        <v>successful</v>
      </c>
      <c r="C1265" s="7">
        <f>VLOOKUP(A1265,Data!$A$2:$L$4115,12,FALSE)</f>
        <v>38</v>
      </c>
      <c r="E1265" s="7">
        <v>3794</v>
      </c>
      <c r="F1265" s="7" t="str">
        <f>VLOOKUP(E1265,Data!$A$2:$L$4115,6,FALSE)</f>
        <v>failed</v>
      </c>
      <c r="G1265" s="7">
        <f>VLOOKUP(E1265,Data!$A$2:$L$4115,12,FALSE)</f>
        <v>1</v>
      </c>
    </row>
    <row r="1266" spans="1:7" x14ac:dyDescent="0.25">
      <c r="A1266" s="7">
        <v>2488</v>
      </c>
      <c r="B1266" s="7" t="str">
        <f>VLOOKUP(A1266,Data!$A$2:$L$4115,6,FALSE)</f>
        <v>successful</v>
      </c>
      <c r="C1266" s="7">
        <f>VLOOKUP(A1266,Data!$A$2:$L$4115,12,FALSE)</f>
        <v>65</v>
      </c>
      <c r="E1266" s="7">
        <v>3795</v>
      </c>
      <c r="F1266" s="7" t="str">
        <f>VLOOKUP(E1266,Data!$A$2:$L$4115,6,FALSE)</f>
        <v>failed</v>
      </c>
      <c r="G1266" s="7">
        <f>VLOOKUP(E1266,Data!$A$2:$L$4115,12,FALSE)</f>
        <v>2</v>
      </c>
    </row>
    <row r="1267" spans="1:7" x14ac:dyDescent="0.25">
      <c r="A1267" s="7">
        <v>2489</v>
      </c>
      <c r="B1267" s="7" t="str">
        <f>VLOOKUP(A1267,Data!$A$2:$L$4115,6,FALSE)</f>
        <v>successful</v>
      </c>
      <c r="C1267" s="7">
        <f>VLOOKUP(A1267,Data!$A$2:$L$4115,12,FALSE)</f>
        <v>75</v>
      </c>
      <c r="E1267" s="7">
        <v>3796</v>
      </c>
      <c r="F1267" s="7" t="str">
        <f>VLOOKUP(E1267,Data!$A$2:$L$4115,6,FALSE)</f>
        <v>failed</v>
      </c>
      <c r="G1267" s="7">
        <f>VLOOKUP(E1267,Data!$A$2:$L$4115,12,FALSE)</f>
        <v>1</v>
      </c>
    </row>
    <row r="1268" spans="1:7" x14ac:dyDescent="0.25">
      <c r="A1268" s="7">
        <v>2490</v>
      </c>
      <c r="B1268" s="7" t="str">
        <f>VLOOKUP(A1268,Data!$A$2:$L$4115,6,FALSE)</f>
        <v>successful</v>
      </c>
      <c r="C1268" s="7">
        <f>VLOOKUP(A1268,Data!$A$2:$L$4115,12,FALSE)</f>
        <v>16</v>
      </c>
      <c r="E1268" s="7">
        <v>3797</v>
      </c>
      <c r="F1268" s="7" t="str">
        <f>VLOOKUP(E1268,Data!$A$2:$L$4115,6,FALSE)</f>
        <v>failed</v>
      </c>
      <c r="G1268" s="7">
        <f>VLOOKUP(E1268,Data!$A$2:$L$4115,12,FALSE)</f>
        <v>37</v>
      </c>
    </row>
    <row r="1269" spans="1:7" x14ac:dyDescent="0.25">
      <c r="A1269" s="7">
        <v>2491</v>
      </c>
      <c r="B1269" s="7" t="str">
        <f>VLOOKUP(A1269,Data!$A$2:$L$4115,6,FALSE)</f>
        <v>successful</v>
      </c>
      <c r="C1269" s="7">
        <f>VLOOKUP(A1269,Data!$A$2:$L$4115,12,FALSE)</f>
        <v>10</v>
      </c>
      <c r="E1269" s="7">
        <v>3798</v>
      </c>
      <c r="F1269" s="7" t="str">
        <f>VLOOKUP(E1269,Data!$A$2:$L$4115,6,FALSE)</f>
        <v>failed</v>
      </c>
      <c r="G1269" s="7">
        <f>VLOOKUP(E1269,Data!$A$2:$L$4115,12,FALSE)</f>
        <v>5</v>
      </c>
    </row>
    <row r="1270" spans="1:7" x14ac:dyDescent="0.25">
      <c r="A1270" s="7">
        <v>2492</v>
      </c>
      <c r="B1270" s="7" t="str">
        <f>VLOOKUP(A1270,Data!$A$2:$L$4115,6,FALSE)</f>
        <v>successful</v>
      </c>
      <c r="C1270" s="7">
        <f>VLOOKUP(A1270,Data!$A$2:$L$4115,12,FALSE)</f>
        <v>27</v>
      </c>
      <c r="E1270" s="7">
        <v>3799</v>
      </c>
      <c r="F1270" s="7" t="str">
        <f>VLOOKUP(E1270,Data!$A$2:$L$4115,6,FALSE)</f>
        <v>failed</v>
      </c>
      <c r="G1270" s="7">
        <f>VLOOKUP(E1270,Data!$A$2:$L$4115,12,FALSE)</f>
        <v>4</v>
      </c>
    </row>
    <row r="1271" spans="1:7" x14ac:dyDescent="0.25">
      <c r="A1271" s="7">
        <v>2493</v>
      </c>
      <c r="B1271" s="7" t="str">
        <f>VLOOKUP(A1271,Data!$A$2:$L$4115,6,FALSE)</f>
        <v>successful</v>
      </c>
      <c r="C1271" s="7">
        <f>VLOOKUP(A1271,Data!$A$2:$L$4115,12,FALSE)</f>
        <v>259</v>
      </c>
      <c r="E1271" s="7">
        <v>3800</v>
      </c>
      <c r="F1271" s="7" t="str">
        <f>VLOOKUP(E1271,Data!$A$2:$L$4115,6,FALSE)</f>
        <v>failed</v>
      </c>
      <c r="G1271" s="7">
        <f>VLOOKUP(E1271,Data!$A$2:$L$4115,12,FALSE)</f>
        <v>16</v>
      </c>
    </row>
    <row r="1272" spans="1:7" x14ac:dyDescent="0.25">
      <c r="A1272" s="7">
        <v>2494</v>
      </c>
      <c r="B1272" s="7" t="str">
        <f>VLOOKUP(A1272,Data!$A$2:$L$4115,6,FALSE)</f>
        <v>successful</v>
      </c>
      <c r="C1272" s="7">
        <f>VLOOKUP(A1272,Data!$A$2:$L$4115,12,FALSE)</f>
        <v>39</v>
      </c>
      <c r="E1272" s="7">
        <v>3801</v>
      </c>
      <c r="F1272" s="7" t="str">
        <f>VLOOKUP(E1272,Data!$A$2:$L$4115,6,FALSE)</f>
        <v>failed</v>
      </c>
      <c r="G1272" s="7">
        <f>VLOOKUP(E1272,Data!$A$2:$L$4115,12,FALSE)</f>
        <v>9</v>
      </c>
    </row>
    <row r="1273" spans="1:7" x14ac:dyDescent="0.25">
      <c r="A1273" s="7">
        <v>2495</v>
      </c>
      <c r="B1273" s="7" t="str">
        <f>VLOOKUP(A1273,Data!$A$2:$L$4115,6,FALSE)</f>
        <v>successful</v>
      </c>
      <c r="C1273" s="7">
        <f>VLOOKUP(A1273,Data!$A$2:$L$4115,12,FALSE)</f>
        <v>42</v>
      </c>
      <c r="E1273" s="7">
        <v>3802</v>
      </c>
      <c r="F1273" s="7" t="str">
        <f>VLOOKUP(E1273,Data!$A$2:$L$4115,6,FALSE)</f>
        <v>failed</v>
      </c>
      <c r="G1273" s="7">
        <f>VLOOKUP(E1273,Data!$A$2:$L$4115,12,FALSE)</f>
        <v>0</v>
      </c>
    </row>
    <row r="1274" spans="1:7" x14ac:dyDescent="0.25">
      <c r="A1274" s="7">
        <v>2496</v>
      </c>
      <c r="B1274" s="7" t="str">
        <f>VLOOKUP(A1274,Data!$A$2:$L$4115,6,FALSE)</f>
        <v>successful</v>
      </c>
      <c r="C1274" s="7">
        <f>VLOOKUP(A1274,Data!$A$2:$L$4115,12,FALSE)</f>
        <v>10</v>
      </c>
      <c r="E1274" s="7">
        <v>3803</v>
      </c>
      <c r="F1274" s="7" t="str">
        <f>VLOOKUP(E1274,Data!$A$2:$L$4115,6,FALSE)</f>
        <v>failed</v>
      </c>
      <c r="G1274" s="7">
        <f>VLOOKUP(E1274,Data!$A$2:$L$4115,12,FALSE)</f>
        <v>40</v>
      </c>
    </row>
    <row r="1275" spans="1:7" x14ac:dyDescent="0.25">
      <c r="A1275" s="7">
        <v>2497</v>
      </c>
      <c r="B1275" s="7" t="str">
        <f>VLOOKUP(A1275,Data!$A$2:$L$4115,6,FALSE)</f>
        <v>successful</v>
      </c>
      <c r="C1275" s="7">
        <f>VLOOKUP(A1275,Data!$A$2:$L$4115,12,FALSE)</f>
        <v>56</v>
      </c>
      <c r="E1275" s="7">
        <v>3804</v>
      </c>
      <c r="F1275" s="7" t="str">
        <f>VLOOKUP(E1275,Data!$A$2:$L$4115,6,FALSE)</f>
        <v>failed</v>
      </c>
      <c r="G1275" s="7">
        <f>VLOOKUP(E1275,Data!$A$2:$L$4115,12,FALSE)</f>
        <v>0</v>
      </c>
    </row>
    <row r="1276" spans="1:7" x14ac:dyDescent="0.25">
      <c r="A1276" s="7">
        <v>2498</v>
      </c>
      <c r="B1276" s="7" t="str">
        <f>VLOOKUP(A1276,Data!$A$2:$L$4115,6,FALSE)</f>
        <v>successful</v>
      </c>
      <c r="C1276" s="7">
        <f>VLOOKUP(A1276,Data!$A$2:$L$4115,12,FALSE)</f>
        <v>20</v>
      </c>
      <c r="E1276" s="7">
        <v>3805</v>
      </c>
      <c r="F1276" s="7" t="str">
        <f>VLOOKUP(E1276,Data!$A$2:$L$4115,6,FALSE)</f>
        <v>failed</v>
      </c>
      <c r="G1276" s="7">
        <f>VLOOKUP(E1276,Data!$A$2:$L$4115,12,FALSE)</f>
        <v>2</v>
      </c>
    </row>
    <row r="1277" spans="1:7" x14ac:dyDescent="0.25">
      <c r="A1277" s="7">
        <v>2499</v>
      </c>
      <c r="B1277" s="7" t="str">
        <f>VLOOKUP(A1277,Data!$A$2:$L$4115,6,FALSE)</f>
        <v>successful</v>
      </c>
      <c r="C1277" s="7">
        <f>VLOOKUP(A1277,Data!$A$2:$L$4115,12,FALSE)</f>
        <v>170</v>
      </c>
      <c r="E1277" s="7">
        <v>3806</v>
      </c>
      <c r="F1277" s="7" t="str">
        <f>VLOOKUP(E1277,Data!$A$2:$L$4115,6,FALSE)</f>
        <v>failed</v>
      </c>
      <c r="G1277" s="7">
        <f>VLOOKUP(E1277,Data!$A$2:$L$4115,12,FALSE)</f>
        <v>1</v>
      </c>
    </row>
    <row r="1278" spans="1:7" x14ac:dyDescent="0.25">
      <c r="A1278" s="7">
        <v>2500</v>
      </c>
      <c r="B1278" s="7" t="str">
        <f>VLOOKUP(A1278,Data!$A$2:$L$4115,6,FALSE)</f>
        <v>successful</v>
      </c>
      <c r="C1278" s="7">
        <f>VLOOKUP(A1278,Data!$A$2:$L$4115,12,FALSE)</f>
        <v>29</v>
      </c>
      <c r="E1278" s="7">
        <v>3807</v>
      </c>
      <c r="F1278" s="7" t="str">
        <f>VLOOKUP(E1278,Data!$A$2:$L$4115,6,FALSE)</f>
        <v>failed</v>
      </c>
      <c r="G1278" s="7">
        <f>VLOOKUP(E1278,Data!$A$2:$L$4115,12,FALSE)</f>
        <v>9</v>
      </c>
    </row>
    <row r="1279" spans="1:7" x14ac:dyDescent="0.25">
      <c r="A1279" s="7">
        <v>2521</v>
      </c>
      <c r="B1279" s="7" t="str">
        <f>VLOOKUP(A1279,Data!$A$2:$L$4115,6,FALSE)</f>
        <v>successful</v>
      </c>
      <c r="C1279" s="7">
        <f>VLOOKUP(A1279,Data!$A$2:$L$4115,12,FALSE)</f>
        <v>132</v>
      </c>
      <c r="E1279" s="7">
        <v>3841</v>
      </c>
      <c r="F1279" s="7" t="str">
        <f>VLOOKUP(E1279,Data!$A$2:$L$4115,6,FALSE)</f>
        <v>failed</v>
      </c>
      <c r="G1279" s="7">
        <f>VLOOKUP(E1279,Data!$A$2:$L$4115,12,FALSE)</f>
        <v>34</v>
      </c>
    </row>
    <row r="1280" spans="1:7" x14ac:dyDescent="0.25">
      <c r="A1280" s="7">
        <v>2522</v>
      </c>
      <c r="B1280" s="7" t="str">
        <f>VLOOKUP(A1280,Data!$A$2:$L$4115,6,FALSE)</f>
        <v>successful</v>
      </c>
      <c r="C1280" s="7">
        <f>VLOOKUP(A1280,Data!$A$2:$L$4115,12,FALSE)</f>
        <v>27</v>
      </c>
      <c r="E1280" s="7">
        <v>3842</v>
      </c>
      <c r="F1280" s="7" t="str">
        <f>VLOOKUP(E1280,Data!$A$2:$L$4115,6,FALSE)</f>
        <v>failed</v>
      </c>
      <c r="G1280" s="7">
        <f>VLOOKUP(E1280,Data!$A$2:$L$4115,12,FALSE)</f>
        <v>23</v>
      </c>
    </row>
    <row r="1281" spans="1:7" x14ac:dyDescent="0.25">
      <c r="A1281" s="7">
        <v>2523</v>
      </c>
      <c r="B1281" s="7" t="str">
        <f>VLOOKUP(A1281,Data!$A$2:$L$4115,6,FALSE)</f>
        <v>successful</v>
      </c>
      <c r="C1281" s="7">
        <f>VLOOKUP(A1281,Data!$A$2:$L$4115,12,FALSE)</f>
        <v>26</v>
      </c>
      <c r="E1281" s="7">
        <v>3843</v>
      </c>
      <c r="F1281" s="7" t="str">
        <f>VLOOKUP(E1281,Data!$A$2:$L$4115,6,FALSE)</f>
        <v>failed</v>
      </c>
      <c r="G1281" s="7">
        <f>VLOOKUP(E1281,Data!$A$2:$L$4115,12,FALSE)</f>
        <v>19</v>
      </c>
    </row>
    <row r="1282" spans="1:7" x14ac:dyDescent="0.25">
      <c r="A1282" s="7">
        <v>2524</v>
      </c>
      <c r="B1282" s="7" t="str">
        <f>VLOOKUP(A1282,Data!$A$2:$L$4115,6,FALSE)</f>
        <v>successful</v>
      </c>
      <c r="C1282" s="7">
        <f>VLOOKUP(A1282,Data!$A$2:$L$4115,12,FALSE)</f>
        <v>43</v>
      </c>
      <c r="E1282" s="7">
        <v>3844</v>
      </c>
      <c r="F1282" s="7" t="str">
        <f>VLOOKUP(E1282,Data!$A$2:$L$4115,6,FALSE)</f>
        <v>failed</v>
      </c>
      <c r="G1282" s="7">
        <f>VLOOKUP(E1282,Data!$A$2:$L$4115,12,FALSE)</f>
        <v>50</v>
      </c>
    </row>
    <row r="1283" spans="1:7" x14ac:dyDescent="0.25">
      <c r="A1283" s="7">
        <v>2525</v>
      </c>
      <c r="B1283" s="7" t="str">
        <f>VLOOKUP(A1283,Data!$A$2:$L$4115,6,FALSE)</f>
        <v>successful</v>
      </c>
      <c r="C1283" s="7">
        <f>VLOOKUP(A1283,Data!$A$2:$L$4115,12,FALSE)</f>
        <v>80</v>
      </c>
      <c r="E1283" s="7">
        <v>3845</v>
      </c>
      <c r="F1283" s="7" t="str">
        <f>VLOOKUP(E1283,Data!$A$2:$L$4115,6,FALSE)</f>
        <v>failed</v>
      </c>
      <c r="G1283" s="7">
        <f>VLOOKUP(E1283,Data!$A$2:$L$4115,12,FALSE)</f>
        <v>12</v>
      </c>
    </row>
    <row r="1284" spans="1:7" x14ac:dyDescent="0.25">
      <c r="A1284" s="7">
        <v>2526</v>
      </c>
      <c r="B1284" s="7" t="str">
        <f>VLOOKUP(A1284,Data!$A$2:$L$4115,6,FALSE)</f>
        <v>successful</v>
      </c>
      <c r="C1284" s="7">
        <f>VLOOKUP(A1284,Data!$A$2:$L$4115,12,FALSE)</f>
        <v>33</v>
      </c>
      <c r="E1284" s="7">
        <v>3846</v>
      </c>
      <c r="F1284" s="7" t="str">
        <f>VLOOKUP(E1284,Data!$A$2:$L$4115,6,FALSE)</f>
        <v>failed</v>
      </c>
      <c r="G1284" s="7">
        <f>VLOOKUP(E1284,Data!$A$2:$L$4115,12,FALSE)</f>
        <v>8</v>
      </c>
    </row>
    <row r="1285" spans="1:7" x14ac:dyDescent="0.25">
      <c r="A1285" s="7">
        <v>2527</v>
      </c>
      <c r="B1285" s="7" t="str">
        <f>VLOOKUP(A1285,Data!$A$2:$L$4115,6,FALSE)</f>
        <v>successful</v>
      </c>
      <c r="C1285" s="7">
        <f>VLOOKUP(A1285,Data!$A$2:$L$4115,12,FALSE)</f>
        <v>71</v>
      </c>
      <c r="E1285" s="7">
        <v>3847</v>
      </c>
      <c r="F1285" s="7" t="str">
        <f>VLOOKUP(E1285,Data!$A$2:$L$4115,6,FALSE)</f>
        <v>failed</v>
      </c>
      <c r="G1285" s="7">
        <f>VLOOKUP(E1285,Data!$A$2:$L$4115,12,FALSE)</f>
        <v>9</v>
      </c>
    </row>
    <row r="1286" spans="1:7" x14ac:dyDescent="0.25">
      <c r="A1286" s="7">
        <v>2528</v>
      </c>
      <c r="B1286" s="7" t="str">
        <f>VLOOKUP(A1286,Data!$A$2:$L$4115,6,FALSE)</f>
        <v>successful</v>
      </c>
      <c r="C1286" s="7">
        <f>VLOOKUP(A1286,Data!$A$2:$L$4115,12,FALSE)</f>
        <v>81</v>
      </c>
      <c r="E1286" s="7">
        <v>3848</v>
      </c>
      <c r="F1286" s="7" t="str">
        <f>VLOOKUP(E1286,Data!$A$2:$L$4115,6,FALSE)</f>
        <v>failed</v>
      </c>
      <c r="G1286" s="7">
        <f>VLOOKUP(E1286,Data!$A$2:$L$4115,12,FALSE)</f>
        <v>43</v>
      </c>
    </row>
    <row r="1287" spans="1:7" x14ac:dyDescent="0.25">
      <c r="A1287" s="7">
        <v>2529</v>
      </c>
      <c r="B1287" s="7" t="str">
        <f>VLOOKUP(A1287,Data!$A$2:$L$4115,6,FALSE)</f>
        <v>successful</v>
      </c>
      <c r="C1287" s="7">
        <f>VLOOKUP(A1287,Data!$A$2:$L$4115,12,FALSE)</f>
        <v>76</v>
      </c>
      <c r="E1287" s="7">
        <v>3849</v>
      </c>
      <c r="F1287" s="7" t="str">
        <f>VLOOKUP(E1287,Data!$A$2:$L$4115,6,FALSE)</f>
        <v>failed</v>
      </c>
      <c r="G1287" s="7">
        <f>VLOOKUP(E1287,Data!$A$2:$L$4115,12,FALSE)</f>
        <v>28</v>
      </c>
    </row>
    <row r="1288" spans="1:7" x14ac:dyDescent="0.25">
      <c r="A1288" s="7">
        <v>2530</v>
      </c>
      <c r="B1288" s="7" t="str">
        <f>VLOOKUP(A1288,Data!$A$2:$L$4115,6,FALSE)</f>
        <v>successful</v>
      </c>
      <c r="C1288" s="7">
        <f>VLOOKUP(A1288,Data!$A$2:$L$4115,12,FALSE)</f>
        <v>48</v>
      </c>
      <c r="E1288" s="7">
        <v>3850</v>
      </c>
      <c r="F1288" s="7" t="str">
        <f>VLOOKUP(E1288,Data!$A$2:$L$4115,6,FALSE)</f>
        <v>failed</v>
      </c>
      <c r="G1288" s="7">
        <f>VLOOKUP(E1288,Data!$A$2:$L$4115,12,FALSE)</f>
        <v>4</v>
      </c>
    </row>
    <row r="1289" spans="1:7" x14ac:dyDescent="0.25">
      <c r="A1289" s="7">
        <v>2531</v>
      </c>
      <c r="B1289" s="7" t="str">
        <f>VLOOKUP(A1289,Data!$A$2:$L$4115,6,FALSE)</f>
        <v>successful</v>
      </c>
      <c r="C1289" s="7">
        <f>VLOOKUP(A1289,Data!$A$2:$L$4115,12,FALSE)</f>
        <v>61</v>
      </c>
      <c r="E1289" s="7">
        <v>3851</v>
      </c>
      <c r="F1289" s="7" t="str">
        <f>VLOOKUP(E1289,Data!$A$2:$L$4115,6,FALSE)</f>
        <v>failed</v>
      </c>
      <c r="G1289" s="7">
        <f>VLOOKUP(E1289,Data!$A$2:$L$4115,12,FALSE)</f>
        <v>24</v>
      </c>
    </row>
    <row r="1290" spans="1:7" x14ac:dyDescent="0.25">
      <c r="A1290" s="7">
        <v>2532</v>
      </c>
      <c r="B1290" s="7" t="str">
        <f>VLOOKUP(A1290,Data!$A$2:$L$4115,6,FALSE)</f>
        <v>successful</v>
      </c>
      <c r="C1290" s="7">
        <f>VLOOKUP(A1290,Data!$A$2:$L$4115,12,FALSE)</f>
        <v>60</v>
      </c>
      <c r="E1290" s="7">
        <v>3852</v>
      </c>
      <c r="F1290" s="7" t="str">
        <f>VLOOKUP(E1290,Data!$A$2:$L$4115,6,FALSE)</f>
        <v>failed</v>
      </c>
      <c r="G1290" s="7">
        <f>VLOOKUP(E1290,Data!$A$2:$L$4115,12,FALSE)</f>
        <v>2</v>
      </c>
    </row>
    <row r="1291" spans="1:7" x14ac:dyDescent="0.25">
      <c r="A1291" s="7">
        <v>2533</v>
      </c>
      <c r="B1291" s="7" t="str">
        <f>VLOOKUP(A1291,Data!$A$2:$L$4115,6,FALSE)</f>
        <v>successful</v>
      </c>
      <c r="C1291" s="7">
        <f>VLOOKUP(A1291,Data!$A$2:$L$4115,12,FALSE)</f>
        <v>136</v>
      </c>
      <c r="E1291" s="7">
        <v>3853</v>
      </c>
      <c r="F1291" s="7" t="str">
        <f>VLOOKUP(E1291,Data!$A$2:$L$4115,6,FALSE)</f>
        <v>failed</v>
      </c>
      <c r="G1291" s="7">
        <f>VLOOKUP(E1291,Data!$A$2:$L$4115,12,FALSE)</f>
        <v>2</v>
      </c>
    </row>
    <row r="1292" spans="1:7" x14ac:dyDescent="0.25">
      <c r="A1292" s="7">
        <v>2534</v>
      </c>
      <c r="B1292" s="7" t="str">
        <f>VLOOKUP(A1292,Data!$A$2:$L$4115,6,FALSE)</f>
        <v>successful</v>
      </c>
      <c r="C1292" s="7">
        <f>VLOOKUP(A1292,Data!$A$2:$L$4115,12,FALSE)</f>
        <v>14</v>
      </c>
      <c r="E1292" s="7">
        <v>3854</v>
      </c>
      <c r="F1292" s="7" t="str">
        <f>VLOOKUP(E1292,Data!$A$2:$L$4115,6,FALSE)</f>
        <v>failed</v>
      </c>
      <c r="G1292" s="7">
        <f>VLOOKUP(E1292,Data!$A$2:$L$4115,12,FALSE)</f>
        <v>20</v>
      </c>
    </row>
    <row r="1293" spans="1:7" x14ac:dyDescent="0.25">
      <c r="A1293" s="7">
        <v>2535</v>
      </c>
      <c r="B1293" s="7" t="str">
        <f>VLOOKUP(A1293,Data!$A$2:$L$4115,6,FALSE)</f>
        <v>successful</v>
      </c>
      <c r="C1293" s="7">
        <f>VLOOKUP(A1293,Data!$A$2:$L$4115,12,FALSE)</f>
        <v>78</v>
      </c>
      <c r="E1293" s="7">
        <v>3855</v>
      </c>
      <c r="F1293" s="7" t="str">
        <f>VLOOKUP(E1293,Data!$A$2:$L$4115,6,FALSE)</f>
        <v>failed</v>
      </c>
      <c r="G1293" s="7">
        <f>VLOOKUP(E1293,Data!$A$2:$L$4115,12,FALSE)</f>
        <v>1</v>
      </c>
    </row>
    <row r="1294" spans="1:7" x14ac:dyDescent="0.25">
      <c r="A1294" s="7">
        <v>2536</v>
      </c>
      <c r="B1294" s="7" t="str">
        <f>VLOOKUP(A1294,Data!$A$2:$L$4115,6,FALSE)</f>
        <v>successful</v>
      </c>
      <c r="C1294" s="7">
        <f>VLOOKUP(A1294,Data!$A$2:$L$4115,12,FALSE)</f>
        <v>4</v>
      </c>
      <c r="E1294" s="7">
        <v>3856</v>
      </c>
      <c r="F1294" s="7" t="str">
        <f>VLOOKUP(E1294,Data!$A$2:$L$4115,6,FALSE)</f>
        <v>failed</v>
      </c>
      <c r="G1294" s="7">
        <f>VLOOKUP(E1294,Data!$A$2:$L$4115,12,FALSE)</f>
        <v>1</v>
      </c>
    </row>
    <row r="1295" spans="1:7" x14ac:dyDescent="0.25">
      <c r="A1295" s="7">
        <v>2537</v>
      </c>
      <c r="B1295" s="7" t="str">
        <f>VLOOKUP(A1295,Data!$A$2:$L$4115,6,FALSE)</f>
        <v>successful</v>
      </c>
      <c r="C1295" s="7">
        <f>VLOOKUP(A1295,Data!$A$2:$L$4115,12,FALSE)</f>
        <v>11</v>
      </c>
      <c r="E1295" s="7">
        <v>3857</v>
      </c>
      <c r="F1295" s="7" t="str">
        <f>VLOOKUP(E1295,Data!$A$2:$L$4115,6,FALSE)</f>
        <v>failed</v>
      </c>
      <c r="G1295" s="7">
        <f>VLOOKUP(E1295,Data!$A$2:$L$4115,12,FALSE)</f>
        <v>4</v>
      </c>
    </row>
    <row r="1296" spans="1:7" x14ac:dyDescent="0.25">
      <c r="A1296" s="7">
        <v>2538</v>
      </c>
      <c r="B1296" s="7" t="str">
        <f>VLOOKUP(A1296,Data!$A$2:$L$4115,6,FALSE)</f>
        <v>successful</v>
      </c>
      <c r="C1296" s="7">
        <f>VLOOKUP(A1296,Data!$A$2:$L$4115,12,FALSE)</f>
        <v>185</v>
      </c>
      <c r="E1296" s="7">
        <v>3858</v>
      </c>
      <c r="F1296" s="7" t="str">
        <f>VLOOKUP(E1296,Data!$A$2:$L$4115,6,FALSE)</f>
        <v>failed</v>
      </c>
      <c r="G1296" s="7">
        <f>VLOOKUP(E1296,Data!$A$2:$L$4115,12,FALSE)</f>
        <v>1</v>
      </c>
    </row>
    <row r="1297" spans="1:7" x14ac:dyDescent="0.25">
      <c r="A1297" s="7">
        <v>2539</v>
      </c>
      <c r="B1297" s="7" t="str">
        <f>VLOOKUP(A1297,Data!$A$2:$L$4115,6,FALSE)</f>
        <v>successful</v>
      </c>
      <c r="C1297" s="7">
        <f>VLOOKUP(A1297,Data!$A$2:$L$4115,12,FALSE)</f>
        <v>59</v>
      </c>
      <c r="E1297" s="7">
        <v>3859</v>
      </c>
      <c r="F1297" s="7" t="str">
        <f>VLOOKUP(E1297,Data!$A$2:$L$4115,6,FALSE)</f>
        <v>failed</v>
      </c>
      <c r="G1297" s="7">
        <f>VLOOKUP(E1297,Data!$A$2:$L$4115,12,FALSE)</f>
        <v>1</v>
      </c>
    </row>
    <row r="1298" spans="1:7" x14ac:dyDescent="0.25">
      <c r="A1298" s="7">
        <v>2540</v>
      </c>
      <c r="B1298" s="7" t="str">
        <f>VLOOKUP(A1298,Data!$A$2:$L$4115,6,FALSE)</f>
        <v>successful</v>
      </c>
      <c r="C1298" s="7">
        <f>VLOOKUP(A1298,Data!$A$2:$L$4115,12,FALSE)</f>
        <v>27</v>
      </c>
      <c r="E1298" s="7">
        <v>3860</v>
      </c>
      <c r="F1298" s="7" t="str">
        <f>VLOOKUP(E1298,Data!$A$2:$L$4115,6,FALSE)</f>
        <v>failed</v>
      </c>
      <c r="G1298" s="7">
        <f>VLOOKUP(E1298,Data!$A$2:$L$4115,12,FALSE)</f>
        <v>13</v>
      </c>
    </row>
    <row r="1299" spans="1:7" x14ac:dyDescent="0.25">
      <c r="A1299" s="7">
        <v>2541</v>
      </c>
      <c r="B1299" s="7" t="str">
        <f>VLOOKUP(A1299,Data!$A$2:$L$4115,6,FALSE)</f>
        <v>successful</v>
      </c>
      <c r="C1299" s="7">
        <f>VLOOKUP(A1299,Data!$A$2:$L$4115,12,FALSE)</f>
        <v>63</v>
      </c>
      <c r="E1299" s="7">
        <v>3861</v>
      </c>
      <c r="F1299" s="7" t="str">
        <f>VLOOKUP(E1299,Data!$A$2:$L$4115,6,FALSE)</f>
        <v>failed</v>
      </c>
      <c r="G1299" s="7">
        <f>VLOOKUP(E1299,Data!$A$2:$L$4115,12,FALSE)</f>
        <v>1</v>
      </c>
    </row>
    <row r="1300" spans="1:7" x14ac:dyDescent="0.25">
      <c r="A1300" s="7">
        <v>2542</v>
      </c>
      <c r="B1300" s="7" t="str">
        <f>VLOOKUP(A1300,Data!$A$2:$L$4115,6,FALSE)</f>
        <v>successful</v>
      </c>
      <c r="C1300" s="7">
        <f>VLOOKUP(A1300,Data!$A$2:$L$4115,12,FALSE)</f>
        <v>13</v>
      </c>
      <c r="E1300" s="7">
        <v>3862</v>
      </c>
      <c r="F1300" s="7" t="str">
        <f>VLOOKUP(E1300,Data!$A$2:$L$4115,6,FALSE)</f>
        <v>failed</v>
      </c>
      <c r="G1300" s="7">
        <f>VLOOKUP(E1300,Data!$A$2:$L$4115,12,FALSE)</f>
        <v>1</v>
      </c>
    </row>
    <row r="1301" spans="1:7" x14ac:dyDescent="0.25">
      <c r="A1301" s="7">
        <v>2543</v>
      </c>
      <c r="B1301" s="7" t="str">
        <f>VLOOKUP(A1301,Data!$A$2:$L$4115,6,FALSE)</f>
        <v>successful</v>
      </c>
      <c r="C1301" s="7">
        <f>VLOOKUP(A1301,Data!$A$2:$L$4115,12,FALSE)</f>
        <v>13</v>
      </c>
      <c r="E1301" s="7">
        <v>3863</v>
      </c>
      <c r="F1301" s="7" t="str">
        <f>VLOOKUP(E1301,Data!$A$2:$L$4115,6,FALSE)</f>
        <v>failed</v>
      </c>
      <c r="G1301" s="7">
        <f>VLOOKUP(E1301,Data!$A$2:$L$4115,12,FALSE)</f>
        <v>0</v>
      </c>
    </row>
    <row r="1302" spans="1:7" x14ac:dyDescent="0.25">
      <c r="A1302" s="7">
        <v>2544</v>
      </c>
      <c r="B1302" s="7" t="str">
        <f>VLOOKUP(A1302,Data!$A$2:$L$4115,6,FALSE)</f>
        <v>successful</v>
      </c>
      <c r="C1302" s="7">
        <f>VLOOKUP(A1302,Data!$A$2:$L$4115,12,FALSE)</f>
        <v>57</v>
      </c>
      <c r="E1302" s="7">
        <v>3864</v>
      </c>
      <c r="F1302" s="7" t="str">
        <f>VLOOKUP(E1302,Data!$A$2:$L$4115,6,FALSE)</f>
        <v>failed</v>
      </c>
      <c r="G1302" s="7">
        <f>VLOOKUP(E1302,Data!$A$2:$L$4115,12,FALSE)</f>
        <v>3</v>
      </c>
    </row>
    <row r="1303" spans="1:7" x14ac:dyDescent="0.25">
      <c r="A1303" s="7">
        <v>2545</v>
      </c>
      <c r="B1303" s="7" t="str">
        <f>VLOOKUP(A1303,Data!$A$2:$L$4115,6,FALSE)</f>
        <v>successful</v>
      </c>
      <c r="C1303" s="7">
        <f>VLOOKUP(A1303,Data!$A$2:$L$4115,12,FALSE)</f>
        <v>61</v>
      </c>
      <c r="E1303" s="7">
        <v>3865</v>
      </c>
      <c r="F1303" s="7" t="str">
        <f>VLOOKUP(E1303,Data!$A$2:$L$4115,6,FALSE)</f>
        <v>failed</v>
      </c>
      <c r="G1303" s="7">
        <f>VLOOKUP(E1303,Data!$A$2:$L$4115,12,FALSE)</f>
        <v>14</v>
      </c>
    </row>
    <row r="1304" spans="1:7" x14ac:dyDescent="0.25">
      <c r="A1304" s="7">
        <v>2546</v>
      </c>
      <c r="B1304" s="7" t="str">
        <f>VLOOKUP(A1304,Data!$A$2:$L$4115,6,FALSE)</f>
        <v>successful</v>
      </c>
      <c r="C1304" s="7">
        <f>VLOOKUP(A1304,Data!$A$2:$L$4115,12,FALSE)</f>
        <v>65</v>
      </c>
      <c r="E1304" s="7">
        <v>3866</v>
      </c>
      <c r="F1304" s="7" t="str">
        <f>VLOOKUP(E1304,Data!$A$2:$L$4115,6,FALSE)</f>
        <v>failed</v>
      </c>
      <c r="G1304" s="7">
        <f>VLOOKUP(E1304,Data!$A$2:$L$4115,12,FALSE)</f>
        <v>2</v>
      </c>
    </row>
    <row r="1305" spans="1:7" x14ac:dyDescent="0.25">
      <c r="A1305" s="7">
        <v>2547</v>
      </c>
      <c r="B1305" s="7" t="str">
        <f>VLOOKUP(A1305,Data!$A$2:$L$4115,6,FALSE)</f>
        <v>successful</v>
      </c>
      <c r="C1305" s="7">
        <f>VLOOKUP(A1305,Data!$A$2:$L$4115,12,FALSE)</f>
        <v>134</v>
      </c>
      <c r="E1305" s="7">
        <v>3867</v>
      </c>
      <c r="F1305" s="7" t="str">
        <f>VLOOKUP(E1305,Data!$A$2:$L$4115,6,FALSE)</f>
        <v>failed</v>
      </c>
      <c r="G1305" s="7">
        <f>VLOOKUP(E1305,Data!$A$2:$L$4115,12,FALSE)</f>
        <v>5</v>
      </c>
    </row>
    <row r="1306" spans="1:7" x14ac:dyDescent="0.25">
      <c r="A1306" s="7">
        <v>2548</v>
      </c>
      <c r="B1306" s="7" t="str">
        <f>VLOOKUP(A1306,Data!$A$2:$L$4115,6,FALSE)</f>
        <v>successful</v>
      </c>
      <c r="C1306" s="7">
        <f>VLOOKUP(A1306,Data!$A$2:$L$4115,12,FALSE)</f>
        <v>37</v>
      </c>
      <c r="E1306" s="7">
        <v>3888</v>
      </c>
      <c r="F1306" s="7" t="str">
        <f>VLOOKUP(E1306,Data!$A$2:$L$4115,6,FALSE)</f>
        <v>failed</v>
      </c>
      <c r="G1306" s="7">
        <f>VLOOKUP(E1306,Data!$A$2:$L$4115,12,FALSE)</f>
        <v>14</v>
      </c>
    </row>
    <row r="1307" spans="1:7" x14ac:dyDescent="0.25">
      <c r="A1307" s="7">
        <v>2549</v>
      </c>
      <c r="B1307" s="7" t="str">
        <f>VLOOKUP(A1307,Data!$A$2:$L$4115,6,FALSE)</f>
        <v>successful</v>
      </c>
      <c r="C1307" s="7">
        <f>VLOOKUP(A1307,Data!$A$2:$L$4115,12,FALSE)</f>
        <v>37</v>
      </c>
      <c r="E1307" s="7">
        <v>3889</v>
      </c>
      <c r="F1307" s="7" t="str">
        <f>VLOOKUP(E1307,Data!$A$2:$L$4115,6,FALSE)</f>
        <v>failed</v>
      </c>
      <c r="G1307" s="7">
        <f>VLOOKUP(E1307,Data!$A$2:$L$4115,12,FALSE)</f>
        <v>9</v>
      </c>
    </row>
    <row r="1308" spans="1:7" x14ac:dyDescent="0.25">
      <c r="A1308" s="7">
        <v>2550</v>
      </c>
      <c r="B1308" s="7" t="str">
        <f>VLOOKUP(A1308,Data!$A$2:$L$4115,6,FALSE)</f>
        <v>successful</v>
      </c>
      <c r="C1308" s="7">
        <f>VLOOKUP(A1308,Data!$A$2:$L$4115,12,FALSE)</f>
        <v>150</v>
      </c>
      <c r="E1308" s="7">
        <v>3890</v>
      </c>
      <c r="F1308" s="7" t="str">
        <f>VLOOKUP(E1308,Data!$A$2:$L$4115,6,FALSE)</f>
        <v>failed</v>
      </c>
      <c r="G1308" s="7">
        <f>VLOOKUP(E1308,Data!$A$2:$L$4115,12,FALSE)</f>
        <v>8</v>
      </c>
    </row>
    <row r="1309" spans="1:7" x14ac:dyDescent="0.25">
      <c r="A1309" s="7">
        <v>2551</v>
      </c>
      <c r="B1309" s="7" t="str">
        <f>VLOOKUP(A1309,Data!$A$2:$L$4115,6,FALSE)</f>
        <v>successful</v>
      </c>
      <c r="C1309" s="7">
        <f>VLOOKUP(A1309,Data!$A$2:$L$4115,12,FALSE)</f>
        <v>56</v>
      </c>
      <c r="E1309" s="7">
        <v>3891</v>
      </c>
      <c r="F1309" s="7" t="str">
        <f>VLOOKUP(E1309,Data!$A$2:$L$4115,6,FALSE)</f>
        <v>failed</v>
      </c>
      <c r="G1309" s="7">
        <f>VLOOKUP(E1309,Data!$A$2:$L$4115,12,FALSE)</f>
        <v>7</v>
      </c>
    </row>
    <row r="1310" spans="1:7" x14ac:dyDescent="0.25">
      <c r="A1310" s="7">
        <v>2552</v>
      </c>
      <c r="B1310" s="7" t="str">
        <f>VLOOKUP(A1310,Data!$A$2:$L$4115,6,FALSE)</f>
        <v>successful</v>
      </c>
      <c r="C1310" s="7">
        <f>VLOOKUP(A1310,Data!$A$2:$L$4115,12,FALSE)</f>
        <v>18</v>
      </c>
      <c r="E1310" s="7">
        <v>3892</v>
      </c>
      <c r="F1310" s="7" t="str">
        <f>VLOOKUP(E1310,Data!$A$2:$L$4115,6,FALSE)</f>
        <v>failed</v>
      </c>
      <c r="G1310" s="7">
        <f>VLOOKUP(E1310,Data!$A$2:$L$4115,12,FALSE)</f>
        <v>0</v>
      </c>
    </row>
    <row r="1311" spans="1:7" x14ac:dyDescent="0.25">
      <c r="A1311" s="7">
        <v>2553</v>
      </c>
      <c r="B1311" s="7" t="str">
        <f>VLOOKUP(A1311,Data!$A$2:$L$4115,6,FALSE)</f>
        <v>successful</v>
      </c>
      <c r="C1311" s="7">
        <f>VLOOKUP(A1311,Data!$A$2:$L$4115,12,FALSE)</f>
        <v>60</v>
      </c>
      <c r="E1311" s="7">
        <v>3893</v>
      </c>
      <c r="F1311" s="7" t="str">
        <f>VLOOKUP(E1311,Data!$A$2:$L$4115,6,FALSE)</f>
        <v>failed</v>
      </c>
      <c r="G1311" s="7">
        <f>VLOOKUP(E1311,Data!$A$2:$L$4115,12,FALSE)</f>
        <v>84</v>
      </c>
    </row>
    <row r="1312" spans="1:7" x14ac:dyDescent="0.25">
      <c r="A1312" s="7">
        <v>2554</v>
      </c>
      <c r="B1312" s="7" t="str">
        <f>VLOOKUP(A1312,Data!$A$2:$L$4115,6,FALSE)</f>
        <v>successful</v>
      </c>
      <c r="C1312" s="7">
        <f>VLOOKUP(A1312,Data!$A$2:$L$4115,12,FALSE)</f>
        <v>67</v>
      </c>
      <c r="E1312" s="7">
        <v>3894</v>
      </c>
      <c r="F1312" s="7" t="str">
        <f>VLOOKUP(E1312,Data!$A$2:$L$4115,6,FALSE)</f>
        <v>failed</v>
      </c>
      <c r="G1312" s="7">
        <f>VLOOKUP(E1312,Data!$A$2:$L$4115,12,FALSE)</f>
        <v>11</v>
      </c>
    </row>
    <row r="1313" spans="1:7" x14ac:dyDescent="0.25">
      <c r="A1313" s="7">
        <v>2555</v>
      </c>
      <c r="B1313" s="7" t="str">
        <f>VLOOKUP(A1313,Data!$A$2:$L$4115,6,FALSE)</f>
        <v>successful</v>
      </c>
      <c r="C1313" s="7">
        <f>VLOOKUP(A1313,Data!$A$2:$L$4115,12,FALSE)</f>
        <v>35</v>
      </c>
      <c r="E1313" s="7">
        <v>3895</v>
      </c>
      <c r="F1313" s="7" t="str">
        <f>VLOOKUP(E1313,Data!$A$2:$L$4115,6,FALSE)</f>
        <v>failed</v>
      </c>
      <c r="G1313" s="7">
        <f>VLOOKUP(E1313,Data!$A$2:$L$4115,12,FALSE)</f>
        <v>1</v>
      </c>
    </row>
    <row r="1314" spans="1:7" x14ac:dyDescent="0.25">
      <c r="A1314" s="7">
        <v>2556</v>
      </c>
      <c r="B1314" s="7" t="str">
        <f>VLOOKUP(A1314,Data!$A$2:$L$4115,6,FALSE)</f>
        <v>successful</v>
      </c>
      <c r="C1314" s="7">
        <f>VLOOKUP(A1314,Data!$A$2:$L$4115,12,FALSE)</f>
        <v>34</v>
      </c>
      <c r="E1314" s="7">
        <v>3896</v>
      </c>
      <c r="F1314" s="7" t="str">
        <f>VLOOKUP(E1314,Data!$A$2:$L$4115,6,FALSE)</f>
        <v>failed</v>
      </c>
      <c r="G1314" s="7">
        <f>VLOOKUP(E1314,Data!$A$2:$L$4115,12,FALSE)</f>
        <v>4</v>
      </c>
    </row>
    <row r="1315" spans="1:7" x14ac:dyDescent="0.25">
      <c r="A1315" s="7">
        <v>2557</v>
      </c>
      <c r="B1315" s="7" t="str">
        <f>VLOOKUP(A1315,Data!$A$2:$L$4115,6,FALSE)</f>
        <v>successful</v>
      </c>
      <c r="C1315" s="7">
        <f>VLOOKUP(A1315,Data!$A$2:$L$4115,12,FALSE)</f>
        <v>36</v>
      </c>
      <c r="E1315" s="7">
        <v>3897</v>
      </c>
      <c r="F1315" s="7" t="str">
        <f>VLOOKUP(E1315,Data!$A$2:$L$4115,6,FALSE)</f>
        <v>failed</v>
      </c>
      <c r="G1315" s="7">
        <f>VLOOKUP(E1315,Data!$A$2:$L$4115,12,FALSE)</f>
        <v>10</v>
      </c>
    </row>
    <row r="1316" spans="1:7" x14ac:dyDescent="0.25">
      <c r="A1316" s="7">
        <v>2558</v>
      </c>
      <c r="B1316" s="7" t="str">
        <f>VLOOKUP(A1316,Data!$A$2:$L$4115,6,FALSE)</f>
        <v>successful</v>
      </c>
      <c r="C1316" s="7">
        <f>VLOOKUP(A1316,Data!$A$2:$L$4115,12,FALSE)</f>
        <v>18</v>
      </c>
      <c r="E1316" s="7">
        <v>3898</v>
      </c>
      <c r="F1316" s="7" t="str">
        <f>VLOOKUP(E1316,Data!$A$2:$L$4115,6,FALSE)</f>
        <v>failed</v>
      </c>
      <c r="G1316" s="7">
        <f>VLOOKUP(E1316,Data!$A$2:$L$4115,12,FALSE)</f>
        <v>16</v>
      </c>
    </row>
    <row r="1317" spans="1:7" x14ac:dyDescent="0.25">
      <c r="A1317" s="7">
        <v>2559</v>
      </c>
      <c r="B1317" s="7" t="str">
        <f>VLOOKUP(A1317,Data!$A$2:$L$4115,6,FALSE)</f>
        <v>successful</v>
      </c>
      <c r="C1317" s="7">
        <f>VLOOKUP(A1317,Data!$A$2:$L$4115,12,FALSE)</f>
        <v>25</v>
      </c>
      <c r="E1317" s="7">
        <v>3899</v>
      </c>
      <c r="F1317" s="7" t="str">
        <f>VLOOKUP(E1317,Data!$A$2:$L$4115,6,FALSE)</f>
        <v>failed</v>
      </c>
      <c r="G1317" s="7">
        <f>VLOOKUP(E1317,Data!$A$2:$L$4115,12,FALSE)</f>
        <v>2</v>
      </c>
    </row>
    <row r="1318" spans="1:7" x14ac:dyDescent="0.25">
      <c r="A1318" s="7">
        <v>2560</v>
      </c>
      <c r="B1318" s="7" t="str">
        <f>VLOOKUP(A1318,Data!$A$2:$L$4115,6,FALSE)</f>
        <v>successful</v>
      </c>
      <c r="C1318" s="7">
        <f>VLOOKUP(A1318,Data!$A$2:$L$4115,12,FALSE)</f>
        <v>21</v>
      </c>
      <c r="E1318" s="7">
        <v>3900</v>
      </c>
      <c r="F1318" s="7" t="str">
        <f>VLOOKUP(E1318,Data!$A$2:$L$4115,6,FALSE)</f>
        <v>failed</v>
      </c>
      <c r="G1318" s="7">
        <f>VLOOKUP(E1318,Data!$A$2:$L$4115,12,FALSE)</f>
        <v>5</v>
      </c>
    </row>
    <row r="1319" spans="1:7" x14ac:dyDescent="0.25">
      <c r="A1319" s="7">
        <v>2601</v>
      </c>
      <c r="B1319" s="7" t="str">
        <f>VLOOKUP(A1319,Data!$A$2:$L$4115,6,FALSE)</f>
        <v>successful</v>
      </c>
      <c r="C1319" s="7">
        <f>VLOOKUP(A1319,Data!$A$2:$L$4115,12,FALSE)</f>
        <v>151</v>
      </c>
      <c r="E1319" s="7">
        <v>3901</v>
      </c>
      <c r="F1319" s="7" t="str">
        <f>VLOOKUP(E1319,Data!$A$2:$L$4115,6,FALSE)</f>
        <v>failed</v>
      </c>
      <c r="G1319" s="7">
        <f>VLOOKUP(E1319,Data!$A$2:$L$4115,12,FALSE)</f>
        <v>1</v>
      </c>
    </row>
    <row r="1320" spans="1:7" x14ac:dyDescent="0.25">
      <c r="A1320" s="7">
        <v>2602</v>
      </c>
      <c r="B1320" s="7" t="str">
        <f>VLOOKUP(A1320,Data!$A$2:$L$4115,6,FALSE)</f>
        <v>successful</v>
      </c>
      <c r="C1320" s="7">
        <f>VLOOKUP(A1320,Data!$A$2:$L$4115,12,FALSE)</f>
        <v>489</v>
      </c>
      <c r="E1320" s="7">
        <v>3902</v>
      </c>
      <c r="F1320" s="7" t="str">
        <f>VLOOKUP(E1320,Data!$A$2:$L$4115,6,FALSE)</f>
        <v>failed</v>
      </c>
      <c r="G1320" s="7">
        <f>VLOOKUP(E1320,Data!$A$2:$L$4115,12,FALSE)</f>
        <v>31</v>
      </c>
    </row>
    <row r="1321" spans="1:7" x14ac:dyDescent="0.25">
      <c r="A1321" s="7">
        <v>2603</v>
      </c>
      <c r="B1321" s="7" t="str">
        <f>VLOOKUP(A1321,Data!$A$2:$L$4115,6,FALSE)</f>
        <v>successful</v>
      </c>
      <c r="C1321" s="7">
        <f>VLOOKUP(A1321,Data!$A$2:$L$4115,12,FALSE)</f>
        <v>50</v>
      </c>
      <c r="E1321" s="7">
        <v>3903</v>
      </c>
      <c r="F1321" s="7" t="str">
        <f>VLOOKUP(E1321,Data!$A$2:$L$4115,6,FALSE)</f>
        <v>failed</v>
      </c>
      <c r="G1321" s="7">
        <f>VLOOKUP(E1321,Data!$A$2:$L$4115,12,FALSE)</f>
        <v>0</v>
      </c>
    </row>
    <row r="1322" spans="1:7" x14ac:dyDescent="0.25">
      <c r="A1322" s="7">
        <v>2604</v>
      </c>
      <c r="B1322" s="7" t="str">
        <f>VLOOKUP(A1322,Data!$A$2:$L$4115,6,FALSE)</f>
        <v>successful</v>
      </c>
      <c r="C1322" s="7">
        <f>VLOOKUP(A1322,Data!$A$2:$L$4115,12,FALSE)</f>
        <v>321</v>
      </c>
      <c r="E1322" s="7">
        <v>3904</v>
      </c>
      <c r="F1322" s="7" t="str">
        <f>VLOOKUP(E1322,Data!$A$2:$L$4115,6,FALSE)</f>
        <v>failed</v>
      </c>
      <c r="G1322" s="7">
        <f>VLOOKUP(E1322,Data!$A$2:$L$4115,12,FALSE)</f>
        <v>2</v>
      </c>
    </row>
    <row r="1323" spans="1:7" x14ac:dyDescent="0.25">
      <c r="A1323" s="7">
        <v>2605</v>
      </c>
      <c r="B1323" s="7" t="str">
        <f>VLOOKUP(A1323,Data!$A$2:$L$4115,6,FALSE)</f>
        <v>successful</v>
      </c>
      <c r="C1323" s="7">
        <f>VLOOKUP(A1323,Data!$A$2:$L$4115,12,FALSE)</f>
        <v>1762</v>
      </c>
      <c r="E1323" s="7">
        <v>3905</v>
      </c>
      <c r="F1323" s="7" t="str">
        <f>VLOOKUP(E1323,Data!$A$2:$L$4115,6,FALSE)</f>
        <v>failed</v>
      </c>
      <c r="G1323" s="7">
        <f>VLOOKUP(E1323,Data!$A$2:$L$4115,12,FALSE)</f>
        <v>7</v>
      </c>
    </row>
    <row r="1324" spans="1:7" x14ac:dyDescent="0.25">
      <c r="A1324" s="7">
        <v>2606</v>
      </c>
      <c r="B1324" s="7" t="str">
        <f>VLOOKUP(A1324,Data!$A$2:$L$4115,6,FALSE)</f>
        <v>successful</v>
      </c>
      <c r="C1324" s="7">
        <f>VLOOKUP(A1324,Data!$A$2:$L$4115,12,FALSE)</f>
        <v>385</v>
      </c>
      <c r="E1324" s="7">
        <v>3906</v>
      </c>
      <c r="F1324" s="7" t="str">
        <f>VLOOKUP(E1324,Data!$A$2:$L$4115,6,FALSE)</f>
        <v>failed</v>
      </c>
      <c r="G1324" s="7">
        <f>VLOOKUP(E1324,Data!$A$2:$L$4115,12,FALSE)</f>
        <v>16</v>
      </c>
    </row>
    <row r="1325" spans="1:7" x14ac:dyDescent="0.25">
      <c r="A1325" s="7">
        <v>2607</v>
      </c>
      <c r="B1325" s="7" t="str">
        <f>VLOOKUP(A1325,Data!$A$2:$L$4115,6,FALSE)</f>
        <v>successful</v>
      </c>
      <c r="C1325" s="7">
        <f>VLOOKUP(A1325,Data!$A$2:$L$4115,12,FALSE)</f>
        <v>398</v>
      </c>
      <c r="E1325" s="7">
        <v>3907</v>
      </c>
      <c r="F1325" s="7" t="str">
        <f>VLOOKUP(E1325,Data!$A$2:$L$4115,6,FALSE)</f>
        <v>failed</v>
      </c>
      <c r="G1325" s="7">
        <f>VLOOKUP(E1325,Data!$A$2:$L$4115,12,FALSE)</f>
        <v>4</v>
      </c>
    </row>
    <row r="1326" spans="1:7" x14ac:dyDescent="0.25">
      <c r="A1326" s="7">
        <v>2608</v>
      </c>
      <c r="B1326" s="7" t="str">
        <f>VLOOKUP(A1326,Data!$A$2:$L$4115,6,FALSE)</f>
        <v>successful</v>
      </c>
      <c r="C1326" s="7">
        <f>VLOOKUP(A1326,Data!$A$2:$L$4115,12,FALSE)</f>
        <v>304</v>
      </c>
      <c r="E1326" s="7">
        <v>3908</v>
      </c>
      <c r="F1326" s="7" t="str">
        <f>VLOOKUP(E1326,Data!$A$2:$L$4115,6,FALSE)</f>
        <v>failed</v>
      </c>
      <c r="G1326" s="7">
        <f>VLOOKUP(E1326,Data!$A$2:$L$4115,12,FALSE)</f>
        <v>4</v>
      </c>
    </row>
    <row r="1327" spans="1:7" x14ac:dyDescent="0.25">
      <c r="A1327" s="7">
        <v>2609</v>
      </c>
      <c r="B1327" s="7" t="str">
        <f>VLOOKUP(A1327,Data!$A$2:$L$4115,6,FALSE)</f>
        <v>successful</v>
      </c>
      <c r="C1327" s="7">
        <f>VLOOKUP(A1327,Data!$A$2:$L$4115,12,FALSE)</f>
        <v>676</v>
      </c>
      <c r="E1327" s="7">
        <v>3909</v>
      </c>
      <c r="F1327" s="7" t="str">
        <f>VLOOKUP(E1327,Data!$A$2:$L$4115,6,FALSE)</f>
        <v>failed</v>
      </c>
      <c r="G1327" s="7">
        <f>VLOOKUP(E1327,Data!$A$2:$L$4115,12,FALSE)</f>
        <v>4</v>
      </c>
    </row>
    <row r="1328" spans="1:7" x14ac:dyDescent="0.25">
      <c r="A1328" s="7">
        <v>2610</v>
      </c>
      <c r="B1328" s="7" t="str">
        <f>VLOOKUP(A1328,Data!$A$2:$L$4115,6,FALSE)</f>
        <v>successful</v>
      </c>
      <c r="C1328" s="7">
        <f>VLOOKUP(A1328,Data!$A$2:$L$4115,12,FALSE)</f>
        <v>577</v>
      </c>
      <c r="E1328" s="7">
        <v>3910</v>
      </c>
      <c r="F1328" s="7" t="str">
        <f>VLOOKUP(E1328,Data!$A$2:$L$4115,6,FALSE)</f>
        <v>failed</v>
      </c>
      <c r="G1328" s="7">
        <f>VLOOKUP(E1328,Data!$A$2:$L$4115,12,FALSE)</f>
        <v>3</v>
      </c>
    </row>
    <row r="1329" spans="1:7" x14ac:dyDescent="0.25">
      <c r="A1329" s="7">
        <v>2611</v>
      </c>
      <c r="B1329" s="7" t="str">
        <f>VLOOKUP(A1329,Data!$A$2:$L$4115,6,FALSE)</f>
        <v>successful</v>
      </c>
      <c r="C1329" s="7">
        <f>VLOOKUP(A1329,Data!$A$2:$L$4115,12,FALSE)</f>
        <v>3663</v>
      </c>
      <c r="E1329" s="7">
        <v>3911</v>
      </c>
      <c r="F1329" s="7" t="str">
        <f>VLOOKUP(E1329,Data!$A$2:$L$4115,6,FALSE)</f>
        <v>failed</v>
      </c>
      <c r="G1329" s="7">
        <f>VLOOKUP(E1329,Data!$A$2:$L$4115,12,FALSE)</f>
        <v>36</v>
      </c>
    </row>
    <row r="1330" spans="1:7" x14ac:dyDescent="0.25">
      <c r="A1330" s="7">
        <v>2612</v>
      </c>
      <c r="B1330" s="7" t="str">
        <f>VLOOKUP(A1330,Data!$A$2:$L$4115,6,FALSE)</f>
        <v>successful</v>
      </c>
      <c r="C1330" s="7">
        <f>VLOOKUP(A1330,Data!$A$2:$L$4115,12,FALSE)</f>
        <v>294</v>
      </c>
      <c r="E1330" s="7">
        <v>3912</v>
      </c>
      <c r="F1330" s="7" t="str">
        <f>VLOOKUP(E1330,Data!$A$2:$L$4115,6,FALSE)</f>
        <v>failed</v>
      </c>
      <c r="G1330" s="7">
        <f>VLOOKUP(E1330,Data!$A$2:$L$4115,12,FALSE)</f>
        <v>1</v>
      </c>
    </row>
    <row r="1331" spans="1:7" x14ac:dyDescent="0.25">
      <c r="A1331" s="7">
        <v>2613</v>
      </c>
      <c r="B1331" s="7" t="str">
        <f>VLOOKUP(A1331,Data!$A$2:$L$4115,6,FALSE)</f>
        <v>successful</v>
      </c>
      <c r="C1331" s="7">
        <f>VLOOKUP(A1331,Data!$A$2:$L$4115,12,FALSE)</f>
        <v>28</v>
      </c>
      <c r="E1331" s="7">
        <v>3913</v>
      </c>
      <c r="F1331" s="7" t="str">
        <f>VLOOKUP(E1331,Data!$A$2:$L$4115,6,FALSE)</f>
        <v>failed</v>
      </c>
      <c r="G1331" s="7">
        <f>VLOOKUP(E1331,Data!$A$2:$L$4115,12,FALSE)</f>
        <v>7</v>
      </c>
    </row>
    <row r="1332" spans="1:7" x14ac:dyDescent="0.25">
      <c r="A1332" s="7">
        <v>2614</v>
      </c>
      <c r="B1332" s="7" t="str">
        <f>VLOOKUP(A1332,Data!$A$2:$L$4115,6,FALSE)</f>
        <v>successful</v>
      </c>
      <c r="C1332" s="7">
        <f>VLOOKUP(A1332,Data!$A$2:$L$4115,12,FALSE)</f>
        <v>100</v>
      </c>
      <c r="E1332" s="7">
        <v>3914</v>
      </c>
      <c r="F1332" s="7" t="str">
        <f>VLOOKUP(E1332,Data!$A$2:$L$4115,6,FALSE)</f>
        <v>failed</v>
      </c>
      <c r="G1332" s="7">
        <f>VLOOKUP(E1332,Data!$A$2:$L$4115,12,FALSE)</f>
        <v>27</v>
      </c>
    </row>
    <row r="1333" spans="1:7" x14ac:dyDescent="0.25">
      <c r="A1333" s="7">
        <v>2615</v>
      </c>
      <c r="B1333" s="7" t="str">
        <f>VLOOKUP(A1333,Data!$A$2:$L$4115,6,FALSE)</f>
        <v>successful</v>
      </c>
      <c r="C1333" s="7">
        <f>VLOOKUP(A1333,Data!$A$2:$L$4115,12,FALSE)</f>
        <v>72</v>
      </c>
      <c r="E1333" s="7">
        <v>3915</v>
      </c>
      <c r="F1333" s="7" t="str">
        <f>VLOOKUP(E1333,Data!$A$2:$L$4115,6,FALSE)</f>
        <v>failed</v>
      </c>
      <c r="G1333" s="7">
        <f>VLOOKUP(E1333,Data!$A$2:$L$4115,12,FALSE)</f>
        <v>1</v>
      </c>
    </row>
    <row r="1334" spans="1:7" x14ac:dyDescent="0.25">
      <c r="A1334" s="7">
        <v>2616</v>
      </c>
      <c r="B1334" s="7" t="str">
        <f>VLOOKUP(A1334,Data!$A$2:$L$4115,6,FALSE)</f>
        <v>successful</v>
      </c>
      <c r="C1334" s="7">
        <f>VLOOKUP(A1334,Data!$A$2:$L$4115,12,FALSE)</f>
        <v>238</v>
      </c>
      <c r="E1334" s="7">
        <v>3916</v>
      </c>
      <c r="F1334" s="7" t="str">
        <f>VLOOKUP(E1334,Data!$A$2:$L$4115,6,FALSE)</f>
        <v>failed</v>
      </c>
      <c r="G1334" s="7">
        <f>VLOOKUP(E1334,Data!$A$2:$L$4115,12,FALSE)</f>
        <v>0</v>
      </c>
    </row>
    <row r="1335" spans="1:7" x14ac:dyDescent="0.25">
      <c r="A1335" s="7">
        <v>2617</v>
      </c>
      <c r="B1335" s="7" t="str">
        <f>VLOOKUP(A1335,Data!$A$2:$L$4115,6,FALSE)</f>
        <v>successful</v>
      </c>
      <c r="C1335" s="7">
        <f>VLOOKUP(A1335,Data!$A$2:$L$4115,12,FALSE)</f>
        <v>159</v>
      </c>
      <c r="E1335" s="7">
        <v>3917</v>
      </c>
      <c r="F1335" s="7" t="str">
        <f>VLOOKUP(E1335,Data!$A$2:$L$4115,6,FALSE)</f>
        <v>failed</v>
      </c>
      <c r="G1335" s="7">
        <f>VLOOKUP(E1335,Data!$A$2:$L$4115,12,FALSE)</f>
        <v>1</v>
      </c>
    </row>
    <row r="1336" spans="1:7" x14ac:dyDescent="0.25">
      <c r="A1336" s="7">
        <v>2618</v>
      </c>
      <c r="B1336" s="7" t="str">
        <f>VLOOKUP(A1336,Data!$A$2:$L$4115,6,FALSE)</f>
        <v>successful</v>
      </c>
      <c r="C1336" s="7">
        <f>VLOOKUP(A1336,Data!$A$2:$L$4115,12,FALSE)</f>
        <v>77</v>
      </c>
      <c r="E1336" s="7">
        <v>3918</v>
      </c>
      <c r="F1336" s="7" t="str">
        <f>VLOOKUP(E1336,Data!$A$2:$L$4115,6,FALSE)</f>
        <v>failed</v>
      </c>
      <c r="G1336" s="7">
        <f>VLOOKUP(E1336,Data!$A$2:$L$4115,12,FALSE)</f>
        <v>3</v>
      </c>
    </row>
    <row r="1337" spans="1:7" x14ac:dyDescent="0.25">
      <c r="A1337" s="7">
        <v>2619</v>
      </c>
      <c r="B1337" s="7" t="str">
        <f>VLOOKUP(A1337,Data!$A$2:$L$4115,6,FALSE)</f>
        <v>successful</v>
      </c>
      <c r="C1337" s="7">
        <f>VLOOKUP(A1337,Data!$A$2:$L$4115,12,FALSE)</f>
        <v>53</v>
      </c>
      <c r="E1337" s="7">
        <v>3919</v>
      </c>
      <c r="F1337" s="7" t="str">
        <f>VLOOKUP(E1337,Data!$A$2:$L$4115,6,FALSE)</f>
        <v>failed</v>
      </c>
      <c r="G1337" s="7">
        <f>VLOOKUP(E1337,Data!$A$2:$L$4115,12,FALSE)</f>
        <v>3</v>
      </c>
    </row>
    <row r="1338" spans="1:7" x14ac:dyDescent="0.25">
      <c r="A1338" s="7">
        <v>2620</v>
      </c>
      <c r="B1338" s="7" t="str">
        <f>VLOOKUP(A1338,Data!$A$2:$L$4115,6,FALSE)</f>
        <v>successful</v>
      </c>
      <c r="C1338" s="7">
        <f>VLOOKUP(A1338,Data!$A$2:$L$4115,12,FALSE)</f>
        <v>1251</v>
      </c>
      <c r="E1338" s="7">
        <v>3920</v>
      </c>
      <c r="F1338" s="7" t="str">
        <f>VLOOKUP(E1338,Data!$A$2:$L$4115,6,FALSE)</f>
        <v>failed</v>
      </c>
      <c r="G1338" s="7">
        <f>VLOOKUP(E1338,Data!$A$2:$L$4115,12,FALSE)</f>
        <v>3</v>
      </c>
    </row>
    <row r="1339" spans="1:7" x14ac:dyDescent="0.25">
      <c r="A1339" s="7">
        <v>2621</v>
      </c>
      <c r="B1339" s="7" t="str">
        <f>VLOOKUP(A1339,Data!$A$2:$L$4115,6,FALSE)</f>
        <v>successful</v>
      </c>
      <c r="C1339" s="7">
        <f>VLOOKUP(A1339,Data!$A$2:$L$4115,12,FALSE)</f>
        <v>465</v>
      </c>
      <c r="E1339" s="7">
        <v>3921</v>
      </c>
      <c r="F1339" s="7" t="str">
        <f>VLOOKUP(E1339,Data!$A$2:$L$4115,6,FALSE)</f>
        <v>failed</v>
      </c>
      <c r="G1339" s="7">
        <f>VLOOKUP(E1339,Data!$A$2:$L$4115,12,FALSE)</f>
        <v>0</v>
      </c>
    </row>
    <row r="1340" spans="1:7" x14ac:dyDescent="0.25">
      <c r="A1340" s="7">
        <v>2622</v>
      </c>
      <c r="B1340" s="7" t="str">
        <f>VLOOKUP(A1340,Data!$A$2:$L$4115,6,FALSE)</f>
        <v>successful</v>
      </c>
      <c r="C1340" s="7">
        <f>VLOOKUP(A1340,Data!$A$2:$L$4115,12,FALSE)</f>
        <v>74</v>
      </c>
      <c r="E1340" s="7">
        <v>3922</v>
      </c>
      <c r="F1340" s="7" t="str">
        <f>VLOOKUP(E1340,Data!$A$2:$L$4115,6,FALSE)</f>
        <v>failed</v>
      </c>
      <c r="G1340" s="7">
        <f>VLOOKUP(E1340,Data!$A$2:$L$4115,12,FALSE)</f>
        <v>6</v>
      </c>
    </row>
    <row r="1341" spans="1:7" x14ac:dyDescent="0.25">
      <c r="A1341" s="7">
        <v>2623</v>
      </c>
      <c r="B1341" s="7" t="str">
        <f>VLOOKUP(A1341,Data!$A$2:$L$4115,6,FALSE)</f>
        <v>successful</v>
      </c>
      <c r="C1341" s="7">
        <f>VLOOKUP(A1341,Data!$A$2:$L$4115,12,FALSE)</f>
        <v>62</v>
      </c>
      <c r="E1341" s="7">
        <v>3923</v>
      </c>
      <c r="F1341" s="7" t="str">
        <f>VLOOKUP(E1341,Data!$A$2:$L$4115,6,FALSE)</f>
        <v>failed</v>
      </c>
      <c r="G1341" s="7">
        <f>VLOOKUP(E1341,Data!$A$2:$L$4115,12,FALSE)</f>
        <v>17</v>
      </c>
    </row>
    <row r="1342" spans="1:7" x14ac:dyDescent="0.25">
      <c r="A1342" s="7">
        <v>2624</v>
      </c>
      <c r="B1342" s="7" t="str">
        <f>VLOOKUP(A1342,Data!$A$2:$L$4115,6,FALSE)</f>
        <v>successful</v>
      </c>
      <c r="C1342" s="7">
        <f>VLOOKUP(A1342,Data!$A$2:$L$4115,12,FALSE)</f>
        <v>3468</v>
      </c>
      <c r="E1342" s="7">
        <v>3924</v>
      </c>
      <c r="F1342" s="7" t="str">
        <f>VLOOKUP(E1342,Data!$A$2:$L$4115,6,FALSE)</f>
        <v>failed</v>
      </c>
      <c r="G1342" s="7">
        <f>VLOOKUP(E1342,Data!$A$2:$L$4115,12,FALSE)</f>
        <v>40</v>
      </c>
    </row>
    <row r="1343" spans="1:7" x14ac:dyDescent="0.25">
      <c r="A1343" s="7">
        <v>2625</v>
      </c>
      <c r="B1343" s="7" t="str">
        <f>VLOOKUP(A1343,Data!$A$2:$L$4115,6,FALSE)</f>
        <v>successful</v>
      </c>
      <c r="C1343" s="7">
        <f>VLOOKUP(A1343,Data!$A$2:$L$4115,12,FALSE)</f>
        <v>52</v>
      </c>
      <c r="E1343" s="7">
        <v>3925</v>
      </c>
      <c r="F1343" s="7" t="str">
        <f>VLOOKUP(E1343,Data!$A$2:$L$4115,6,FALSE)</f>
        <v>failed</v>
      </c>
      <c r="G1343" s="7">
        <f>VLOOKUP(E1343,Data!$A$2:$L$4115,12,FALSE)</f>
        <v>3</v>
      </c>
    </row>
    <row r="1344" spans="1:7" x14ac:dyDescent="0.25">
      <c r="A1344" s="7">
        <v>2626</v>
      </c>
      <c r="B1344" s="7" t="str">
        <f>VLOOKUP(A1344,Data!$A$2:$L$4115,6,FALSE)</f>
        <v>successful</v>
      </c>
      <c r="C1344" s="7">
        <f>VLOOKUP(A1344,Data!$A$2:$L$4115,12,FALSE)</f>
        <v>50</v>
      </c>
      <c r="E1344" s="7">
        <v>3926</v>
      </c>
      <c r="F1344" s="7" t="str">
        <f>VLOOKUP(E1344,Data!$A$2:$L$4115,6,FALSE)</f>
        <v>failed</v>
      </c>
      <c r="G1344" s="7">
        <f>VLOOKUP(E1344,Data!$A$2:$L$4115,12,FALSE)</f>
        <v>1</v>
      </c>
    </row>
    <row r="1345" spans="1:7" x14ac:dyDescent="0.25">
      <c r="A1345" s="7">
        <v>2627</v>
      </c>
      <c r="B1345" s="7" t="str">
        <f>VLOOKUP(A1345,Data!$A$2:$L$4115,6,FALSE)</f>
        <v>successful</v>
      </c>
      <c r="C1345" s="7">
        <f>VLOOKUP(A1345,Data!$A$2:$L$4115,12,FALSE)</f>
        <v>45</v>
      </c>
      <c r="E1345" s="7">
        <v>3927</v>
      </c>
      <c r="F1345" s="7" t="str">
        <f>VLOOKUP(E1345,Data!$A$2:$L$4115,6,FALSE)</f>
        <v>failed</v>
      </c>
      <c r="G1345" s="7">
        <f>VLOOKUP(E1345,Data!$A$2:$L$4115,12,FALSE)</f>
        <v>2</v>
      </c>
    </row>
    <row r="1346" spans="1:7" x14ac:dyDescent="0.25">
      <c r="A1346" s="7">
        <v>2628</v>
      </c>
      <c r="B1346" s="7" t="str">
        <f>VLOOKUP(A1346,Data!$A$2:$L$4115,6,FALSE)</f>
        <v>successful</v>
      </c>
      <c r="C1346" s="7">
        <f>VLOOKUP(A1346,Data!$A$2:$L$4115,12,FALSE)</f>
        <v>21</v>
      </c>
      <c r="E1346" s="7">
        <v>3928</v>
      </c>
      <c r="F1346" s="7" t="str">
        <f>VLOOKUP(E1346,Data!$A$2:$L$4115,6,FALSE)</f>
        <v>failed</v>
      </c>
      <c r="G1346" s="7">
        <f>VLOOKUP(E1346,Data!$A$2:$L$4115,12,FALSE)</f>
        <v>7</v>
      </c>
    </row>
    <row r="1347" spans="1:7" x14ac:dyDescent="0.25">
      <c r="A1347" s="7">
        <v>2629</v>
      </c>
      <c r="B1347" s="7" t="str">
        <f>VLOOKUP(A1347,Data!$A$2:$L$4115,6,FALSE)</f>
        <v>successful</v>
      </c>
      <c r="C1347" s="7">
        <f>VLOOKUP(A1347,Data!$A$2:$L$4115,12,FALSE)</f>
        <v>100</v>
      </c>
      <c r="E1347" s="7">
        <v>3929</v>
      </c>
      <c r="F1347" s="7" t="str">
        <f>VLOOKUP(E1347,Data!$A$2:$L$4115,6,FALSE)</f>
        <v>failed</v>
      </c>
      <c r="G1347" s="7">
        <f>VLOOKUP(E1347,Data!$A$2:$L$4115,12,FALSE)</f>
        <v>14</v>
      </c>
    </row>
    <row r="1348" spans="1:7" x14ac:dyDescent="0.25">
      <c r="A1348" s="7">
        <v>2630</v>
      </c>
      <c r="B1348" s="7" t="str">
        <f>VLOOKUP(A1348,Data!$A$2:$L$4115,6,FALSE)</f>
        <v>successful</v>
      </c>
      <c r="C1348" s="7">
        <f>VLOOKUP(A1348,Data!$A$2:$L$4115,12,FALSE)</f>
        <v>81</v>
      </c>
      <c r="E1348" s="7">
        <v>3930</v>
      </c>
      <c r="F1348" s="7" t="str">
        <f>VLOOKUP(E1348,Data!$A$2:$L$4115,6,FALSE)</f>
        <v>failed</v>
      </c>
      <c r="G1348" s="7">
        <f>VLOOKUP(E1348,Data!$A$2:$L$4115,12,FALSE)</f>
        <v>0</v>
      </c>
    </row>
    <row r="1349" spans="1:7" x14ac:dyDescent="0.25">
      <c r="A1349" s="7">
        <v>2631</v>
      </c>
      <c r="B1349" s="7" t="str">
        <f>VLOOKUP(A1349,Data!$A$2:$L$4115,6,FALSE)</f>
        <v>successful</v>
      </c>
      <c r="C1349" s="7">
        <f>VLOOKUP(A1349,Data!$A$2:$L$4115,12,FALSE)</f>
        <v>286</v>
      </c>
      <c r="E1349" s="7">
        <v>3931</v>
      </c>
      <c r="F1349" s="7" t="str">
        <f>VLOOKUP(E1349,Data!$A$2:$L$4115,6,FALSE)</f>
        <v>failed</v>
      </c>
      <c r="G1349" s="7">
        <f>VLOOKUP(E1349,Data!$A$2:$L$4115,12,FALSE)</f>
        <v>0</v>
      </c>
    </row>
    <row r="1350" spans="1:7" x14ac:dyDescent="0.25">
      <c r="A1350" s="7">
        <v>2632</v>
      </c>
      <c r="B1350" s="7" t="str">
        <f>VLOOKUP(A1350,Data!$A$2:$L$4115,6,FALSE)</f>
        <v>successful</v>
      </c>
      <c r="C1350" s="7">
        <f>VLOOKUP(A1350,Data!$A$2:$L$4115,12,FALSE)</f>
        <v>42</v>
      </c>
      <c r="E1350" s="7">
        <v>3932</v>
      </c>
      <c r="F1350" s="7" t="str">
        <f>VLOOKUP(E1350,Data!$A$2:$L$4115,6,FALSE)</f>
        <v>failed</v>
      </c>
      <c r="G1350" s="7">
        <f>VLOOKUP(E1350,Data!$A$2:$L$4115,12,FALSE)</f>
        <v>1</v>
      </c>
    </row>
    <row r="1351" spans="1:7" x14ac:dyDescent="0.25">
      <c r="A1351" s="7">
        <v>2633</v>
      </c>
      <c r="B1351" s="7" t="str">
        <f>VLOOKUP(A1351,Data!$A$2:$L$4115,6,FALSE)</f>
        <v>successful</v>
      </c>
      <c r="C1351" s="7">
        <f>VLOOKUP(A1351,Data!$A$2:$L$4115,12,FALSE)</f>
        <v>199</v>
      </c>
      <c r="E1351" s="7">
        <v>3933</v>
      </c>
      <c r="F1351" s="7" t="str">
        <f>VLOOKUP(E1351,Data!$A$2:$L$4115,6,FALSE)</f>
        <v>failed</v>
      </c>
      <c r="G1351" s="7">
        <f>VLOOKUP(E1351,Data!$A$2:$L$4115,12,FALSE)</f>
        <v>12</v>
      </c>
    </row>
    <row r="1352" spans="1:7" x14ac:dyDescent="0.25">
      <c r="A1352" s="7">
        <v>2634</v>
      </c>
      <c r="B1352" s="7" t="str">
        <f>VLOOKUP(A1352,Data!$A$2:$L$4115,6,FALSE)</f>
        <v>successful</v>
      </c>
      <c r="C1352" s="7">
        <f>VLOOKUP(A1352,Data!$A$2:$L$4115,12,FALSE)</f>
        <v>25</v>
      </c>
      <c r="E1352" s="7">
        <v>3934</v>
      </c>
      <c r="F1352" s="7" t="str">
        <f>VLOOKUP(E1352,Data!$A$2:$L$4115,6,FALSE)</f>
        <v>failed</v>
      </c>
      <c r="G1352" s="7">
        <f>VLOOKUP(E1352,Data!$A$2:$L$4115,12,FALSE)</f>
        <v>12</v>
      </c>
    </row>
    <row r="1353" spans="1:7" x14ac:dyDescent="0.25">
      <c r="A1353" s="7">
        <v>2635</v>
      </c>
      <c r="B1353" s="7" t="str">
        <f>VLOOKUP(A1353,Data!$A$2:$L$4115,6,FALSE)</f>
        <v>successful</v>
      </c>
      <c r="C1353" s="7">
        <f>VLOOKUP(A1353,Data!$A$2:$L$4115,12,FALSE)</f>
        <v>84</v>
      </c>
      <c r="E1353" s="7">
        <v>3935</v>
      </c>
      <c r="F1353" s="7" t="str">
        <f>VLOOKUP(E1353,Data!$A$2:$L$4115,6,FALSE)</f>
        <v>failed</v>
      </c>
      <c r="G1353" s="7">
        <f>VLOOKUP(E1353,Data!$A$2:$L$4115,12,FALSE)</f>
        <v>23</v>
      </c>
    </row>
    <row r="1354" spans="1:7" x14ac:dyDescent="0.25">
      <c r="A1354" s="7">
        <v>2636</v>
      </c>
      <c r="B1354" s="7" t="str">
        <f>VLOOKUP(A1354,Data!$A$2:$L$4115,6,FALSE)</f>
        <v>successful</v>
      </c>
      <c r="C1354" s="7">
        <f>VLOOKUP(A1354,Data!$A$2:$L$4115,12,FALSE)</f>
        <v>50</v>
      </c>
      <c r="E1354" s="7">
        <v>3936</v>
      </c>
      <c r="F1354" s="7" t="str">
        <f>VLOOKUP(E1354,Data!$A$2:$L$4115,6,FALSE)</f>
        <v>failed</v>
      </c>
      <c r="G1354" s="7">
        <f>VLOOKUP(E1354,Data!$A$2:$L$4115,12,FALSE)</f>
        <v>0</v>
      </c>
    </row>
    <row r="1355" spans="1:7" x14ac:dyDescent="0.25">
      <c r="A1355" s="7">
        <v>2637</v>
      </c>
      <c r="B1355" s="7" t="str">
        <f>VLOOKUP(A1355,Data!$A$2:$L$4115,6,FALSE)</f>
        <v>successful</v>
      </c>
      <c r="C1355" s="7">
        <f>VLOOKUP(A1355,Data!$A$2:$L$4115,12,FALSE)</f>
        <v>26</v>
      </c>
      <c r="E1355" s="7">
        <v>3937</v>
      </c>
      <c r="F1355" s="7" t="str">
        <f>VLOOKUP(E1355,Data!$A$2:$L$4115,6,FALSE)</f>
        <v>failed</v>
      </c>
      <c r="G1355" s="7">
        <f>VLOOKUP(E1355,Data!$A$2:$L$4115,12,FALSE)</f>
        <v>10</v>
      </c>
    </row>
    <row r="1356" spans="1:7" x14ac:dyDescent="0.25">
      <c r="A1356" s="7">
        <v>2638</v>
      </c>
      <c r="B1356" s="7" t="str">
        <f>VLOOKUP(A1356,Data!$A$2:$L$4115,6,FALSE)</f>
        <v>successful</v>
      </c>
      <c r="C1356" s="7">
        <f>VLOOKUP(A1356,Data!$A$2:$L$4115,12,FALSE)</f>
        <v>14</v>
      </c>
      <c r="E1356" s="7">
        <v>3938</v>
      </c>
      <c r="F1356" s="7" t="str">
        <f>VLOOKUP(E1356,Data!$A$2:$L$4115,6,FALSE)</f>
        <v>failed</v>
      </c>
      <c r="G1356" s="7">
        <f>VLOOKUP(E1356,Data!$A$2:$L$4115,12,FALSE)</f>
        <v>5</v>
      </c>
    </row>
    <row r="1357" spans="1:7" x14ac:dyDescent="0.25">
      <c r="A1357" s="7">
        <v>2639</v>
      </c>
      <c r="B1357" s="7" t="str">
        <f>VLOOKUP(A1357,Data!$A$2:$L$4115,6,FALSE)</f>
        <v>successful</v>
      </c>
      <c r="C1357" s="7">
        <f>VLOOKUP(A1357,Data!$A$2:$L$4115,12,FALSE)</f>
        <v>49</v>
      </c>
      <c r="E1357" s="7">
        <v>3939</v>
      </c>
      <c r="F1357" s="7" t="str">
        <f>VLOOKUP(E1357,Data!$A$2:$L$4115,6,FALSE)</f>
        <v>failed</v>
      </c>
      <c r="G1357" s="7">
        <f>VLOOKUP(E1357,Data!$A$2:$L$4115,12,FALSE)</f>
        <v>1</v>
      </c>
    </row>
    <row r="1358" spans="1:7" x14ac:dyDescent="0.25">
      <c r="A1358" s="7">
        <v>2640</v>
      </c>
      <c r="B1358" s="7" t="str">
        <f>VLOOKUP(A1358,Data!$A$2:$L$4115,6,FALSE)</f>
        <v>successful</v>
      </c>
      <c r="C1358" s="7">
        <f>VLOOKUP(A1358,Data!$A$2:$L$4115,12,FALSE)</f>
        <v>69</v>
      </c>
      <c r="E1358" s="7">
        <v>3940</v>
      </c>
      <c r="F1358" s="7" t="str">
        <f>VLOOKUP(E1358,Data!$A$2:$L$4115,6,FALSE)</f>
        <v>failed</v>
      </c>
      <c r="G1358" s="7">
        <f>VLOOKUP(E1358,Data!$A$2:$L$4115,12,FALSE)</f>
        <v>2</v>
      </c>
    </row>
    <row r="1359" spans="1:7" x14ac:dyDescent="0.25">
      <c r="A1359" s="7">
        <v>2661</v>
      </c>
      <c r="B1359" s="7" t="str">
        <f>VLOOKUP(A1359,Data!$A$2:$L$4115,6,FALSE)</f>
        <v>successful</v>
      </c>
      <c r="C1359" s="7">
        <f>VLOOKUP(A1359,Data!$A$2:$L$4115,12,FALSE)</f>
        <v>60</v>
      </c>
      <c r="E1359" s="7">
        <v>3941</v>
      </c>
      <c r="F1359" s="7" t="str">
        <f>VLOOKUP(E1359,Data!$A$2:$L$4115,6,FALSE)</f>
        <v>failed</v>
      </c>
      <c r="G1359" s="7">
        <f>VLOOKUP(E1359,Data!$A$2:$L$4115,12,FALSE)</f>
        <v>2</v>
      </c>
    </row>
    <row r="1360" spans="1:7" x14ac:dyDescent="0.25">
      <c r="A1360" s="7">
        <v>2662</v>
      </c>
      <c r="B1360" s="7" t="str">
        <f>VLOOKUP(A1360,Data!$A$2:$L$4115,6,FALSE)</f>
        <v>successful</v>
      </c>
      <c r="C1360" s="7">
        <f>VLOOKUP(A1360,Data!$A$2:$L$4115,12,FALSE)</f>
        <v>80</v>
      </c>
      <c r="E1360" s="7">
        <v>3942</v>
      </c>
      <c r="F1360" s="7" t="str">
        <f>VLOOKUP(E1360,Data!$A$2:$L$4115,6,FALSE)</f>
        <v>failed</v>
      </c>
      <c r="G1360" s="7">
        <f>VLOOKUP(E1360,Data!$A$2:$L$4115,12,FALSE)</f>
        <v>0</v>
      </c>
    </row>
    <row r="1361" spans="1:7" x14ac:dyDescent="0.25">
      <c r="A1361" s="7">
        <v>2663</v>
      </c>
      <c r="B1361" s="7" t="str">
        <f>VLOOKUP(A1361,Data!$A$2:$L$4115,6,FALSE)</f>
        <v>successful</v>
      </c>
      <c r="C1361" s="7">
        <f>VLOOKUP(A1361,Data!$A$2:$L$4115,12,FALSE)</f>
        <v>56</v>
      </c>
      <c r="E1361" s="7">
        <v>3943</v>
      </c>
      <c r="F1361" s="7" t="str">
        <f>VLOOKUP(E1361,Data!$A$2:$L$4115,6,FALSE)</f>
        <v>failed</v>
      </c>
      <c r="G1361" s="7">
        <f>VLOOKUP(E1361,Data!$A$2:$L$4115,12,FALSE)</f>
        <v>13</v>
      </c>
    </row>
    <row r="1362" spans="1:7" x14ac:dyDescent="0.25">
      <c r="A1362" s="7">
        <v>2664</v>
      </c>
      <c r="B1362" s="7" t="str">
        <f>VLOOKUP(A1362,Data!$A$2:$L$4115,6,FALSE)</f>
        <v>successful</v>
      </c>
      <c r="C1362" s="7">
        <f>VLOOKUP(A1362,Data!$A$2:$L$4115,12,FALSE)</f>
        <v>104</v>
      </c>
      <c r="E1362" s="7">
        <v>3944</v>
      </c>
      <c r="F1362" s="7" t="str">
        <f>VLOOKUP(E1362,Data!$A$2:$L$4115,6,FALSE)</f>
        <v>failed</v>
      </c>
      <c r="G1362" s="7">
        <f>VLOOKUP(E1362,Data!$A$2:$L$4115,12,FALSE)</f>
        <v>0</v>
      </c>
    </row>
    <row r="1363" spans="1:7" x14ac:dyDescent="0.25">
      <c r="A1363" s="7">
        <v>2665</v>
      </c>
      <c r="B1363" s="7" t="str">
        <f>VLOOKUP(A1363,Data!$A$2:$L$4115,6,FALSE)</f>
        <v>successful</v>
      </c>
      <c r="C1363" s="7">
        <f>VLOOKUP(A1363,Data!$A$2:$L$4115,12,FALSE)</f>
        <v>46</v>
      </c>
      <c r="E1363" s="7">
        <v>3945</v>
      </c>
      <c r="F1363" s="7" t="str">
        <f>VLOOKUP(E1363,Data!$A$2:$L$4115,6,FALSE)</f>
        <v>failed</v>
      </c>
      <c r="G1363" s="7">
        <f>VLOOKUP(E1363,Data!$A$2:$L$4115,12,FALSE)</f>
        <v>1</v>
      </c>
    </row>
    <row r="1364" spans="1:7" x14ac:dyDescent="0.25">
      <c r="A1364" s="7">
        <v>2666</v>
      </c>
      <c r="B1364" s="7" t="str">
        <f>VLOOKUP(A1364,Data!$A$2:$L$4115,6,FALSE)</f>
        <v>successful</v>
      </c>
      <c r="C1364" s="7">
        <f>VLOOKUP(A1364,Data!$A$2:$L$4115,12,FALSE)</f>
        <v>206</v>
      </c>
      <c r="E1364" s="7">
        <v>3946</v>
      </c>
      <c r="F1364" s="7" t="str">
        <f>VLOOKUP(E1364,Data!$A$2:$L$4115,6,FALSE)</f>
        <v>failed</v>
      </c>
      <c r="G1364" s="7">
        <f>VLOOKUP(E1364,Data!$A$2:$L$4115,12,FALSE)</f>
        <v>5</v>
      </c>
    </row>
    <row r="1365" spans="1:7" x14ac:dyDescent="0.25">
      <c r="A1365" s="7">
        <v>2667</v>
      </c>
      <c r="B1365" s="7" t="str">
        <f>VLOOKUP(A1365,Data!$A$2:$L$4115,6,FALSE)</f>
        <v>successful</v>
      </c>
      <c r="C1365" s="7">
        <f>VLOOKUP(A1365,Data!$A$2:$L$4115,12,FALSE)</f>
        <v>18</v>
      </c>
      <c r="E1365" s="7">
        <v>3947</v>
      </c>
      <c r="F1365" s="7" t="str">
        <f>VLOOKUP(E1365,Data!$A$2:$L$4115,6,FALSE)</f>
        <v>failed</v>
      </c>
      <c r="G1365" s="7">
        <f>VLOOKUP(E1365,Data!$A$2:$L$4115,12,FALSE)</f>
        <v>2</v>
      </c>
    </row>
    <row r="1366" spans="1:7" x14ac:dyDescent="0.25">
      <c r="A1366" s="7">
        <v>2668</v>
      </c>
      <c r="B1366" s="7" t="str">
        <f>VLOOKUP(A1366,Data!$A$2:$L$4115,6,FALSE)</f>
        <v>successful</v>
      </c>
      <c r="C1366" s="7">
        <f>VLOOKUP(A1366,Data!$A$2:$L$4115,12,FALSE)</f>
        <v>28</v>
      </c>
      <c r="E1366" s="7">
        <v>3948</v>
      </c>
      <c r="F1366" s="7" t="str">
        <f>VLOOKUP(E1366,Data!$A$2:$L$4115,6,FALSE)</f>
        <v>failed</v>
      </c>
      <c r="G1366" s="7">
        <f>VLOOKUP(E1366,Data!$A$2:$L$4115,12,FALSE)</f>
        <v>0</v>
      </c>
    </row>
    <row r="1367" spans="1:7" x14ac:dyDescent="0.25">
      <c r="A1367" s="7">
        <v>2669</v>
      </c>
      <c r="B1367" s="7" t="str">
        <f>VLOOKUP(A1367,Data!$A$2:$L$4115,6,FALSE)</f>
        <v>successful</v>
      </c>
      <c r="C1367" s="7">
        <f>VLOOKUP(A1367,Data!$A$2:$L$4115,12,FALSE)</f>
        <v>11</v>
      </c>
      <c r="E1367" s="7">
        <v>3949</v>
      </c>
      <c r="F1367" s="7" t="str">
        <f>VLOOKUP(E1367,Data!$A$2:$L$4115,6,FALSE)</f>
        <v>failed</v>
      </c>
      <c r="G1367" s="7">
        <f>VLOOKUP(E1367,Data!$A$2:$L$4115,12,FALSE)</f>
        <v>32</v>
      </c>
    </row>
    <row r="1368" spans="1:7" x14ac:dyDescent="0.25">
      <c r="A1368" s="7">
        <v>2706</v>
      </c>
      <c r="B1368" s="7" t="str">
        <f>VLOOKUP(A1368,Data!$A$2:$L$4115,6,FALSE)</f>
        <v>successful</v>
      </c>
      <c r="C1368" s="7">
        <f>VLOOKUP(A1368,Data!$A$2:$L$4115,12,FALSE)</f>
        <v>263</v>
      </c>
      <c r="E1368" s="7">
        <v>3950</v>
      </c>
      <c r="F1368" s="7" t="str">
        <f>VLOOKUP(E1368,Data!$A$2:$L$4115,6,FALSE)</f>
        <v>failed</v>
      </c>
      <c r="G1368" s="7">
        <f>VLOOKUP(E1368,Data!$A$2:$L$4115,12,FALSE)</f>
        <v>1</v>
      </c>
    </row>
    <row r="1369" spans="1:7" x14ac:dyDescent="0.25">
      <c r="A1369" s="7">
        <v>2707</v>
      </c>
      <c r="B1369" s="7" t="str">
        <f>VLOOKUP(A1369,Data!$A$2:$L$4115,6,FALSE)</f>
        <v>successful</v>
      </c>
      <c r="C1369" s="7">
        <f>VLOOKUP(A1369,Data!$A$2:$L$4115,12,FALSE)</f>
        <v>394</v>
      </c>
      <c r="E1369" s="7">
        <v>3951</v>
      </c>
      <c r="F1369" s="7" t="str">
        <f>VLOOKUP(E1369,Data!$A$2:$L$4115,6,FALSE)</f>
        <v>failed</v>
      </c>
      <c r="G1369" s="7">
        <f>VLOOKUP(E1369,Data!$A$2:$L$4115,12,FALSE)</f>
        <v>1</v>
      </c>
    </row>
    <row r="1370" spans="1:7" x14ac:dyDescent="0.25">
      <c r="A1370" s="7">
        <v>2708</v>
      </c>
      <c r="B1370" s="7" t="str">
        <f>VLOOKUP(A1370,Data!$A$2:$L$4115,6,FALSE)</f>
        <v>successful</v>
      </c>
      <c r="C1370" s="7">
        <f>VLOOKUP(A1370,Data!$A$2:$L$4115,12,FALSE)</f>
        <v>1049</v>
      </c>
      <c r="E1370" s="7">
        <v>3952</v>
      </c>
      <c r="F1370" s="7" t="str">
        <f>VLOOKUP(E1370,Data!$A$2:$L$4115,6,FALSE)</f>
        <v>failed</v>
      </c>
      <c r="G1370" s="7">
        <f>VLOOKUP(E1370,Data!$A$2:$L$4115,12,FALSE)</f>
        <v>1</v>
      </c>
    </row>
    <row r="1371" spans="1:7" x14ac:dyDescent="0.25">
      <c r="A1371" s="7">
        <v>2709</v>
      </c>
      <c r="B1371" s="7" t="str">
        <f>VLOOKUP(A1371,Data!$A$2:$L$4115,6,FALSE)</f>
        <v>successful</v>
      </c>
      <c r="C1371" s="7">
        <f>VLOOKUP(A1371,Data!$A$2:$L$4115,12,FALSE)</f>
        <v>308</v>
      </c>
      <c r="E1371" s="7">
        <v>3953</v>
      </c>
      <c r="F1371" s="7" t="str">
        <f>VLOOKUP(E1371,Data!$A$2:$L$4115,6,FALSE)</f>
        <v>failed</v>
      </c>
      <c r="G1371" s="7">
        <f>VLOOKUP(E1371,Data!$A$2:$L$4115,12,FALSE)</f>
        <v>0</v>
      </c>
    </row>
    <row r="1372" spans="1:7" x14ac:dyDescent="0.25">
      <c r="A1372" s="7">
        <v>2710</v>
      </c>
      <c r="B1372" s="7" t="str">
        <f>VLOOKUP(A1372,Data!$A$2:$L$4115,6,FALSE)</f>
        <v>successful</v>
      </c>
      <c r="C1372" s="7">
        <f>VLOOKUP(A1372,Data!$A$2:$L$4115,12,FALSE)</f>
        <v>1088</v>
      </c>
      <c r="E1372" s="7">
        <v>3954</v>
      </c>
      <c r="F1372" s="7" t="str">
        <f>VLOOKUP(E1372,Data!$A$2:$L$4115,6,FALSE)</f>
        <v>failed</v>
      </c>
      <c r="G1372" s="7">
        <f>VLOOKUP(E1372,Data!$A$2:$L$4115,12,FALSE)</f>
        <v>0</v>
      </c>
    </row>
    <row r="1373" spans="1:7" x14ac:dyDescent="0.25">
      <c r="A1373" s="7">
        <v>2711</v>
      </c>
      <c r="B1373" s="7" t="str">
        <f>VLOOKUP(A1373,Data!$A$2:$L$4115,6,FALSE)</f>
        <v>successful</v>
      </c>
      <c r="C1373" s="7">
        <f>VLOOKUP(A1373,Data!$A$2:$L$4115,12,FALSE)</f>
        <v>73</v>
      </c>
      <c r="E1373" s="7">
        <v>3955</v>
      </c>
      <c r="F1373" s="7" t="str">
        <f>VLOOKUP(E1373,Data!$A$2:$L$4115,6,FALSE)</f>
        <v>failed</v>
      </c>
      <c r="G1373" s="7">
        <f>VLOOKUP(E1373,Data!$A$2:$L$4115,12,FALSE)</f>
        <v>8</v>
      </c>
    </row>
    <row r="1374" spans="1:7" x14ac:dyDescent="0.25">
      <c r="A1374" s="7">
        <v>2712</v>
      </c>
      <c r="B1374" s="7" t="str">
        <f>VLOOKUP(A1374,Data!$A$2:$L$4115,6,FALSE)</f>
        <v>successful</v>
      </c>
      <c r="C1374" s="7">
        <f>VLOOKUP(A1374,Data!$A$2:$L$4115,12,FALSE)</f>
        <v>143</v>
      </c>
      <c r="E1374" s="7">
        <v>3956</v>
      </c>
      <c r="F1374" s="7" t="str">
        <f>VLOOKUP(E1374,Data!$A$2:$L$4115,6,FALSE)</f>
        <v>failed</v>
      </c>
      <c r="G1374" s="7">
        <f>VLOOKUP(E1374,Data!$A$2:$L$4115,12,FALSE)</f>
        <v>0</v>
      </c>
    </row>
    <row r="1375" spans="1:7" x14ac:dyDescent="0.25">
      <c r="A1375" s="7">
        <v>2713</v>
      </c>
      <c r="B1375" s="7" t="str">
        <f>VLOOKUP(A1375,Data!$A$2:$L$4115,6,FALSE)</f>
        <v>successful</v>
      </c>
      <c r="C1375" s="7">
        <f>VLOOKUP(A1375,Data!$A$2:$L$4115,12,FALSE)</f>
        <v>1420</v>
      </c>
      <c r="E1375" s="7">
        <v>3957</v>
      </c>
      <c r="F1375" s="7" t="str">
        <f>VLOOKUP(E1375,Data!$A$2:$L$4115,6,FALSE)</f>
        <v>failed</v>
      </c>
      <c r="G1375" s="7">
        <f>VLOOKUP(E1375,Data!$A$2:$L$4115,12,FALSE)</f>
        <v>1</v>
      </c>
    </row>
    <row r="1376" spans="1:7" x14ac:dyDescent="0.25">
      <c r="A1376" s="7">
        <v>2714</v>
      </c>
      <c r="B1376" s="7" t="str">
        <f>VLOOKUP(A1376,Data!$A$2:$L$4115,6,FALSE)</f>
        <v>successful</v>
      </c>
      <c r="C1376" s="7">
        <f>VLOOKUP(A1376,Data!$A$2:$L$4115,12,FALSE)</f>
        <v>305</v>
      </c>
      <c r="E1376" s="7">
        <v>3958</v>
      </c>
      <c r="F1376" s="7" t="str">
        <f>VLOOKUP(E1376,Data!$A$2:$L$4115,6,FALSE)</f>
        <v>failed</v>
      </c>
      <c r="G1376" s="7">
        <f>VLOOKUP(E1376,Data!$A$2:$L$4115,12,FALSE)</f>
        <v>16</v>
      </c>
    </row>
    <row r="1377" spans="1:7" x14ac:dyDescent="0.25">
      <c r="A1377" s="7">
        <v>2715</v>
      </c>
      <c r="B1377" s="7" t="str">
        <f>VLOOKUP(A1377,Data!$A$2:$L$4115,6,FALSE)</f>
        <v>successful</v>
      </c>
      <c r="C1377" s="7">
        <f>VLOOKUP(A1377,Data!$A$2:$L$4115,12,FALSE)</f>
        <v>551</v>
      </c>
      <c r="E1377" s="7">
        <v>3959</v>
      </c>
      <c r="F1377" s="7" t="str">
        <f>VLOOKUP(E1377,Data!$A$2:$L$4115,6,FALSE)</f>
        <v>failed</v>
      </c>
      <c r="G1377" s="7">
        <f>VLOOKUP(E1377,Data!$A$2:$L$4115,12,FALSE)</f>
        <v>12</v>
      </c>
    </row>
    <row r="1378" spans="1:7" x14ac:dyDescent="0.25">
      <c r="A1378" s="7">
        <v>2716</v>
      </c>
      <c r="B1378" s="7" t="str">
        <f>VLOOKUP(A1378,Data!$A$2:$L$4115,6,FALSE)</f>
        <v>successful</v>
      </c>
      <c r="C1378" s="7">
        <f>VLOOKUP(A1378,Data!$A$2:$L$4115,12,FALSE)</f>
        <v>187</v>
      </c>
      <c r="E1378" s="7">
        <v>3960</v>
      </c>
      <c r="F1378" s="7" t="str">
        <f>VLOOKUP(E1378,Data!$A$2:$L$4115,6,FALSE)</f>
        <v>failed</v>
      </c>
      <c r="G1378" s="7">
        <f>VLOOKUP(E1378,Data!$A$2:$L$4115,12,FALSE)</f>
        <v>4</v>
      </c>
    </row>
    <row r="1379" spans="1:7" x14ac:dyDescent="0.25">
      <c r="A1379" s="7">
        <v>2717</v>
      </c>
      <c r="B1379" s="7" t="str">
        <f>VLOOKUP(A1379,Data!$A$2:$L$4115,6,FALSE)</f>
        <v>successful</v>
      </c>
      <c r="C1379" s="7">
        <f>VLOOKUP(A1379,Data!$A$2:$L$4115,12,FALSE)</f>
        <v>325</v>
      </c>
      <c r="E1379" s="7">
        <v>3961</v>
      </c>
      <c r="F1379" s="7" t="str">
        <f>VLOOKUP(E1379,Data!$A$2:$L$4115,6,FALSE)</f>
        <v>failed</v>
      </c>
      <c r="G1379" s="7">
        <f>VLOOKUP(E1379,Data!$A$2:$L$4115,12,FALSE)</f>
        <v>2</v>
      </c>
    </row>
    <row r="1380" spans="1:7" x14ac:dyDescent="0.25">
      <c r="A1380" s="7">
        <v>2718</v>
      </c>
      <c r="B1380" s="7" t="str">
        <f>VLOOKUP(A1380,Data!$A$2:$L$4115,6,FALSE)</f>
        <v>successful</v>
      </c>
      <c r="C1380" s="7">
        <f>VLOOKUP(A1380,Data!$A$2:$L$4115,12,FALSE)</f>
        <v>148</v>
      </c>
      <c r="E1380" s="7">
        <v>3962</v>
      </c>
      <c r="F1380" s="7" t="str">
        <f>VLOOKUP(E1380,Data!$A$2:$L$4115,6,FALSE)</f>
        <v>failed</v>
      </c>
      <c r="G1380" s="7">
        <f>VLOOKUP(E1380,Data!$A$2:$L$4115,12,FALSE)</f>
        <v>3</v>
      </c>
    </row>
    <row r="1381" spans="1:7" x14ac:dyDescent="0.25">
      <c r="A1381" s="7">
        <v>2719</v>
      </c>
      <c r="B1381" s="7" t="str">
        <f>VLOOKUP(A1381,Data!$A$2:$L$4115,6,FALSE)</f>
        <v>successful</v>
      </c>
      <c r="C1381" s="7">
        <f>VLOOKUP(A1381,Data!$A$2:$L$4115,12,FALSE)</f>
        <v>69</v>
      </c>
      <c r="E1381" s="7">
        <v>3963</v>
      </c>
      <c r="F1381" s="7" t="str">
        <f>VLOOKUP(E1381,Data!$A$2:$L$4115,6,FALSE)</f>
        <v>failed</v>
      </c>
      <c r="G1381" s="7">
        <f>VLOOKUP(E1381,Data!$A$2:$L$4115,12,FALSE)</f>
        <v>0</v>
      </c>
    </row>
    <row r="1382" spans="1:7" x14ac:dyDescent="0.25">
      <c r="A1382" s="7">
        <v>2720</v>
      </c>
      <c r="B1382" s="7" t="str">
        <f>VLOOKUP(A1382,Data!$A$2:$L$4115,6,FALSE)</f>
        <v>successful</v>
      </c>
      <c r="C1382" s="7">
        <f>VLOOKUP(A1382,Data!$A$2:$L$4115,12,FALSE)</f>
        <v>173</v>
      </c>
      <c r="E1382" s="7">
        <v>3964</v>
      </c>
      <c r="F1382" s="7" t="str">
        <f>VLOOKUP(E1382,Data!$A$2:$L$4115,6,FALSE)</f>
        <v>failed</v>
      </c>
      <c r="G1382" s="7">
        <f>VLOOKUP(E1382,Data!$A$2:$L$4115,12,FALSE)</f>
        <v>3</v>
      </c>
    </row>
    <row r="1383" spans="1:7" x14ac:dyDescent="0.25">
      <c r="A1383" s="7">
        <v>2721</v>
      </c>
      <c r="B1383" s="7" t="str">
        <f>VLOOKUP(A1383,Data!$A$2:$L$4115,6,FALSE)</f>
        <v>successful</v>
      </c>
      <c r="C1383" s="7">
        <f>VLOOKUP(A1383,Data!$A$2:$L$4115,12,FALSE)</f>
        <v>269</v>
      </c>
      <c r="E1383" s="7">
        <v>3965</v>
      </c>
      <c r="F1383" s="7" t="str">
        <f>VLOOKUP(E1383,Data!$A$2:$L$4115,6,FALSE)</f>
        <v>failed</v>
      </c>
      <c r="G1383" s="7">
        <f>VLOOKUP(E1383,Data!$A$2:$L$4115,12,FALSE)</f>
        <v>4</v>
      </c>
    </row>
    <row r="1384" spans="1:7" x14ac:dyDescent="0.25">
      <c r="A1384" s="7">
        <v>2722</v>
      </c>
      <c r="B1384" s="7" t="str">
        <f>VLOOKUP(A1384,Data!$A$2:$L$4115,6,FALSE)</f>
        <v>successful</v>
      </c>
      <c r="C1384" s="7">
        <f>VLOOKUP(A1384,Data!$A$2:$L$4115,12,FALSE)</f>
        <v>185</v>
      </c>
      <c r="E1384" s="7">
        <v>3966</v>
      </c>
      <c r="F1384" s="7" t="str">
        <f>VLOOKUP(E1384,Data!$A$2:$L$4115,6,FALSE)</f>
        <v>failed</v>
      </c>
      <c r="G1384" s="7">
        <f>VLOOKUP(E1384,Data!$A$2:$L$4115,12,FALSE)</f>
        <v>2</v>
      </c>
    </row>
    <row r="1385" spans="1:7" x14ac:dyDescent="0.25">
      <c r="A1385" s="7">
        <v>2723</v>
      </c>
      <c r="B1385" s="7" t="str">
        <f>VLOOKUP(A1385,Data!$A$2:$L$4115,6,FALSE)</f>
        <v>successful</v>
      </c>
      <c r="C1385" s="7">
        <f>VLOOKUP(A1385,Data!$A$2:$L$4115,12,FALSE)</f>
        <v>176</v>
      </c>
      <c r="E1385" s="7">
        <v>3967</v>
      </c>
      <c r="F1385" s="7" t="str">
        <f>VLOOKUP(E1385,Data!$A$2:$L$4115,6,FALSE)</f>
        <v>failed</v>
      </c>
      <c r="G1385" s="7">
        <f>VLOOKUP(E1385,Data!$A$2:$L$4115,12,FALSE)</f>
        <v>10</v>
      </c>
    </row>
    <row r="1386" spans="1:7" x14ac:dyDescent="0.25">
      <c r="A1386" s="7">
        <v>2724</v>
      </c>
      <c r="B1386" s="7" t="str">
        <f>VLOOKUP(A1386,Data!$A$2:$L$4115,6,FALSE)</f>
        <v>successful</v>
      </c>
      <c r="C1386" s="7">
        <f>VLOOKUP(A1386,Data!$A$2:$L$4115,12,FALSE)</f>
        <v>1019</v>
      </c>
      <c r="E1386" s="7">
        <v>3968</v>
      </c>
      <c r="F1386" s="7" t="str">
        <f>VLOOKUP(E1386,Data!$A$2:$L$4115,6,FALSE)</f>
        <v>failed</v>
      </c>
      <c r="G1386" s="7">
        <f>VLOOKUP(E1386,Data!$A$2:$L$4115,12,FALSE)</f>
        <v>11</v>
      </c>
    </row>
    <row r="1387" spans="1:7" x14ac:dyDescent="0.25">
      <c r="A1387" s="7">
        <v>2725</v>
      </c>
      <c r="B1387" s="7" t="str">
        <f>VLOOKUP(A1387,Data!$A$2:$L$4115,6,FALSE)</f>
        <v>successful</v>
      </c>
      <c r="C1387" s="7">
        <f>VLOOKUP(A1387,Data!$A$2:$L$4115,12,FALSE)</f>
        <v>113</v>
      </c>
      <c r="E1387" s="7">
        <v>3969</v>
      </c>
      <c r="F1387" s="7" t="str">
        <f>VLOOKUP(E1387,Data!$A$2:$L$4115,6,FALSE)</f>
        <v>failed</v>
      </c>
      <c r="G1387" s="7">
        <f>VLOOKUP(E1387,Data!$A$2:$L$4115,12,FALSE)</f>
        <v>6</v>
      </c>
    </row>
    <row r="1388" spans="1:7" x14ac:dyDescent="0.25">
      <c r="A1388" s="7">
        <v>2726</v>
      </c>
      <c r="B1388" s="7" t="str">
        <f>VLOOKUP(A1388,Data!$A$2:$L$4115,6,FALSE)</f>
        <v>successful</v>
      </c>
      <c r="C1388" s="7">
        <f>VLOOKUP(A1388,Data!$A$2:$L$4115,12,FALSE)</f>
        <v>404</v>
      </c>
      <c r="E1388" s="7">
        <v>3970</v>
      </c>
      <c r="F1388" s="7" t="str">
        <f>VLOOKUP(E1388,Data!$A$2:$L$4115,6,FALSE)</f>
        <v>failed</v>
      </c>
      <c r="G1388" s="7">
        <f>VLOOKUP(E1388,Data!$A$2:$L$4115,12,FALSE)</f>
        <v>2</v>
      </c>
    </row>
    <row r="1389" spans="1:7" x14ac:dyDescent="0.25">
      <c r="A1389" s="7">
        <v>2727</v>
      </c>
      <c r="B1389" s="7" t="str">
        <f>VLOOKUP(A1389,Data!$A$2:$L$4115,6,FALSE)</f>
        <v>successful</v>
      </c>
      <c r="C1389" s="7">
        <f>VLOOKUP(A1389,Data!$A$2:$L$4115,12,FALSE)</f>
        <v>707</v>
      </c>
      <c r="E1389" s="7">
        <v>3971</v>
      </c>
      <c r="F1389" s="7" t="str">
        <f>VLOOKUP(E1389,Data!$A$2:$L$4115,6,FALSE)</f>
        <v>failed</v>
      </c>
      <c r="G1389" s="7">
        <f>VLOOKUP(E1389,Data!$A$2:$L$4115,12,FALSE)</f>
        <v>6</v>
      </c>
    </row>
    <row r="1390" spans="1:7" x14ac:dyDescent="0.25">
      <c r="A1390" s="7">
        <v>2728</v>
      </c>
      <c r="B1390" s="7" t="str">
        <f>VLOOKUP(A1390,Data!$A$2:$L$4115,6,FALSE)</f>
        <v>successful</v>
      </c>
      <c r="C1390" s="7">
        <f>VLOOKUP(A1390,Data!$A$2:$L$4115,12,FALSE)</f>
        <v>392</v>
      </c>
      <c r="E1390" s="7">
        <v>3972</v>
      </c>
      <c r="F1390" s="7" t="str">
        <f>VLOOKUP(E1390,Data!$A$2:$L$4115,6,FALSE)</f>
        <v>failed</v>
      </c>
      <c r="G1390" s="7">
        <f>VLOOKUP(E1390,Data!$A$2:$L$4115,12,FALSE)</f>
        <v>8</v>
      </c>
    </row>
    <row r="1391" spans="1:7" x14ac:dyDescent="0.25">
      <c r="A1391" s="7">
        <v>2729</v>
      </c>
      <c r="B1391" s="7" t="str">
        <f>VLOOKUP(A1391,Data!$A$2:$L$4115,6,FALSE)</f>
        <v>successful</v>
      </c>
      <c r="C1391" s="7">
        <f>VLOOKUP(A1391,Data!$A$2:$L$4115,12,FALSE)</f>
        <v>23</v>
      </c>
      <c r="E1391" s="7">
        <v>3973</v>
      </c>
      <c r="F1391" s="7" t="str">
        <f>VLOOKUP(E1391,Data!$A$2:$L$4115,6,FALSE)</f>
        <v>failed</v>
      </c>
      <c r="G1391" s="7">
        <f>VLOOKUP(E1391,Data!$A$2:$L$4115,12,FALSE)</f>
        <v>37</v>
      </c>
    </row>
    <row r="1392" spans="1:7" x14ac:dyDescent="0.25">
      <c r="A1392" s="7">
        <v>2730</v>
      </c>
      <c r="B1392" s="7" t="str">
        <f>VLOOKUP(A1392,Data!$A$2:$L$4115,6,FALSE)</f>
        <v>successful</v>
      </c>
      <c r="C1392" s="7">
        <f>VLOOKUP(A1392,Data!$A$2:$L$4115,12,FALSE)</f>
        <v>682</v>
      </c>
      <c r="E1392" s="7">
        <v>3974</v>
      </c>
      <c r="F1392" s="7" t="str">
        <f>VLOOKUP(E1392,Data!$A$2:$L$4115,6,FALSE)</f>
        <v>failed</v>
      </c>
      <c r="G1392" s="7">
        <f>VLOOKUP(E1392,Data!$A$2:$L$4115,12,FALSE)</f>
        <v>11</v>
      </c>
    </row>
    <row r="1393" spans="1:7" x14ac:dyDescent="0.25">
      <c r="A1393" s="7">
        <v>2731</v>
      </c>
      <c r="B1393" s="7" t="str">
        <f>VLOOKUP(A1393,Data!$A$2:$L$4115,6,FALSE)</f>
        <v>successful</v>
      </c>
      <c r="C1393" s="7">
        <f>VLOOKUP(A1393,Data!$A$2:$L$4115,12,FALSE)</f>
        <v>37</v>
      </c>
      <c r="E1393" s="7">
        <v>3975</v>
      </c>
      <c r="F1393" s="7" t="str">
        <f>VLOOKUP(E1393,Data!$A$2:$L$4115,6,FALSE)</f>
        <v>failed</v>
      </c>
      <c r="G1393" s="7">
        <f>VLOOKUP(E1393,Data!$A$2:$L$4115,12,FALSE)</f>
        <v>0</v>
      </c>
    </row>
    <row r="1394" spans="1:7" x14ac:dyDescent="0.25">
      <c r="A1394" s="7">
        <v>2732</v>
      </c>
      <c r="B1394" s="7" t="str">
        <f>VLOOKUP(A1394,Data!$A$2:$L$4115,6,FALSE)</f>
        <v>successful</v>
      </c>
      <c r="C1394" s="7">
        <f>VLOOKUP(A1394,Data!$A$2:$L$4115,12,FALSE)</f>
        <v>146</v>
      </c>
      <c r="E1394" s="7">
        <v>3976</v>
      </c>
      <c r="F1394" s="7" t="str">
        <f>VLOOKUP(E1394,Data!$A$2:$L$4115,6,FALSE)</f>
        <v>failed</v>
      </c>
      <c r="G1394" s="7">
        <f>VLOOKUP(E1394,Data!$A$2:$L$4115,12,FALSE)</f>
        <v>10</v>
      </c>
    </row>
    <row r="1395" spans="1:7" x14ac:dyDescent="0.25">
      <c r="A1395" s="7">
        <v>2733</v>
      </c>
      <c r="B1395" s="7" t="str">
        <f>VLOOKUP(A1395,Data!$A$2:$L$4115,6,FALSE)</f>
        <v>successful</v>
      </c>
      <c r="C1395" s="7">
        <f>VLOOKUP(A1395,Data!$A$2:$L$4115,12,FALSE)</f>
        <v>119</v>
      </c>
      <c r="E1395" s="7">
        <v>3977</v>
      </c>
      <c r="F1395" s="7" t="str">
        <f>VLOOKUP(E1395,Data!$A$2:$L$4115,6,FALSE)</f>
        <v>failed</v>
      </c>
      <c r="G1395" s="7">
        <f>VLOOKUP(E1395,Data!$A$2:$L$4115,12,FALSE)</f>
        <v>6</v>
      </c>
    </row>
    <row r="1396" spans="1:7" x14ac:dyDescent="0.25">
      <c r="A1396" s="7">
        <v>2734</v>
      </c>
      <c r="B1396" s="7" t="str">
        <f>VLOOKUP(A1396,Data!$A$2:$L$4115,6,FALSE)</f>
        <v>successful</v>
      </c>
      <c r="C1396" s="7">
        <f>VLOOKUP(A1396,Data!$A$2:$L$4115,12,FALSE)</f>
        <v>163</v>
      </c>
      <c r="E1396" s="7">
        <v>3978</v>
      </c>
      <c r="F1396" s="7" t="str">
        <f>VLOOKUP(E1396,Data!$A$2:$L$4115,6,FALSE)</f>
        <v>failed</v>
      </c>
      <c r="G1396" s="7">
        <f>VLOOKUP(E1396,Data!$A$2:$L$4115,12,FALSE)</f>
        <v>8</v>
      </c>
    </row>
    <row r="1397" spans="1:7" x14ac:dyDescent="0.25">
      <c r="A1397" s="7">
        <v>2735</v>
      </c>
      <c r="B1397" s="7" t="str">
        <f>VLOOKUP(A1397,Data!$A$2:$L$4115,6,FALSE)</f>
        <v>successful</v>
      </c>
      <c r="C1397" s="7">
        <f>VLOOKUP(A1397,Data!$A$2:$L$4115,12,FALSE)</f>
        <v>339</v>
      </c>
      <c r="E1397" s="7">
        <v>3979</v>
      </c>
      <c r="F1397" s="7" t="str">
        <f>VLOOKUP(E1397,Data!$A$2:$L$4115,6,FALSE)</f>
        <v>failed</v>
      </c>
      <c r="G1397" s="7">
        <f>VLOOKUP(E1397,Data!$A$2:$L$4115,12,FALSE)</f>
        <v>6</v>
      </c>
    </row>
    <row r="1398" spans="1:7" x14ac:dyDescent="0.25">
      <c r="A1398" s="7">
        <v>2736</v>
      </c>
      <c r="B1398" s="7" t="str">
        <f>VLOOKUP(A1398,Data!$A$2:$L$4115,6,FALSE)</f>
        <v>successful</v>
      </c>
      <c r="C1398" s="7">
        <f>VLOOKUP(A1398,Data!$A$2:$L$4115,12,FALSE)</f>
        <v>58</v>
      </c>
      <c r="E1398" s="7">
        <v>3980</v>
      </c>
      <c r="F1398" s="7" t="str">
        <f>VLOOKUP(E1398,Data!$A$2:$L$4115,6,FALSE)</f>
        <v>failed</v>
      </c>
      <c r="G1398" s="7">
        <f>VLOOKUP(E1398,Data!$A$2:$L$4115,12,FALSE)</f>
        <v>7</v>
      </c>
    </row>
    <row r="1399" spans="1:7" x14ac:dyDescent="0.25">
      <c r="A1399" s="7">
        <v>2737</v>
      </c>
      <c r="B1399" s="7" t="str">
        <f>VLOOKUP(A1399,Data!$A$2:$L$4115,6,FALSE)</f>
        <v>successful</v>
      </c>
      <c r="C1399" s="7">
        <f>VLOOKUP(A1399,Data!$A$2:$L$4115,12,FALSE)</f>
        <v>456</v>
      </c>
      <c r="E1399" s="7">
        <v>3981</v>
      </c>
      <c r="F1399" s="7" t="str">
        <f>VLOOKUP(E1399,Data!$A$2:$L$4115,6,FALSE)</f>
        <v>failed</v>
      </c>
      <c r="G1399" s="7">
        <f>VLOOKUP(E1399,Data!$A$2:$L$4115,12,FALSE)</f>
        <v>7</v>
      </c>
    </row>
    <row r="1400" spans="1:7" x14ac:dyDescent="0.25">
      <c r="A1400" s="7">
        <v>2738</v>
      </c>
      <c r="B1400" s="7" t="str">
        <f>VLOOKUP(A1400,Data!$A$2:$L$4115,6,FALSE)</f>
        <v>successful</v>
      </c>
      <c r="C1400" s="7">
        <f>VLOOKUP(A1400,Data!$A$2:$L$4115,12,FALSE)</f>
        <v>15</v>
      </c>
      <c r="E1400" s="7">
        <v>3982</v>
      </c>
      <c r="F1400" s="7" t="str">
        <f>VLOOKUP(E1400,Data!$A$2:$L$4115,6,FALSE)</f>
        <v>failed</v>
      </c>
      <c r="G1400" s="7">
        <f>VLOOKUP(E1400,Data!$A$2:$L$4115,12,FALSE)</f>
        <v>5</v>
      </c>
    </row>
    <row r="1401" spans="1:7" x14ac:dyDescent="0.25">
      <c r="A1401" s="7">
        <v>2739</v>
      </c>
      <c r="B1401" s="7" t="str">
        <f>VLOOKUP(A1401,Data!$A$2:$L$4115,6,FALSE)</f>
        <v>successful</v>
      </c>
      <c r="C1401" s="7">
        <f>VLOOKUP(A1401,Data!$A$2:$L$4115,12,FALSE)</f>
        <v>191</v>
      </c>
      <c r="E1401" s="7">
        <v>3983</v>
      </c>
      <c r="F1401" s="7" t="str">
        <f>VLOOKUP(E1401,Data!$A$2:$L$4115,6,FALSE)</f>
        <v>failed</v>
      </c>
      <c r="G1401" s="7">
        <f>VLOOKUP(E1401,Data!$A$2:$L$4115,12,FALSE)</f>
        <v>46</v>
      </c>
    </row>
    <row r="1402" spans="1:7" x14ac:dyDescent="0.25">
      <c r="A1402" s="7">
        <v>2740</v>
      </c>
      <c r="B1402" s="7" t="str">
        <f>VLOOKUP(A1402,Data!$A$2:$L$4115,6,FALSE)</f>
        <v>successful</v>
      </c>
      <c r="C1402" s="7">
        <f>VLOOKUP(A1402,Data!$A$2:$L$4115,12,FALSE)</f>
        <v>17</v>
      </c>
      <c r="E1402" s="7">
        <v>3984</v>
      </c>
      <c r="F1402" s="7" t="str">
        <f>VLOOKUP(E1402,Data!$A$2:$L$4115,6,FALSE)</f>
        <v>failed</v>
      </c>
      <c r="G1402" s="7">
        <f>VLOOKUP(E1402,Data!$A$2:$L$4115,12,FALSE)</f>
        <v>10</v>
      </c>
    </row>
    <row r="1403" spans="1:7" x14ac:dyDescent="0.25">
      <c r="A1403" s="7">
        <v>2781</v>
      </c>
      <c r="B1403" s="7" t="str">
        <f>VLOOKUP(A1403,Data!$A$2:$L$4115,6,FALSE)</f>
        <v>successful</v>
      </c>
      <c r="C1403" s="7">
        <f>VLOOKUP(A1403,Data!$A$2:$L$4115,12,FALSE)</f>
        <v>28</v>
      </c>
      <c r="E1403" s="7">
        <v>3985</v>
      </c>
      <c r="F1403" s="7" t="str">
        <f>VLOOKUP(E1403,Data!$A$2:$L$4115,6,FALSE)</f>
        <v>failed</v>
      </c>
      <c r="G1403" s="7">
        <f>VLOOKUP(E1403,Data!$A$2:$L$4115,12,FALSE)</f>
        <v>19</v>
      </c>
    </row>
    <row r="1404" spans="1:7" x14ac:dyDescent="0.25">
      <c r="A1404" s="7">
        <v>2782</v>
      </c>
      <c r="B1404" s="7" t="str">
        <f>VLOOKUP(A1404,Data!$A$2:$L$4115,6,FALSE)</f>
        <v>successful</v>
      </c>
      <c r="C1404" s="7">
        <f>VLOOKUP(A1404,Data!$A$2:$L$4115,12,FALSE)</f>
        <v>18</v>
      </c>
      <c r="E1404" s="7">
        <v>3986</v>
      </c>
      <c r="F1404" s="7" t="str">
        <f>VLOOKUP(E1404,Data!$A$2:$L$4115,6,FALSE)</f>
        <v>failed</v>
      </c>
      <c r="G1404" s="7">
        <f>VLOOKUP(E1404,Data!$A$2:$L$4115,12,FALSE)</f>
        <v>13</v>
      </c>
    </row>
    <row r="1405" spans="1:7" x14ac:dyDescent="0.25">
      <c r="A1405" s="7">
        <v>2783</v>
      </c>
      <c r="B1405" s="7" t="str">
        <f>VLOOKUP(A1405,Data!$A$2:$L$4115,6,FALSE)</f>
        <v>successful</v>
      </c>
      <c r="C1405" s="7">
        <f>VLOOKUP(A1405,Data!$A$2:$L$4115,12,FALSE)</f>
        <v>61</v>
      </c>
      <c r="E1405" s="7">
        <v>3987</v>
      </c>
      <c r="F1405" s="7" t="str">
        <f>VLOOKUP(E1405,Data!$A$2:$L$4115,6,FALSE)</f>
        <v>failed</v>
      </c>
      <c r="G1405" s="7">
        <f>VLOOKUP(E1405,Data!$A$2:$L$4115,12,FALSE)</f>
        <v>13</v>
      </c>
    </row>
    <row r="1406" spans="1:7" x14ac:dyDescent="0.25">
      <c r="A1406" s="7">
        <v>2784</v>
      </c>
      <c r="B1406" s="7" t="str">
        <f>VLOOKUP(A1406,Data!$A$2:$L$4115,6,FALSE)</f>
        <v>successful</v>
      </c>
      <c r="C1406" s="7">
        <f>VLOOKUP(A1406,Data!$A$2:$L$4115,12,FALSE)</f>
        <v>108</v>
      </c>
      <c r="E1406" s="7">
        <v>3988</v>
      </c>
      <c r="F1406" s="7" t="str">
        <f>VLOOKUP(E1406,Data!$A$2:$L$4115,6,FALSE)</f>
        <v>failed</v>
      </c>
      <c r="G1406" s="7">
        <f>VLOOKUP(E1406,Data!$A$2:$L$4115,12,FALSE)</f>
        <v>4</v>
      </c>
    </row>
    <row r="1407" spans="1:7" x14ac:dyDescent="0.25">
      <c r="A1407" s="7">
        <v>2785</v>
      </c>
      <c r="B1407" s="7" t="str">
        <f>VLOOKUP(A1407,Data!$A$2:$L$4115,6,FALSE)</f>
        <v>successful</v>
      </c>
      <c r="C1407" s="7">
        <f>VLOOKUP(A1407,Data!$A$2:$L$4115,12,FALSE)</f>
        <v>142</v>
      </c>
      <c r="E1407" s="7">
        <v>3989</v>
      </c>
      <c r="F1407" s="7" t="str">
        <f>VLOOKUP(E1407,Data!$A$2:$L$4115,6,FALSE)</f>
        <v>failed</v>
      </c>
      <c r="G1407" s="7">
        <f>VLOOKUP(E1407,Data!$A$2:$L$4115,12,FALSE)</f>
        <v>0</v>
      </c>
    </row>
    <row r="1408" spans="1:7" x14ac:dyDescent="0.25">
      <c r="A1408" s="7">
        <v>2786</v>
      </c>
      <c r="B1408" s="7" t="str">
        <f>VLOOKUP(A1408,Data!$A$2:$L$4115,6,FALSE)</f>
        <v>successful</v>
      </c>
      <c r="C1408" s="7">
        <f>VLOOKUP(A1408,Data!$A$2:$L$4115,12,FALSE)</f>
        <v>74</v>
      </c>
      <c r="E1408" s="7">
        <v>3990</v>
      </c>
      <c r="F1408" s="7" t="str">
        <f>VLOOKUP(E1408,Data!$A$2:$L$4115,6,FALSE)</f>
        <v>failed</v>
      </c>
      <c r="G1408" s="7">
        <f>VLOOKUP(E1408,Data!$A$2:$L$4115,12,FALSE)</f>
        <v>3</v>
      </c>
    </row>
    <row r="1409" spans="1:7" x14ac:dyDescent="0.25">
      <c r="A1409" s="7">
        <v>2787</v>
      </c>
      <c r="B1409" s="7" t="str">
        <f>VLOOKUP(A1409,Data!$A$2:$L$4115,6,FALSE)</f>
        <v>successful</v>
      </c>
      <c r="C1409" s="7">
        <f>VLOOKUP(A1409,Data!$A$2:$L$4115,12,FALSE)</f>
        <v>38</v>
      </c>
      <c r="E1409" s="7">
        <v>3991</v>
      </c>
      <c r="F1409" s="7" t="str">
        <f>VLOOKUP(E1409,Data!$A$2:$L$4115,6,FALSE)</f>
        <v>failed</v>
      </c>
      <c r="G1409" s="7">
        <f>VLOOKUP(E1409,Data!$A$2:$L$4115,12,FALSE)</f>
        <v>1</v>
      </c>
    </row>
    <row r="1410" spans="1:7" x14ac:dyDescent="0.25">
      <c r="A1410" s="7">
        <v>2788</v>
      </c>
      <c r="B1410" s="7" t="str">
        <f>VLOOKUP(A1410,Data!$A$2:$L$4115,6,FALSE)</f>
        <v>successful</v>
      </c>
      <c r="C1410" s="7">
        <f>VLOOKUP(A1410,Data!$A$2:$L$4115,12,FALSE)</f>
        <v>20</v>
      </c>
      <c r="E1410" s="7">
        <v>3992</v>
      </c>
      <c r="F1410" s="7" t="str">
        <f>VLOOKUP(E1410,Data!$A$2:$L$4115,6,FALSE)</f>
        <v>failed</v>
      </c>
      <c r="G1410" s="7">
        <f>VLOOKUP(E1410,Data!$A$2:$L$4115,12,FALSE)</f>
        <v>9</v>
      </c>
    </row>
    <row r="1411" spans="1:7" x14ac:dyDescent="0.25">
      <c r="A1411" s="7">
        <v>2789</v>
      </c>
      <c r="B1411" s="7" t="str">
        <f>VLOOKUP(A1411,Data!$A$2:$L$4115,6,FALSE)</f>
        <v>successful</v>
      </c>
      <c r="C1411" s="7">
        <f>VLOOKUP(A1411,Data!$A$2:$L$4115,12,FALSE)</f>
        <v>24</v>
      </c>
      <c r="E1411" s="7">
        <v>3993</v>
      </c>
      <c r="F1411" s="7" t="str">
        <f>VLOOKUP(E1411,Data!$A$2:$L$4115,6,FALSE)</f>
        <v>failed</v>
      </c>
      <c r="G1411" s="7">
        <f>VLOOKUP(E1411,Data!$A$2:$L$4115,12,FALSE)</f>
        <v>1</v>
      </c>
    </row>
    <row r="1412" spans="1:7" x14ac:dyDescent="0.25">
      <c r="A1412" s="7">
        <v>2790</v>
      </c>
      <c r="B1412" s="7" t="str">
        <f>VLOOKUP(A1412,Data!$A$2:$L$4115,6,FALSE)</f>
        <v>successful</v>
      </c>
      <c r="C1412" s="7">
        <f>VLOOKUP(A1412,Data!$A$2:$L$4115,12,FALSE)</f>
        <v>66</v>
      </c>
      <c r="E1412" s="7">
        <v>3994</v>
      </c>
      <c r="F1412" s="7" t="str">
        <f>VLOOKUP(E1412,Data!$A$2:$L$4115,6,FALSE)</f>
        <v>failed</v>
      </c>
      <c r="G1412" s="7">
        <f>VLOOKUP(E1412,Data!$A$2:$L$4115,12,FALSE)</f>
        <v>1</v>
      </c>
    </row>
    <row r="1413" spans="1:7" x14ac:dyDescent="0.25">
      <c r="A1413" s="7">
        <v>2791</v>
      </c>
      <c r="B1413" s="7" t="str">
        <f>VLOOKUP(A1413,Data!$A$2:$L$4115,6,FALSE)</f>
        <v>successful</v>
      </c>
      <c r="C1413" s="7">
        <f>VLOOKUP(A1413,Data!$A$2:$L$4115,12,FALSE)</f>
        <v>28</v>
      </c>
      <c r="E1413" s="7">
        <v>3995</v>
      </c>
      <c r="F1413" s="7" t="str">
        <f>VLOOKUP(E1413,Data!$A$2:$L$4115,6,FALSE)</f>
        <v>failed</v>
      </c>
      <c r="G1413" s="7">
        <f>VLOOKUP(E1413,Data!$A$2:$L$4115,12,FALSE)</f>
        <v>4</v>
      </c>
    </row>
    <row r="1414" spans="1:7" x14ac:dyDescent="0.25">
      <c r="A1414" s="7">
        <v>2792</v>
      </c>
      <c r="B1414" s="7" t="str">
        <f>VLOOKUP(A1414,Data!$A$2:$L$4115,6,FALSE)</f>
        <v>successful</v>
      </c>
      <c r="C1414" s="7">
        <f>VLOOKUP(A1414,Data!$A$2:$L$4115,12,FALSE)</f>
        <v>24</v>
      </c>
      <c r="E1414" s="7">
        <v>3996</v>
      </c>
      <c r="F1414" s="7" t="str">
        <f>VLOOKUP(E1414,Data!$A$2:$L$4115,6,FALSE)</f>
        <v>failed</v>
      </c>
      <c r="G1414" s="7">
        <f>VLOOKUP(E1414,Data!$A$2:$L$4115,12,FALSE)</f>
        <v>17</v>
      </c>
    </row>
    <row r="1415" spans="1:7" x14ac:dyDescent="0.25">
      <c r="A1415" s="7">
        <v>2793</v>
      </c>
      <c r="B1415" s="7" t="str">
        <f>VLOOKUP(A1415,Data!$A$2:$L$4115,6,FALSE)</f>
        <v>successful</v>
      </c>
      <c r="C1415" s="7">
        <f>VLOOKUP(A1415,Data!$A$2:$L$4115,12,FALSE)</f>
        <v>73</v>
      </c>
      <c r="E1415" s="7">
        <v>3997</v>
      </c>
      <c r="F1415" s="7" t="str">
        <f>VLOOKUP(E1415,Data!$A$2:$L$4115,6,FALSE)</f>
        <v>failed</v>
      </c>
      <c r="G1415" s="7">
        <f>VLOOKUP(E1415,Data!$A$2:$L$4115,12,FALSE)</f>
        <v>0</v>
      </c>
    </row>
    <row r="1416" spans="1:7" x14ac:dyDescent="0.25">
      <c r="A1416" s="7">
        <v>2794</v>
      </c>
      <c r="B1416" s="7" t="str">
        <f>VLOOKUP(A1416,Data!$A$2:$L$4115,6,FALSE)</f>
        <v>successful</v>
      </c>
      <c r="C1416" s="7">
        <f>VLOOKUP(A1416,Data!$A$2:$L$4115,12,FALSE)</f>
        <v>3</v>
      </c>
      <c r="E1416" s="7">
        <v>3998</v>
      </c>
      <c r="F1416" s="7" t="str">
        <f>VLOOKUP(E1416,Data!$A$2:$L$4115,6,FALSE)</f>
        <v>failed</v>
      </c>
      <c r="G1416" s="7">
        <f>VLOOKUP(E1416,Data!$A$2:$L$4115,12,FALSE)</f>
        <v>12</v>
      </c>
    </row>
    <row r="1417" spans="1:7" x14ac:dyDescent="0.25">
      <c r="A1417" s="7">
        <v>2795</v>
      </c>
      <c r="B1417" s="7" t="str">
        <f>VLOOKUP(A1417,Data!$A$2:$L$4115,6,FALSE)</f>
        <v>successful</v>
      </c>
      <c r="C1417" s="7">
        <f>VLOOKUP(A1417,Data!$A$2:$L$4115,12,FALSE)</f>
        <v>20</v>
      </c>
      <c r="E1417" s="7">
        <v>3999</v>
      </c>
      <c r="F1417" s="7" t="str">
        <f>VLOOKUP(E1417,Data!$A$2:$L$4115,6,FALSE)</f>
        <v>failed</v>
      </c>
      <c r="G1417" s="7">
        <f>VLOOKUP(E1417,Data!$A$2:$L$4115,12,FALSE)</f>
        <v>14</v>
      </c>
    </row>
    <row r="1418" spans="1:7" x14ac:dyDescent="0.25">
      <c r="A1418" s="7">
        <v>2796</v>
      </c>
      <c r="B1418" s="7" t="str">
        <f>VLOOKUP(A1418,Data!$A$2:$L$4115,6,FALSE)</f>
        <v>successful</v>
      </c>
      <c r="C1418" s="7">
        <f>VLOOKUP(A1418,Data!$A$2:$L$4115,12,FALSE)</f>
        <v>21</v>
      </c>
      <c r="E1418" s="7">
        <v>4000</v>
      </c>
      <c r="F1418" s="7" t="str">
        <f>VLOOKUP(E1418,Data!$A$2:$L$4115,6,FALSE)</f>
        <v>failed</v>
      </c>
      <c r="G1418" s="7">
        <f>VLOOKUP(E1418,Data!$A$2:$L$4115,12,FALSE)</f>
        <v>1</v>
      </c>
    </row>
    <row r="1419" spans="1:7" x14ac:dyDescent="0.25">
      <c r="A1419" s="7">
        <v>2797</v>
      </c>
      <c r="B1419" s="7" t="str">
        <f>VLOOKUP(A1419,Data!$A$2:$L$4115,6,FALSE)</f>
        <v>successful</v>
      </c>
      <c r="C1419" s="7">
        <f>VLOOKUP(A1419,Data!$A$2:$L$4115,12,FALSE)</f>
        <v>94</v>
      </c>
      <c r="E1419" s="7">
        <v>4001</v>
      </c>
      <c r="F1419" s="7" t="str">
        <f>VLOOKUP(E1419,Data!$A$2:$L$4115,6,FALSE)</f>
        <v>failed</v>
      </c>
      <c r="G1419" s="7">
        <f>VLOOKUP(E1419,Data!$A$2:$L$4115,12,FALSE)</f>
        <v>14</v>
      </c>
    </row>
    <row r="1420" spans="1:7" x14ac:dyDescent="0.25">
      <c r="A1420" s="7">
        <v>2798</v>
      </c>
      <c r="B1420" s="7" t="str">
        <f>VLOOKUP(A1420,Data!$A$2:$L$4115,6,FALSE)</f>
        <v>successful</v>
      </c>
      <c r="C1420" s="7">
        <f>VLOOKUP(A1420,Data!$A$2:$L$4115,12,FALSE)</f>
        <v>139</v>
      </c>
      <c r="E1420" s="7">
        <v>4002</v>
      </c>
      <c r="F1420" s="7" t="str">
        <f>VLOOKUP(E1420,Data!$A$2:$L$4115,6,FALSE)</f>
        <v>failed</v>
      </c>
      <c r="G1420" s="7">
        <f>VLOOKUP(E1420,Data!$A$2:$L$4115,12,FALSE)</f>
        <v>4</v>
      </c>
    </row>
    <row r="1421" spans="1:7" x14ac:dyDescent="0.25">
      <c r="A1421" s="7">
        <v>2799</v>
      </c>
      <c r="B1421" s="7" t="str">
        <f>VLOOKUP(A1421,Data!$A$2:$L$4115,6,FALSE)</f>
        <v>successful</v>
      </c>
      <c r="C1421" s="7">
        <f>VLOOKUP(A1421,Data!$A$2:$L$4115,12,FALSE)</f>
        <v>130</v>
      </c>
      <c r="E1421" s="7">
        <v>4003</v>
      </c>
      <c r="F1421" s="7" t="str">
        <f>VLOOKUP(E1421,Data!$A$2:$L$4115,6,FALSE)</f>
        <v>failed</v>
      </c>
      <c r="G1421" s="7">
        <f>VLOOKUP(E1421,Data!$A$2:$L$4115,12,FALSE)</f>
        <v>2</v>
      </c>
    </row>
    <row r="1422" spans="1:7" x14ac:dyDescent="0.25">
      <c r="A1422" s="7">
        <v>2800</v>
      </c>
      <c r="B1422" s="7" t="str">
        <f>VLOOKUP(A1422,Data!$A$2:$L$4115,6,FALSE)</f>
        <v>successful</v>
      </c>
      <c r="C1422" s="7">
        <f>VLOOKUP(A1422,Data!$A$2:$L$4115,12,FALSE)</f>
        <v>31</v>
      </c>
      <c r="E1422" s="7">
        <v>4004</v>
      </c>
      <c r="F1422" s="7" t="str">
        <f>VLOOKUP(E1422,Data!$A$2:$L$4115,6,FALSE)</f>
        <v>failed</v>
      </c>
      <c r="G1422" s="7">
        <f>VLOOKUP(E1422,Data!$A$2:$L$4115,12,FALSE)</f>
        <v>1</v>
      </c>
    </row>
    <row r="1423" spans="1:7" x14ac:dyDescent="0.25">
      <c r="A1423" s="7">
        <v>2801</v>
      </c>
      <c r="B1423" s="7" t="str">
        <f>VLOOKUP(A1423,Data!$A$2:$L$4115,6,FALSE)</f>
        <v>successful</v>
      </c>
      <c r="C1423" s="7">
        <f>VLOOKUP(A1423,Data!$A$2:$L$4115,12,FALSE)</f>
        <v>13</v>
      </c>
      <c r="E1423" s="7">
        <v>4005</v>
      </c>
      <c r="F1423" s="7" t="str">
        <f>VLOOKUP(E1423,Data!$A$2:$L$4115,6,FALSE)</f>
        <v>failed</v>
      </c>
      <c r="G1423" s="7">
        <f>VLOOKUP(E1423,Data!$A$2:$L$4115,12,FALSE)</f>
        <v>2</v>
      </c>
    </row>
    <row r="1424" spans="1:7" x14ac:dyDescent="0.25">
      <c r="A1424" s="7">
        <v>2802</v>
      </c>
      <c r="B1424" s="7" t="str">
        <f>VLOOKUP(A1424,Data!$A$2:$L$4115,6,FALSE)</f>
        <v>successful</v>
      </c>
      <c r="C1424" s="7">
        <f>VLOOKUP(A1424,Data!$A$2:$L$4115,12,FALSE)</f>
        <v>90</v>
      </c>
      <c r="E1424" s="7">
        <v>4006</v>
      </c>
      <c r="F1424" s="7" t="str">
        <f>VLOOKUP(E1424,Data!$A$2:$L$4115,6,FALSE)</f>
        <v>failed</v>
      </c>
      <c r="G1424" s="7">
        <f>VLOOKUP(E1424,Data!$A$2:$L$4115,12,FALSE)</f>
        <v>1</v>
      </c>
    </row>
    <row r="1425" spans="1:7" x14ac:dyDescent="0.25">
      <c r="A1425" s="7">
        <v>2803</v>
      </c>
      <c r="B1425" s="7" t="str">
        <f>VLOOKUP(A1425,Data!$A$2:$L$4115,6,FALSE)</f>
        <v>successful</v>
      </c>
      <c r="C1425" s="7">
        <f>VLOOKUP(A1425,Data!$A$2:$L$4115,12,FALSE)</f>
        <v>141</v>
      </c>
      <c r="E1425" s="7">
        <v>4007</v>
      </c>
      <c r="F1425" s="7" t="str">
        <f>VLOOKUP(E1425,Data!$A$2:$L$4115,6,FALSE)</f>
        <v>failed</v>
      </c>
      <c r="G1425" s="7">
        <f>VLOOKUP(E1425,Data!$A$2:$L$4115,12,FALSE)</f>
        <v>1</v>
      </c>
    </row>
    <row r="1426" spans="1:7" x14ac:dyDescent="0.25">
      <c r="A1426" s="7">
        <v>2804</v>
      </c>
      <c r="B1426" s="7" t="str">
        <f>VLOOKUP(A1426,Data!$A$2:$L$4115,6,FALSE)</f>
        <v>successful</v>
      </c>
      <c r="C1426" s="7">
        <f>VLOOKUP(A1426,Data!$A$2:$L$4115,12,FALSE)</f>
        <v>23</v>
      </c>
      <c r="E1426" s="7">
        <v>4008</v>
      </c>
      <c r="F1426" s="7" t="str">
        <f>VLOOKUP(E1426,Data!$A$2:$L$4115,6,FALSE)</f>
        <v>failed</v>
      </c>
      <c r="G1426" s="7">
        <f>VLOOKUP(E1426,Data!$A$2:$L$4115,12,FALSE)</f>
        <v>4</v>
      </c>
    </row>
    <row r="1427" spans="1:7" x14ac:dyDescent="0.25">
      <c r="A1427" s="7">
        <v>2805</v>
      </c>
      <c r="B1427" s="7" t="str">
        <f>VLOOKUP(A1427,Data!$A$2:$L$4115,6,FALSE)</f>
        <v>successful</v>
      </c>
      <c r="C1427" s="7">
        <f>VLOOKUP(A1427,Data!$A$2:$L$4115,12,FALSE)</f>
        <v>18</v>
      </c>
      <c r="E1427" s="7">
        <v>4009</v>
      </c>
      <c r="F1427" s="7" t="str">
        <f>VLOOKUP(E1427,Data!$A$2:$L$4115,6,FALSE)</f>
        <v>failed</v>
      </c>
      <c r="G1427" s="7">
        <f>VLOOKUP(E1427,Data!$A$2:$L$4115,12,FALSE)</f>
        <v>3</v>
      </c>
    </row>
    <row r="1428" spans="1:7" x14ac:dyDescent="0.25">
      <c r="A1428" s="7">
        <v>2806</v>
      </c>
      <c r="B1428" s="7" t="str">
        <f>VLOOKUP(A1428,Data!$A$2:$L$4115,6,FALSE)</f>
        <v>successful</v>
      </c>
      <c r="C1428" s="7">
        <f>VLOOKUP(A1428,Data!$A$2:$L$4115,12,FALSE)</f>
        <v>76</v>
      </c>
      <c r="E1428" s="7">
        <v>4010</v>
      </c>
      <c r="F1428" s="7" t="str">
        <f>VLOOKUP(E1428,Data!$A$2:$L$4115,6,FALSE)</f>
        <v>failed</v>
      </c>
      <c r="G1428" s="7">
        <f>VLOOKUP(E1428,Data!$A$2:$L$4115,12,FALSE)</f>
        <v>38</v>
      </c>
    </row>
    <row r="1429" spans="1:7" x14ac:dyDescent="0.25">
      <c r="A1429" s="7">
        <v>2807</v>
      </c>
      <c r="B1429" s="7" t="str">
        <f>VLOOKUP(A1429,Data!$A$2:$L$4115,6,FALSE)</f>
        <v>successful</v>
      </c>
      <c r="C1429" s="7">
        <f>VLOOKUP(A1429,Data!$A$2:$L$4115,12,FALSE)</f>
        <v>93</v>
      </c>
      <c r="E1429" s="7">
        <v>4011</v>
      </c>
      <c r="F1429" s="7" t="str">
        <f>VLOOKUP(E1429,Data!$A$2:$L$4115,6,FALSE)</f>
        <v>failed</v>
      </c>
      <c r="G1429" s="7">
        <f>VLOOKUP(E1429,Data!$A$2:$L$4115,12,FALSE)</f>
        <v>4</v>
      </c>
    </row>
    <row r="1430" spans="1:7" x14ac:dyDescent="0.25">
      <c r="A1430" s="7">
        <v>2808</v>
      </c>
      <c r="B1430" s="7" t="str">
        <f>VLOOKUP(A1430,Data!$A$2:$L$4115,6,FALSE)</f>
        <v>successful</v>
      </c>
      <c r="C1430" s="7">
        <f>VLOOKUP(A1430,Data!$A$2:$L$4115,12,FALSE)</f>
        <v>69</v>
      </c>
      <c r="E1430" s="7">
        <v>4012</v>
      </c>
      <c r="F1430" s="7" t="str">
        <f>VLOOKUP(E1430,Data!$A$2:$L$4115,6,FALSE)</f>
        <v>failed</v>
      </c>
      <c r="G1430" s="7">
        <f>VLOOKUP(E1430,Data!$A$2:$L$4115,12,FALSE)</f>
        <v>0</v>
      </c>
    </row>
    <row r="1431" spans="1:7" x14ac:dyDescent="0.25">
      <c r="A1431" s="7">
        <v>2809</v>
      </c>
      <c r="B1431" s="7" t="str">
        <f>VLOOKUP(A1431,Data!$A$2:$L$4115,6,FALSE)</f>
        <v>successful</v>
      </c>
      <c r="C1431" s="7">
        <f>VLOOKUP(A1431,Data!$A$2:$L$4115,12,FALSE)</f>
        <v>21</v>
      </c>
      <c r="E1431" s="7">
        <v>4013</v>
      </c>
      <c r="F1431" s="7" t="str">
        <f>VLOOKUP(E1431,Data!$A$2:$L$4115,6,FALSE)</f>
        <v>failed</v>
      </c>
      <c r="G1431" s="7">
        <f>VLOOKUP(E1431,Data!$A$2:$L$4115,12,FALSE)</f>
        <v>2</v>
      </c>
    </row>
    <row r="1432" spans="1:7" x14ac:dyDescent="0.25">
      <c r="A1432" s="7">
        <v>2810</v>
      </c>
      <c r="B1432" s="7" t="str">
        <f>VLOOKUP(A1432,Data!$A$2:$L$4115,6,FALSE)</f>
        <v>successful</v>
      </c>
      <c r="C1432" s="7">
        <f>VLOOKUP(A1432,Data!$A$2:$L$4115,12,FALSE)</f>
        <v>57</v>
      </c>
      <c r="E1432" s="7">
        <v>4014</v>
      </c>
      <c r="F1432" s="7" t="str">
        <f>VLOOKUP(E1432,Data!$A$2:$L$4115,6,FALSE)</f>
        <v>failed</v>
      </c>
      <c r="G1432" s="7">
        <f>VLOOKUP(E1432,Data!$A$2:$L$4115,12,FALSE)</f>
        <v>0</v>
      </c>
    </row>
    <row r="1433" spans="1:7" x14ac:dyDescent="0.25">
      <c r="A1433" s="7">
        <v>2811</v>
      </c>
      <c r="B1433" s="7" t="str">
        <f>VLOOKUP(A1433,Data!$A$2:$L$4115,6,FALSE)</f>
        <v>successful</v>
      </c>
      <c r="C1433" s="7">
        <f>VLOOKUP(A1433,Data!$A$2:$L$4115,12,FALSE)</f>
        <v>108</v>
      </c>
      <c r="E1433" s="7">
        <v>4015</v>
      </c>
      <c r="F1433" s="7" t="str">
        <f>VLOOKUP(E1433,Data!$A$2:$L$4115,6,FALSE)</f>
        <v>failed</v>
      </c>
      <c r="G1433" s="7">
        <f>VLOOKUP(E1433,Data!$A$2:$L$4115,12,FALSE)</f>
        <v>1</v>
      </c>
    </row>
    <row r="1434" spans="1:7" x14ac:dyDescent="0.25">
      <c r="A1434" s="7">
        <v>2812</v>
      </c>
      <c r="B1434" s="7" t="str">
        <f>VLOOKUP(A1434,Data!$A$2:$L$4115,6,FALSE)</f>
        <v>successful</v>
      </c>
      <c r="C1434" s="7">
        <f>VLOOKUP(A1434,Data!$A$2:$L$4115,12,FALSE)</f>
        <v>83</v>
      </c>
      <c r="E1434" s="7">
        <v>4016</v>
      </c>
      <c r="F1434" s="7" t="str">
        <f>VLOOKUP(E1434,Data!$A$2:$L$4115,6,FALSE)</f>
        <v>failed</v>
      </c>
      <c r="G1434" s="7">
        <f>VLOOKUP(E1434,Data!$A$2:$L$4115,12,FALSE)</f>
        <v>7</v>
      </c>
    </row>
    <row r="1435" spans="1:7" x14ac:dyDescent="0.25">
      <c r="A1435" s="7">
        <v>2813</v>
      </c>
      <c r="B1435" s="7" t="str">
        <f>VLOOKUP(A1435,Data!$A$2:$L$4115,6,FALSE)</f>
        <v>successful</v>
      </c>
      <c r="C1435" s="7">
        <f>VLOOKUP(A1435,Data!$A$2:$L$4115,12,FALSE)</f>
        <v>96</v>
      </c>
      <c r="E1435" s="7">
        <v>4017</v>
      </c>
      <c r="F1435" s="7" t="str">
        <f>VLOOKUP(E1435,Data!$A$2:$L$4115,6,FALSE)</f>
        <v>failed</v>
      </c>
      <c r="G1435" s="7">
        <f>VLOOKUP(E1435,Data!$A$2:$L$4115,12,FALSE)</f>
        <v>2</v>
      </c>
    </row>
    <row r="1436" spans="1:7" x14ac:dyDescent="0.25">
      <c r="A1436" s="7">
        <v>2814</v>
      </c>
      <c r="B1436" s="7" t="str">
        <f>VLOOKUP(A1436,Data!$A$2:$L$4115,6,FALSE)</f>
        <v>successful</v>
      </c>
      <c r="C1436" s="7">
        <f>VLOOKUP(A1436,Data!$A$2:$L$4115,12,FALSE)</f>
        <v>64</v>
      </c>
      <c r="E1436" s="7">
        <v>4018</v>
      </c>
      <c r="F1436" s="7" t="str">
        <f>VLOOKUP(E1436,Data!$A$2:$L$4115,6,FALSE)</f>
        <v>failed</v>
      </c>
      <c r="G1436" s="7">
        <f>VLOOKUP(E1436,Data!$A$2:$L$4115,12,FALSE)</f>
        <v>4</v>
      </c>
    </row>
    <row r="1437" spans="1:7" x14ac:dyDescent="0.25">
      <c r="A1437" s="7">
        <v>2815</v>
      </c>
      <c r="B1437" s="7" t="str">
        <f>VLOOKUP(A1437,Data!$A$2:$L$4115,6,FALSE)</f>
        <v>successful</v>
      </c>
      <c r="C1437" s="7">
        <f>VLOOKUP(A1437,Data!$A$2:$L$4115,12,FALSE)</f>
        <v>14</v>
      </c>
      <c r="E1437" s="7">
        <v>4019</v>
      </c>
      <c r="F1437" s="7" t="str">
        <f>VLOOKUP(E1437,Data!$A$2:$L$4115,6,FALSE)</f>
        <v>failed</v>
      </c>
      <c r="G1437" s="7">
        <f>VLOOKUP(E1437,Data!$A$2:$L$4115,12,FALSE)</f>
        <v>4</v>
      </c>
    </row>
    <row r="1438" spans="1:7" x14ac:dyDescent="0.25">
      <c r="A1438" s="7">
        <v>2816</v>
      </c>
      <c r="B1438" s="7" t="str">
        <f>VLOOKUP(A1438,Data!$A$2:$L$4115,6,FALSE)</f>
        <v>successful</v>
      </c>
      <c r="C1438" s="7">
        <f>VLOOKUP(A1438,Data!$A$2:$L$4115,12,FALSE)</f>
        <v>169</v>
      </c>
      <c r="E1438" s="7">
        <v>4020</v>
      </c>
      <c r="F1438" s="7" t="str">
        <f>VLOOKUP(E1438,Data!$A$2:$L$4115,6,FALSE)</f>
        <v>failed</v>
      </c>
      <c r="G1438" s="7">
        <f>VLOOKUP(E1438,Data!$A$2:$L$4115,12,FALSE)</f>
        <v>3</v>
      </c>
    </row>
    <row r="1439" spans="1:7" x14ac:dyDescent="0.25">
      <c r="A1439" s="7">
        <v>2817</v>
      </c>
      <c r="B1439" s="7" t="str">
        <f>VLOOKUP(A1439,Data!$A$2:$L$4115,6,FALSE)</f>
        <v>successful</v>
      </c>
      <c r="C1439" s="7">
        <f>VLOOKUP(A1439,Data!$A$2:$L$4115,12,FALSE)</f>
        <v>33</v>
      </c>
      <c r="E1439" s="7">
        <v>4021</v>
      </c>
      <c r="F1439" s="7" t="str">
        <f>VLOOKUP(E1439,Data!$A$2:$L$4115,6,FALSE)</f>
        <v>failed</v>
      </c>
      <c r="G1439" s="7">
        <f>VLOOKUP(E1439,Data!$A$2:$L$4115,12,FALSE)</f>
        <v>2</v>
      </c>
    </row>
    <row r="1440" spans="1:7" x14ac:dyDescent="0.25">
      <c r="A1440" s="7">
        <v>2818</v>
      </c>
      <c r="B1440" s="7" t="str">
        <f>VLOOKUP(A1440,Data!$A$2:$L$4115,6,FALSE)</f>
        <v>successful</v>
      </c>
      <c r="C1440" s="7">
        <f>VLOOKUP(A1440,Data!$A$2:$L$4115,12,FALSE)</f>
        <v>102</v>
      </c>
      <c r="E1440" s="7">
        <v>4022</v>
      </c>
      <c r="F1440" s="7" t="str">
        <f>VLOOKUP(E1440,Data!$A$2:$L$4115,6,FALSE)</f>
        <v>failed</v>
      </c>
      <c r="G1440" s="7">
        <f>VLOOKUP(E1440,Data!$A$2:$L$4115,12,FALSE)</f>
        <v>197</v>
      </c>
    </row>
    <row r="1441" spans="1:7" x14ac:dyDescent="0.25">
      <c r="A1441" s="7">
        <v>2819</v>
      </c>
      <c r="B1441" s="7" t="str">
        <f>VLOOKUP(A1441,Data!$A$2:$L$4115,6,FALSE)</f>
        <v>successful</v>
      </c>
      <c r="C1441" s="7">
        <f>VLOOKUP(A1441,Data!$A$2:$L$4115,12,FALSE)</f>
        <v>104</v>
      </c>
      <c r="E1441" s="7">
        <v>4023</v>
      </c>
      <c r="F1441" s="7" t="str">
        <f>VLOOKUP(E1441,Data!$A$2:$L$4115,6,FALSE)</f>
        <v>failed</v>
      </c>
      <c r="G1441" s="7">
        <f>VLOOKUP(E1441,Data!$A$2:$L$4115,12,FALSE)</f>
        <v>0</v>
      </c>
    </row>
    <row r="1442" spans="1:7" x14ac:dyDescent="0.25">
      <c r="A1442" s="7">
        <v>2820</v>
      </c>
      <c r="B1442" s="7" t="str">
        <f>VLOOKUP(A1442,Data!$A$2:$L$4115,6,FALSE)</f>
        <v>successful</v>
      </c>
      <c r="C1442" s="7">
        <f>VLOOKUP(A1442,Data!$A$2:$L$4115,12,FALSE)</f>
        <v>20</v>
      </c>
      <c r="E1442" s="7">
        <v>4024</v>
      </c>
      <c r="F1442" s="7" t="str">
        <f>VLOOKUP(E1442,Data!$A$2:$L$4115,6,FALSE)</f>
        <v>failed</v>
      </c>
      <c r="G1442" s="7">
        <f>VLOOKUP(E1442,Data!$A$2:$L$4115,12,FALSE)</f>
        <v>1</v>
      </c>
    </row>
    <row r="1443" spans="1:7" x14ac:dyDescent="0.25">
      <c r="A1443" s="7">
        <v>2821</v>
      </c>
      <c r="B1443" s="7" t="str">
        <f>VLOOKUP(A1443,Data!$A$2:$L$4115,6,FALSE)</f>
        <v>successful</v>
      </c>
      <c r="C1443" s="7">
        <f>VLOOKUP(A1443,Data!$A$2:$L$4115,12,FALSE)</f>
        <v>35</v>
      </c>
      <c r="E1443" s="7">
        <v>4025</v>
      </c>
      <c r="F1443" s="7" t="str">
        <f>VLOOKUP(E1443,Data!$A$2:$L$4115,6,FALSE)</f>
        <v>failed</v>
      </c>
      <c r="G1443" s="7">
        <f>VLOOKUP(E1443,Data!$A$2:$L$4115,12,FALSE)</f>
        <v>4</v>
      </c>
    </row>
    <row r="1444" spans="1:7" x14ac:dyDescent="0.25">
      <c r="A1444" s="7">
        <v>2822</v>
      </c>
      <c r="B1444" s="7" t="str">
        <f>VLOOKUP(A1444,Data!$A$2:$L$4115,6,FALSE)</f>
        <v>successful</v>
      </c>
      <c r="C1444" s="7">
        <f>VLOOKUP(A1444,Data!$A$2:$L$4115,12,FALSE)</f>
        <v>94</v>
      </c>
      <c r="E1444" s="7">
        <v>4026</v>
      </c>
      <c r="F1444" s="7" t="str">
        <f>VLOOKUP(E1444,Data!$A$2:$L$4115,6,FALSE)</f>
        <v>failed</v>
      </c>
      <c r="G1444" s="7">
        <f>VLOOKUP(E1444,Data!$A$2:$L$4115,12,FALSE)</f>
        <v>0</v>
      </c>
    </row>
    <row r="1445" spans="1:7" x14ac:dyDescent="0.25">
      <c r="A1445" s="7">
        <v>2823</v>
      </c>
      <c r="B1445" s="7" t="str">
        <f>VLOOKUP(A1445,Data!$A$2:$L$4115,6,FALSE)</f>
        <v>successful</v>
      </c>
      <c r="C1445" s="7">
        <f>VLOOKUP(A1445,Data!$A$2:$L$4115,12,FALSE)</f>
        <v>14</v>
      </c>
      <c r="E1445" s="7">
        <v>4027</v>
      </c>
      <c r="F1445" s="7" t="str">
        <f>VLOOKUP(E1445,Data!$A$2:$L$4115,6,FALSE)</f>
        <v>failed</v>
      </c>
      <c r="G1445" s="7">
        <f>VLOOKUP(E1445,Data!$A$2:$L$4115,12,FALSE)</f>
        <v>7</v>
      </c>
    </row>
    <row r="1446" spans="1:7" x14ac:dyDescent="0.25">
      <c r="A1446" s="7">
        <v>2824</v>
      </c>
      <c r="B1446" s="7" t="str">
        <f>VLOOKUP(A1446,Data!$A$2:$L$4115,6,FALSE)</f>
        <v>successful</v>
      </c>
      <c r="C1446" s="7">
        <f>VLOOKUP(A1446,Data!$A$2:$L$4115,12,FALSE)</f>
        <v>15</v>
      </c>
      <c r="E1446" s="7">
        <v>4028</v>
      </c>
      <c r="F1446" s="7" t="str">
        <f>VLOOKUP(E1446,Data!$A$2:$L$4115,6,FALSE)</f>
        <v>failed</v>
      </c>
      <c r="G1446" s="7">
        <f>VLOOKUP(E1446,Data!$A$2:$L$4115,12,FALSE)</f>
        <v>11</v>
      </c>
    </row>
    <row r="1447" spans="1:7" x14ac:dyDescent="0.25">
      <c r="A1447" s="7">
        <v>2825</v>
      </c>
      <c r="B1447" s="7" t="str">
        <f>VLOOKUP(A1447,Data!$A$2:$L$4115,6,FALSE)</f>
        <v>successful</v>
      </c>
      <c r="C1447" s="7">
        <f>VLOOKUP(A1447,Data!$A$2:$L$4115,12,FALSE)</f>
        <v>51</v>
      </c>
      <c r="E1447" s="7">
        <v>4029</v>
      </c>
      <c r="F1447" s="7" t="str">
        <f>VLOOKUP(E1447,Data!$A$2:$L$4115,6,FALSE)</f>
        <v>failed</v>
      </c>
      <c r="G1447" s="7">
        <f>VLOOKUP(E1447,Data!$A$2:$L$4115,12,FALSE)</f>
        <v>0</v>
      </c>
    </row>
    <row r="1448" spans="1:7" x14ac:dyDescent="0.25">
      <c r="A1448" s="7">
        <v>2826</v>
      </c>
      <c r="B1448" s="7" t="str">
        <f>VLOOKUP(A1448,Data!$A$2:$L$4115,6,FALSE)</f>
        <v>successful</v>
      </c>
      <c r="C1448" s="7">
        <f>VLOOKUP(A1448,Data!$A$2:$L$4115,12,FALSE)</f>
        <v>19</v>
      </c>
      <c r="E1448" s="7">
        <v>4030</v>
      </c>
      <c r="F1448" s="7" t="str">
        <f>VLOOKUP(E1448,Data!$A$2:$L$4115,6,FALSE)</f>
        <v>failed</v>
      </c>
      <c r="G1448" s="7">
        <f>VLOOKUP(E1448,Data!$A$2:$L$4115,12,FALSE)</f>
        <v>6</v>
      </c>
    </row>
    <row r="1449" spans="1:7" x14ac:dyDescent="0.25">
      <c r="A1449" s="7">
        <v>2827</v>
      </c>
      <c r="B1449" s="7" t="str">
        <f>VLOOKUP(A1449,Data!$A$2:$L$4115,6,FALSE)</f>
        <v>successful</v>
      </c>
      <c r="C1449" s="7">
        <f>VLOOKUP(A1449,Data!$A$2:$L$4115,12,FALSE)</f>
        <v>23</v>
      </c>
      <c r="E1449" s="7">
        <v>4031</v>
      </c>
      <c r="F1449" s="7" t="str">
        <f>VLOOKUP(E1449,Data!$A$2:$L$4115,6,FALSE)</f>
        <v>failed</v>
      </c>
      <c r="G1449" s="7">
        <f>VLOOKUP(E1449,Data!$A$2:$L$4115,12,FALSE)</f>
        <v>0</v>
      </c>
    </row>
    <row r="1450" spans="1:7" x14ac:dyDescent="0.25">
      <c r="A1450" s="7">
        <v>2828</v>
      </c>
      <c r="B1450" s="7" t="str">
        <f>VLOOKUP(A1450,Data!$A$2:$L$4115,6,FALSE)</f>
        <v>successful</v>
      </c>
      <c r="C1450" s="7">
        <f>VLOOKUP(A1450,Data!$A$2:$L$4115,12,FALSE)</f>
        <v>97</v>
      </c>
      <c r="E1450" s="7">
        <v>4032</v>
      </c>
      <c r="F1450" s="7" t="str">
        <f>VLOOKUP(E1450,Data!$A$2:$L$4115,6,FALSE)</f>
        <v>failed</v>
      </c>
      <c r="G1450" s="7">
        <f>VLOOKUP(E1450,Data!$A$2:$L$4115,12,FALSE)</f>
        <v>7</v>
      </c>
    </row>
    <row r="1451" spans="1:7" x14ac:dyDescent="0.25">
      <c r="A1451" s="7">
        <v>2829</v>
      </c>
      <c r="B1451" s="7" t="str">
        <f>VLOOKUP(A1451,Data!$A$2:$L$4115,6,FALSE)</f>
        <v>successful</v>
      </c>
      <c r="C1451" s="7">
        <f>VLOOKUP(A1451,Data!$A$2:$L$4115,12,FALSE)</f>
        <v>76</v>
      </c>
      <c r="E1451" s="7">
        <v>4033</v>
      </c>
      <c r="F1451" s="7" t="str">
        <f>VLOOKUP(E1451,Data!$A$2:$L$4115,6,FALSE)</f>
        <v>failed</v>
      </c>
      <c r="G1451" s="7">
        <f>VLOOKUP(E1451,Data!$A$2:$L$4115,12,FALSE)</f>
        <v>94</v>
      </c>
    </row>
    <row r="1452" spans="1:7" x14ac:dyDescent="0.25">
      <c r="A1452" s="7">
        <v>2830</v>
      </c>
      <c r="B1452" s="7" t="str">
        <f>VLOOKUP(A1452,Data!$A$2:$L$4115,6,FALSE)</f>
        <v>successful</v>
      </c>
      <c r="C1452" s="7">
        <f>VLOOKUP(A1452,Data!$A$2:$L$4115,12,FALSE)</f>
        <v>11</v>
      </c>
      <c r="E1452" s="7">
        <v>4034</v>
      </c>
      <c r="F1452" s="7" t="str">
        <f>VLOOKUP(E1452,Data!$A$2:$L$4115,6,FALSE)</f>
        <v>failed</v>
      </c>
      <c r="G1452" s="7">
        <f>VLOOKUP(E1452,Data!$A$2:$L$4115,12,FALSE)</f>
        <v>2</v>
      </c>
    </row>
    <row r="1453" spans="1:7" x14ac:dyDescent="0.25">
      <c r="A1453" s="7">
        <v>2831</v>
      </c>
      <c r="B1453" s="7" t="str">
        <f>VLOOKUP(A1453,Data!$A$2:$L$4115,6,FALSE)</f>
        <v>successful</v>
      </c>
      <c r="C1453" s="7">
        <f>VLOOKUP(A1453,Data!$A$2:$L$4115,12,FALSE)</f>
        <v>52</v>
      </c>
      <c r="E1453" s="7">
        <v>4035</v>
      </c>
      <c r="F1453" s="7" t="str">
        <f>VLOOKUP(E1453,Data!$A$2:$L$4115,6,FALSE)</f>
        <v>failed</v>
      </c>
      <c r="G1453" s="7">
        <f>VLOOKUP(E1453,Data!$A$2:$L$4115,12,FALSE)</f>
        <v>25</v>
      </c>
    </row>
    <row r="1454" spans="1:7" x14ac:dyDescent="0.25">
      <c r="A1454" s="7">
        <v>2832</v>
      </c>
      <c r="B1454" s="7" t="str">
        <f>VLOOKUP(A1454,Data!$A$2:$L$4115,6,FALSE)</f>
        <v>successful</v>
      </c>
      <c r="C1454" s="7">
        <f>VLOOKUP(A1454,Data!$A$2:$L$4115,12,FALSE)</f>
        <v>95</v>
      </c>
      <c r="E1454" s="7">
        <v>4036</v>
      </c>
      <c r="F1454" s="7" t="str">
        <f>VLOOKUP(E1454,Data!$A$2:$L$4115,6,FALSE)</f>
        <v>failed</v>
      </c>
      <c r="G1454" s="7">
        <f>VLOOKUP(E1454,Data!$A$2:$L$4115,12,FALSE)</f>
        <v>17</v>
      </c>
    </row>
    <row r="1455" spans="1:7" x14ac:dyDescent="0.25">
      <c r="A1455" s="7">
        <v>2833</v>
      </c>
      <c r="B1455" s="7" t="str">
        <f>VLOOKUP(A1455,Data!$A$2:$L$4115,6,FALSE)</f>
        <v>successful</v>
      </c>
      <c r="C1455" s="7">
        <f>VLOOKUP(A1455,Data!$A$2:$L$4115,12,FALSE)</f>
        <v>35</v>
      </c>
      <c r="E1455" s="7">
        <v>4037</v>
      </c>
      <c r="F1455" s="7" t="str">
        <f>VLOOKUP(E1455,Data!$A$2:$L$4115,6,FALSE)</f>
        <v>failed</v>
      </c>
      <c r="G1455" s="7">
        <f>VLOOKUP(E1455,Data!$A$2:$L$4115,12,FALSE)</f>
        <v>2</v>
      </c>
    </row>
    <row r="1456" spans="1:7" x14ac:dyDescent="0.25">
      <c r="A1456" s="7">
        <v>2834</v>
      </c>
      <c r="B1456" s="7" t="str">
        <f>VLOOKUP(A1456,Data!$A$2:$L$4115,6,FALSE)</f>
        <v>successful</v>
      </c>
      <c r="C1456" s="7">
        <f>VLOOKUP(A1456,Data!$A$2:$L$4115,12,FALSE)</f>
        <v>21</v>
      </c>
      <c r="E1456" s="7">
        <v>4038</v>
      </c>
      <c r="F1456" s="7" t="str">
        <f>VLOOKUP(E1456,Data!$A$2:$L$4115,6,FALSE)</f>
        <v>failed</v>
      </c>
      <c r="G1456" s="7">
        <f>VLOOKUP(E1456,Data!$A$2:$L$4115,12,FALSE)</f>
        <v>4</v>
      </c>
    </row>
    <row r="1457" spans="1:7" x14ac:dyDescent="0.25">
      <c r="A1457" s="7">
        <v>2835</v>
      </c>
      <c r="B1457" s="7" t="str">
        <f>VLOOKUP(A1457,Data!$A$2:$L$4115,6,FALSE)</f>
        <v>successful</v>
      </c>
      <c r="C1457" s="7">
        <f>VLOOKUP(A1457,Data!$A$2:$L$4115,12,FALSE)</f>
        <v>93</v>
      </c>
      <c r="E1457" s="7">
        <v>4039</v>
      </c>
      <c r="F1457" s="7" t="str">
        <f>VLOOKUP(E1457,Data!$A$2:$L$4115,6,FALSE)</f>
        <v>failed</v>
      </c>
      <c r="G1457" s="7">
        <f>VLOOKUP(E1457,Data!$A$2:$L$4115,12,FALSE)</f>
        <v>5</v>
      </c>
    </row>
    <row r="1458" spans="1:7" x14ac:dyDescent="0.25">
      <c r="A1458" s="7">
        <v>2836</v>
      </c>
      <c r="B1458" s="7" t="str">
        <f>VLOOKUP(A1458,Data!$A$2:$L$4115,6,FALSE)</f>
        <v>successful</v>
      </c>
      <c r="C1458" s="7">
        <f>VLOOKUP(A1458,Data!$A$2:$L$4115,12,FALSE)</f>
        <v>11</v>
      </c>
      <c r="E1458" s="7">
        <v>4040</v>
      </c>
      <c r="F1458" s="7" t="str">
        <f>VLOOKUP(E1458,Data!$A$2:$L$4115,6,FALSE)</f>
        <v>failed</v>
      </c>
      <c r="G1458" s="7">
        <f>VLOOKUP(E1458,Data!$A$2:$L$4115,12,FALSE)</f>
        <v>2</v>
      </c>
    </row>
    <row r="1459" spans="1:7" x14ac:dyDescent="0.25">
      <c r="A1459" s="7">
        <v>2837</v>
      </c>
      <c r="B1459" s="7" t="str">
        <f>VLOOKUP(A1459,Data!$A$2:$L$4115,6,FALSE)</f>
        <v>successful</v>
      </c>
      <c r="C1459" s="7">
        <f>VLOOKUP(A1459,Data!$A$2:$L$4115,12,FALSE)</f>
        <v>21</v>
      </c>
      <c r="E1459" s="7">
        <v>4041</v>
      </c>
      <c r="F1459" s="7" t="str">
        <f>VLOOKUP(E1459,Data!$A$2:$L$4115,6,FALSE)</f>
        <v>failed</v>
      </c>
      <c r="G1459" s="7">
        <f>VLOOKUP(E1459,Data!$A$2:$L$4115,12,FALSE)</f>
        <v>2</v>
      </c>
    </row>
    <row r="1460" spans="1:7" x14ac:dyDescent="0.25">
      <c r="A1460" s="7">
        <v>2838</v>
      </c>
      <c r="B1460" s="7" t="str">
        <f>VLOOKUP(A1460,Data!$A$2:$L$4115,6,FALSE)</f>
        <v>successful</v>
      </c>
      <c r="C1460" s="7">
        <f>VLOOKUP(A1460,Data!$A$2:$L$4115,12,FALSE)</f>
        <v>54</v>
      </c>
      <c r="E1460" s="7">
        <v>4042</v>
      </c>
      <c r="F1460" s="7" t="str">
        <f>VLOOKUP(E1460,Data!$A$2:$L$4115,6,FALSE)</f>
        <v>failed</v>
      </c>
      <c r="G1460" s="7">
        <f>VLOOKUP(E1460,Data!$A$2:$L$4115,12,FALSE)</f>
        <v>3</v>
      </c>
    </row>
    <row r="1461" spans="1:7" x14ac:dyDescent="0.25">
      <c r="A1461" s="7">
        <v>2839</v>
      </c>
      <c r="B1461" s="7" t="str">
        <f>VLOOKUP(A1461,Data!$A$2:$L$4115,6,FALSE)</f>
        <v>successful</v>
      </c>
      <c r="C1461" s="7">
        <f>VLOOKUP(A1461,Data!$A$2:$L$4115,12,FALSE)</f>
        <v>31</v>
      </c>
      <c r="E1461" s="7">
        <v>4043</v>
      </c>
      <c r="F1461" s="7" t="str">
        <f>VLOOKUP(E1461,Data!$A$2:$L$4115,6,FALSE)</f>
        <v>failed</v>
      </c>
      <c r="G1461" s="7">
        <f>VLOOKUP(E1461,Data!$A$2:$L$4115,12,FALSE)</f>
        <v>0</v>
      </c>
    </row>
    <row r="1462" spans="1:7" x14ac:dyDescent="0.25">
      <c r="A1462" s="7">
        <v>2840</v>
      </c>
      <c r="B1462" s="7" t="str">
        <f>VLOOKUP(A1462,Data!$A$2:$L$4115,6,FALSE)</f>
        <v>successful</v>
      </c>
      <c r="C1462" s="7">
        <f>VLOOKUP(A1462,Data!$A$2:$L$4115,12,FALSE)</f>
        <v>132</v>
      </c>
      <c r="E1462" s="7">
        <v>4044</v>
      </c>
      <c r="F1462" s="7" t="str">
        <f>VLOOKUP(E1462,Data!$A$2:$L$4115,6,FALSE)</f>
        <v>failed</v>
      </c>
      <c r="G1462" s="7">
        <f>VLOOKUP(E1462,Data!$A$2:$L$4115,12,FALSE)</f>
        <v>4</v>
      </c>
    </row>
    <row r="1463" spans="1:7" x14ac:dyDescent="0.25">
      <c r="A1463" s="7">
        <v>2921</v>
      </c>
      <c r="B1463" s="7" t="str">
        <f>VLOOKUP(A1463,Data!$A$2:$L$4115,6,FALSE)</f>
        <v>successful</v>
      </c>
      <c r="C1463" s="7">
        <f>VLOOKUP(A1463,Data!$A$2:$L$4115,12,FALSE)</f>
        <v>3</v>
      </c>
      <c r="E1463" s="7">
        <v>4045</v>
      </c>
      <c r="F1463" s="7" t="str">
        <f>VLOOKUP(E1463,Data!$A$2:$L$4115,6,FALSE)</f>
        <v>failed</v>
      </c>
      <c r="G1463" s="7">
        <f>VLOOKUP(E1463,Data!$A$2:$L$4115,12,FALSE)</f>
        <v>1</v>
      </c>
    </row>
    <row r="1464" spans="1:7" x14ac:dyDescent="0.25">
      <c r="A1464" s="7">
        <v>2922</v>
      </c>
      <c r="B1464" s="7" t="str">
        <f>VLOOKUP(A1464,Data!$A$2:$L$4115,6,FALSE)</f>
        <v>successful</v>
      </c>
      <c r="C1464" s="7">
        <f>VLOOKUP(A1464,Data!$A$2:$L$4115,12,FALSE)</f>
        <v>6</v>
      </c>
      <c r="E1464" s="7">
        <v>4046</v>
      </c>
      <c r="F1464" s="7" t="str">
        <f>VLOOKUP(E1464,Data!$A$2:$L$4115,6,FALSE)</f>
        <v>failed</v>
      </c>
      <c r="G1464" s="7">
        <f>VLOOKUP(E1464,Data!$A$2:$L$4115,12,FALSE)</f>
        <v>12</v>
      </c>
    </row>
    <row r="1465" spans="1:7" x14ac:dyDescent="0.25">
      <c r="A1465" s="7">
        <v>2923</v>
      </c>
      <c r="B1465" s="7" t="str">
        <f>VLOOKUP(A1465,Data!$A$2:$L$4115,6,FALSE)</f>
        <v>successful</v>
      </c>
      <c r="C1465" s="7">
        <f>VLOOKUP(A1465,Data!$A$2:$L$4115,12,FALSE)</f>
        <v>10</v>
      </c>
      <c r="E1465" s="7">
        <v>4047</v>
      </c>
      <c r="F1465" s="7" t="str">
        <f>VLOOKUP(E1465,Data!$A$2:$L$4115,6,FALSE)</f>
        <v>failed</v>
      </c>
      <c r="G1465" s="7">
        <f>VLOOKUP(E1465,Data!$A$2:$L$4115,12,FALSE)</f>
        <v>4</v>
      </c>
    </row>
    <row r="1466" spans="1:7" x14ac:dyDescent="0.25">
      <c r="A1466" s="7">
        <v>2924</v>
      </c>
      <c r="B1466" s="7" t="str">
        <f>VLOOKUP(A1466,Data!$A$2:$L$4115,6,FALSE)</f>
        <v>successful</v>
      </c>
      <c r="C1466" s="7">
        <f>VLOOKUP(A1466,Data!$A$2:$L$4115,12,FALSE)</f>
        <v>147</v>
      </c>
      <c r="E1466" s="7">
        <v>4048</v>
      </c>
      <c r="F1466" s="7" t="str">
        <f>VLOOKUP(E1466,Data!$A$2:$L$4115,6,FALSE)</f>
        <v>failed</v>
      </c>
      <c r="G1466" s="7">
        <f>VLOOKUP(E1466,Data!$A$2:$L$4115,12,FALSE)</f>
        <v>91</v>
      </c>
    </row>
    <row r="1467" spans="1:7" x14ac:dyDescent="0.25">
      <c r="A1467" s="7">
        <v>2925</v>
      </c>
      <c r="B1467" s="7" t="str">
        <f>VLOOKUP(A1467,Data!$A$2:$L$4115,6,FALSE)</f>
        <v>successful</v>
      </c>
      <c r="C1467" s="7">
        <f>VLOOKUP(A1467,Data!$A$2:$L$4115,12,FALSE)</f>
        <v>199</v>
      </c>
      <c r="E1467" s="7">
        <v>4049</v>
      </c>
      <c r="F1467" s="7" t="str">
        <f>VLOOKUP(E1467,Data!$A$2:$L$4115,6,FALSE)</f>
        <v>failed</v>
      </c>
      <c r="G1467" s="7">
        <f>VLOOKUP(E1467,Data!$A$2:$L$4115,12,FALSE)</f>
        <v>1</v>
      </c>
    </row>
    <row r="1468" spans="1:7" x14ac:dyDescent="0.25">
      <c r="A1468" s="7">
        <v>2926</v>
      </c>
      <c r="B1468" s="7" t="str">
        <f>VLOOKUP(A1468,Data!$A$2:$L$4115,6,FALSE)</f>
        <v>successful</v>
      </c>
      <c r="C1468" s="7">
        <f>VLOOKUP(A1468,Data!$A$2:$L$4115,12,FALSE)</f>
        <v>50</v>
      </c>
      <c r="E1468" s="7">
        <v>4050</v>
      </c>
      <c r="F1468" s="7" t="str">
        <f>VLOOKUP(E1468,Data!$A$2:$L$4115,6,FALSE)</f>
        <v>failed</v>
      </c>
      <c r="G1468" s="7">
        <f>VLOOKUP(E1468,Data!$A$2:$L$4115,12,FALSE)</f>
        <v>1</v>
      </c>
    </row>
    <row r="1469" spans="1:7" x14ac:dyDescent="0.25">
      <c r="A1469" s="7">
        <v>2927</v>
      </c>
      <c r="B1469" s="7" t="str">
        <f>VLOOKUP(A1469,Data!$A$2:$L$4115,6,FALSE)</f>
        <v>successful</v>
      </c>
      <c r="C1469" s="7">
        <f>VLOOKUP(A1469,Data!$A$2:$L$4115,12,FALSE)</f>
        <v>21</v>
      </c>
      <c r="E1469" s="7">
        <v>4051</v>
      </c>
      <c r="F1469" s="7" t="str">
        <f>VLOOKUP(E1469,Data!$A$2:$L$4115,6,FALSE)</f>
        <v>failed</v>
      </c>
      <c r="G1469" s="7">
        <f>VLOOKUP(E1469,Data!$A$2:$L$4115,12,FALSE)</f>
        <v>0</v>
      </c>
    </row>
    <row r="1470" spans="1:7" x14ac:dyDescent="0.25">
      <c r="A1470" s="7">
        <v>2928</v>
      </c>
      <c r="B1470" s="7" t="str">
        <f>VLOOKUP(A1470,Data!$A$2:$L$4115,6,FALSE)</f>
        <v>successful</v>
      </c>
      <c r="C1470" s="7">
        <f>VLOOKUP(A1470,Data!$A$2:$L$4115,12,FALSE)</f>
        <v>24</v>
      </c>
      <c r="E1470" s="7">
        <v>4052</v>
      </c>
      <c r="F1470" s="7" t="str">
        <f>VLOOKUP(E1470,Data!$A$2:$L$4115,6,FALSE)</f>
        <v>failed</v>
      </c>
      <c r="G1470" s="7">
        <f>VLOOKUP(E1470,Data!$A$2:$L$4115,12,FALSE)</f>
        <v>13</v>
      </c>
    </row>
    <row r="1471" spans="1:7" x14ac:dyDescent="0.25">
      <c r="A1471" s="7">
        <v>2929</v>
      </c>
      <c r="B1471" s="7" t="str">
        <f>VLOOKUP(A1471,Data!$A$2:$L$4115,6,FALSE)</f>
        <v>successful</v>
      </c>
      <c r="C1471" s="7">
        <f>VLOOKUP(A1471,Data!$A$2:$L$4115,12,FALSE)</f>
        <v>32</v>
      </c>
      <c r="E1471" s="7">
        <v>4053</v>
      </c>
      <c r="F1471" s="7" t="str">
        <f>VLOOKUP(E1471,Data!$A$2:$L$4115,6,FALSE)</f>
        <v>failed</v>
      </c>
      <c r="G1471" s="7">
        <f>VLOOKUP(E1471,Data!$A$2:$L$4115,12,FALSE)</f>
        <v>2</v>
      </c>
    </row>
    <row r="1472" spans="1:7" x14ac:dyDescent="0.25">
      <c r="A1472" s="7">
        <v>2930</v>
      </c>
      <c r="B1472" s="7" t="str">
        <f>VLOOKUP(A1472,Data!$A$2:$L$4115,6,FALSE)</f>
        <v>successful</v>
      </c>
      <c r="C1472" s="7">
        <f>VLOOKUP(A1472,Data!$A$2:$L$4115,12,FALSE)</f>
        <v>62</v>
      </c>
      <c r="E1472" s="7">
        <v>4054</v>
      </c>
      <c r="F1472" s="7" t="str">
        <f>VLOOKUP(E1472,Data!$A$2:$L$4115,6,FALSE)</f>
        <v>failed</v>
      </c>
      <c r="G1472" s="7">
        <f>VLOOKUP(E1472,Data!$A$2:$L$4115,12,FALSE)</f>
        <v>0</v>
      </c>
    </row>
    <row r="1473" spans="1:7" x14ac:dyDescent="0.25">
      <c r="A1473" s="7">
        <v>2931</v>
      </c>
      <c r="B1473" s="7" t="str">
        <f>VLOOKUP(A1473,Data!$A$2:$L$4115,6,FALSE)</f>
        <v>successful</v>
      </c>
      <c r="C1473" s="7">
        <f>VLOOKUP(A1473,Data!$A$2:$L$4115,12,FALSE)</f>
        <v>9</v>
      </c>
      <c r="E1473" s="7">
        <v>4055</v>
      </c>
      <c r="F1473" s="7" t="str">
        <f>VLOOKUP(E1473,Data!$A$2:$L$4115,6,FALSE)</f>
        <v>failed</v>
      </c>
      <c r="G1473" s="7">
        <f>VLOOKUP(E1473,Data!$A$2:$L$4115,12,FALSE)</f>
        <v>21</v>
      </c>
    </row>
    <row r="1474" spans="1:7" x14ac:dyDescent="0.25">
      <c r="A1474" s="7">
        <v>2932</v>
      </c>
      <c r="B1474" s="7" t="str">
        <f>VLOOKUP(A1474,Data!$A$2:$L$4115,6,FALSE)</f>
        <v>successful</v>
      </c>
      <c r="C1474" s="7">
        <f>VLOOKUP(A1474,Data!$A$2:$L$4115,12,FALSE)</f>
        <v>38</v>
      </c>
      <c r="E1474" s="7">
        <v>4056</v>
      </c>
      <c r="F1474" s="7" t="str">
        <f>VLOOKUP(E1474,Data!$A$2:$L$4115,6,FALSE)</f>
        <v>failed</v>
      </c>
      <c r="G1474" s="7">
        <f>VLOOKUP(E1474,Data!$A$2:$L$4115,12,FALSE)</f>
        <v>9</v>
      </c>
    </row>
    <row r="1475" spans="1:7" x14ac:dyDescent="0.25">
      <c r="A1475" s="7">
        <v>2933</v>
      </c>
      <c r="B1475" s="7" t="str">
        <f>VLOOKUP(A1475,Data!$A$2:$L$4115,6,FALSE)</f>
        <v>successful</v>
      </c>
      <c r="C1475" s="7">
        <f>VLOOKUP(A1475,Data!$A$2:$L$4115,12,FALSE)</f>
        <v>54</v>
      </c>
      <c r="E1475" s="7">
        <v>4057</v>
      </c>
      <c r="F1475" s="7" t="str">
        <f>VLOOKUP(E1475,Data!$A$2:$L$4115,6,FALSE)</f>
        <v>failed</v>
      </c>
      <c r="G1475" s="7">
        <f>VLOOKUP(E1475,Data!$A$2:$L$4115,12,FALSE)</f>
        <v>6</v>
      </c>
    </row>
    <row r="1476" spans="1:7" x14ac:dyDescent="0.25">
      <c r="A1476" s="7">
        <v>2934</v>
      </c>
      <c r="B1476" s="7" t="str">
        <f>VLOOKUP(A1476,Data!$A$2:$L$4115,6,FALSE)</f>
        <v>successful</v>
      </c>
      <c r="C1476" s="7">
        <f>VLOOKUP(A1476,Data!$A$2:$L$4115,12,FALSE)</f>
        <v>37</v>
      </c>
      <c r="E1476" s="7">
        <v>4058</v>
      </c>
      <c r="F1476" s="7" t="str">
        <f>VLOOKUP(E1476,Data!$A$2:$L$4115,6,FALSE)</f>
        <v>failed</v>
      </c>
      <c r="G1476" s="7">
        <f>VLOOKUP(E1476,Data!$A$2:$L$4115,12,FALSE)</f>
        <v>4</v>
      </c>
    </row>
    <row r="1477" spans="1:7" x14ac:dyDescent="0.25">
      <c r="A1477" s="7">
        <v>2935</v>
      </c>
      <c r="B1477" s="7" t="str">
        <f>VLOOKUP(A1477,Data!$A$2:$L$4115,6,FALSE)</f>
        <v>successful</v>
      </c>
      <c r="C1477" s="7">
        <f>VLOOKUP(A1477,Data!$A$2:$L$4115,12,FALSE)</f>
        <v>39</v>
      </c>
      <c r="E1477" s="7">
        <v>4059</v>
      </c>
      <c r="F1477" s="7" t="str">
        <f>VLOOKUP(E1477,Data!$A$2:$L$4115,6,FALSE)</f>
        <v>failed</v>
      </c>
      <c r="G1477" s="7">
        <f>VLOOKUP(E1477,Data!$A$2:$L$4115,12,FALSE)</f>
        <v>7</v>
      </c>
    </row>
    <row r="1478" spans="1:7" x14ac:dyDescent="0.25">
      <c r="A1478" s="7">
        <v>2936</v>
      </c>
      <c r="B1478" s="7" t="str">
        <f>VLOOKUP(A1478,Data!$A$2:$L$4115,6,FALSE)</f>
        <v>successful</v>
      </c>
      <c r="C1478" s="7">
        <f>VLOOKUP(A1478,Data!$A$2:$L$4115,12,FALSE)</f>
        <v>34</v>
      </c>
      <c r="E1478" s="7">
        <v>4060</v>
      </c>
      <c r="F1478" s="7" t="str">
        <f>VLOOKUP(E1478,Data!$A$2:$L$4115,6,FALSE)</f>
        <v>failed</v>
      </c>
      <c r="G1478" s="7">
        <f>VLOOKUP(E1478,Data!$A$2:$L$4115,12,FALSE)</f>
        <v>5</v>
      </c>
    </row>
    <row r="1479" spans="1:7" x14ac:dyDescent="0.25">
      <c r="A1479" s="7">
        <v>2937</v>
      </c>
      <c r="B1479" s="7" t="str">
        <f>VLOOKUP(A1479,Data!$A$2:$L$4115,6,FALSE)</f>
        <v>successful</v>
      </c>
      <c r="C1479" s="7">
        <f>VLOOKUP(A1479,Data!$A$2:$L$4115,12,FALSE)</f>
        <v>55</v>
      </c>
      <c r="E1479" s="7">
        <v>4061</v>
      </c>
      <c r="F1479" s="7" t="str">
        <f>VLOOKUP(E1479,Data!$A$2:$L$4115,6,FALSE)</f>
        <v>failed</v>
      </c>
      <c r="G1479" s="7">
        <f>VLOOKUP(E1479,Data!$A$2:$L$4115,12,FALSE)</f>
        <v>0</v>
      </c>
    </row>
    <row r="1480" spans="1:7" x14ac:dyDescent="0.25">
      <c r="A1480" s="7">
        <v>2938</v>
      </c>
      <c r="B1480" s="7" t="str">
        <f>VLOOKUP(A1480,Data!$A$2:$L$4115,6,FALSE)</f>
        <v>successful</v>
      </c>
      <c r="C1480" s="7">
        <f>VLOOKUP(A1480,Data!$A$2:$L$4115,12,FALSE)</f>
        <v>32</v>
      </c>
      <c r="E1480" s="7">
        <v>4062</v>
      </c>
      <c r="F1480" s="7" t="str">
        <f>VLOOKUP(E1480,Data!$A$2:$L$4115,6,FALSE)</f>
        <v>failed</v>
      </c>
      <c r="G1480" s="7">
        <f>VLOOKUP(E1480,Data!$A$2:$L$4115,12,FALSE)</f>
        <v>3</v>
      </c>
    </row>
    <row r="1481" spans="1:7" x14ac:dyDescent="0.25">
      <c r="A1481" s="7">
        <v>2939</v>
      </c>
      <c r="B1481" s="7" t="str">
        <f>VLOOKUP(A1481,Data!$A$2:$L$4115,6,FALSE)</f>
        <v>successful</v>
      </c>
      <c r="C1481" s="7">
        <f>VLOOKUP(A1481,Data!$A$2:$L$4115,12,FALSE)</f>
        <v>25</v>
      </c>
      <c r="E1481" s="7">
        <v>4063</v>
      </c>
      <c r="F1481" s="7" t="str">
        <f>VLOOKUP(E1481,Data!$A$2:$L$4115,6,FALSE)</f>
        <v>failed</v>
      </c>
      <c r="G1481" s="7">
        <f>VLOOKUP(E1481,Data!$A$2:$L$4115,12,FALSE)</f>
        <v>9</v>
      </c>
    </row>
    <row r="1482" spans="1:7" x14ac:dyDescent="0.25">
      <c r="A1482" s="7">
        <v>2940</v>
      </c>
      <c r="B1482" s="7" t="str">
        <f>VLOOKUP(A1482,Data!$A$2:$L$4115,6,FALSE)</f>
        <v>successful</v>
      </c>
      <c r="C1482" s="7">
        <f>VLOOKUP(A1482,Data!$A$2:$L$4115,12,FALSE)</f>
        <v>33</v>
      </c>
      <c r="E1482" s="7">
        <v>4064</v>
      </c>
      <c r="F1482" s="7" t="str">
        <f>VLOOKUP(E1482,Data!$A$2:$L$4115,6,FALSE)</f>
        <v>failed</v>
      </c>
      <c r="G1482" s="7">
        <f>VLOOKUP(E1482,Data!$A$2:$L$4115,12,FALSE)</f>
        <v>6</v>
      </c>
    </row>
    <row r="1483" spans="1:7" x14ac:dyDescent="0.25">
      <c r="A1483" s="7">
        <v>2961</v>
      </c>
      <c r="B1483" s="7" t="str">
        <f>VLOOKUP(A1483,Data!$A$2:$L$4115,6,FALSE)</f>
        <v>successful</v>
      </c>
      <c r="C1483" s="7">
        <f>VLOOKUP(A1483,Data!$A$2:$L$4115,12,FALSE)</f>
        <v>108</v>
      </c>
      <c r="E1483" s="7">
        <v>4065</v>
      </c>
      <c r="F1483" s="7" t="str">
        <f>VLOOKUP(E1483,Data!$A$2:$L$4115,6,FALSE)</f>
        <v>failed</v>
      </c>
      <c r="G1483" s="7">
        <f>VLOOKUP(E1483,Data!$A$2:$L$4115,12,FALSE)</f>
        <v>4</v>
      </c>
    </row>
    <row r="1484" spans="1:7" x14ac:dyDescent="0.25">
      <c r="A1484" s="7">
        <v>2962</v>
      </c>
      <c r="B1484" s="7" t="str">
        <f>VLOOKUP(A1484,Data!$A$2:$L$4115,6,FALSE)</f>
        <v>successful</v>
      </c>
      <c r="C1484" s="7">
        <f>VLOOKUP(A1484,Data!$A$2:$L$4115,12,FALSE)</f>
        <v>20</v>
      </c>
      <c r="E1484" s="7">
        <v>4066</v>
      </c>
      <c r="F1484" s="7" t="str">
        <f>VLOOKUP(E1484,Data!$A$2:$L$4115,6,FALSE)</f>
        <v>failed</v>
      </c>
      <c r="G1484" s="7">
        <f>VLOOKUP(E1484,Data!$A$2:$L$4115,12,FALSE)</f>
        <v>1</v>
      </c>
    </row>
    <row r="1485" spans="1:7" x14ac:dyDescent="0.25">
      <c r="A1485" s="7">
        <v>2963</v>
      </c>
      <c r="B1485" s="7" t="str">
        <f>VLOOKUP(A1485,Data!$A$2:$L$4115,6,FALSE)</f>
        <v>successful</v>
      </c>
      <c r="C1485" s="7">
        <f>VLOOKUP(A1485,Data!$A$2:$L$4115,12,FALSE)</f>
        <v>98</v>
      </c>
      <c r="E1485" s="7">
        <v>4067</v>
      </c>
      <c r="F1485" s="7" t="str">
        <f>VLOOKUP(E1485,Data!$A$2:$L$4115,6,FALSE)</f>
        <v>failed</v>
      </c>
      <c r="G1485" s="7">
        <f>VLOOKUP(E1485,Data!$A$2:$L$4115,12,FALSE)</f>
        <v>17</v>
      </c>
    </row>
    <row r="1486" spans="1:7" x14ac:dyDescent="0.25">
      <c r="A1486" s="7">
        <v>2964</v>
      </c>
      <c r="B1486" s="7" t="str">
        <f>VLOOKUP(A1486,Data!$A$2:$L$4115,6,FALSE)</f>
        <v>successful</v>
      </c>
      <c r="C1486" s="7">
        <f>VLOOKUP(A1486,Data!$A$2:$L$4115,12,FALSE)</f>
        <v>196</v>
      </c>
      <c r="E1486" s="7">
        <v>4068</v>
      </c>
      <c r="F1486" s="7" t="str">
        <f>VLOOKUP(E1486,Data!$A$2:$L$4115,6,FALSE)</f>
        <v>failed</v>
      </c>
      <c r="G1486" s="7">
        <f>VLOOKUP(E1486,Data!$A$2:$L$4115,12,FALSE)</f>
        <v>1</v>
      </c>
    </row>
    <row r="1487" spans="1:7" x14ac:dyDescent="0.25">
      <c r="A1487" s="7">
        <v>2965</v>
      </c>
      <c r="B1487" s="7" t="str">
        <f>VLOOKUP(A1487,Data!$A$2:$L$4115,6,FALSE)</f>
        <v>successful</v>
      </c>
      <c r="C1487" s="7">
        <f>VLOOKUP(A1487,Data!$A$2:$L$4115,12,FALSE)</f>
        <v>39</v>
      </c>
      <c r="E1487" s="7">
        <v>4069</v>
      </c>
      <c r="F1487" s="7" t="str">
        <f>VLOOKUP(E1487,Data!$A$2:$L$4115,6,FALSE)</f>
        <v>failed</v>
      </c>
      <c r="G1487" s="7">
        <f>VLOOKUP(E1487,Data!$A$2:$L$4115,12,FALSE)</f>
        <v>13</v>
      </c>
    </row>
    <row r="1488" spans="1:7" x14ac:dyDescent="0.25">
      <c r="A1488" s="7">
        <v>2966</v>
      </c>
      <c r="B1488" s="7" t="str">
        <f>VLOOKUP(A1488,Data!$A$2:$L$4115,6,FALSE)</f>
        <v>successful</v>
      </c>
      <c r="C1488" s="7">
        <f>VLOOKUP(A1488,Data!$A$2:$L$4115,12,FALSE)</f>
        <v>128</v>
      </c>
      <c r="E1488" s="7">
        <v>4070</v>
      </c>
      <c r="F1488" s="7" t="str">
        <f>VLOOKUP(E1488,Data!$A$2:$L$4115,6,FALSE)</f>
        <v>failed</v>
      </c>
      <c r="G1488" s="7">
        <f>VLOOKUP(E1488,Data!$A$2:$L$4115,12,FALSE)</f>
        <v>6</v>
      </c>
    </row>
    <row r="1489" spans="1:7" x14ac:dyDescent="0.25">
      <c r="A1489" s="7">
        <v>2967</v>
      </c>
      <c r="B1489" s="7" t="str">
        <f>VLOOKUP(A1489,Data!$A$2:$L$4115,6,FALSE)</f>
        <v>successful</v>
      </c>
      <c r="C1489" s="7">
        <f>VLOOKUP(A1489,Data!$A$2:$L$4115,12,FALSE)</f>
        <v>71</v>
      </c>
      <c r="E1489" s="7">
        <v>4071</v>
      </c>
      <c r="F1489" s="7" t="str">
        <f>VLOOKUP(E1489,Data!$A$2:$L$4115,6,FALSE)</f>
        <v>failed</v>
      </c>
      <c r="G1489" s="7">
        <f>VLOOKUP(E1489,Data!$A$2:$L$4115,12,FALSE)</f>
        <v>0</v>
      </c>
    </row>
    <row r="1490" spans="1:7" x14ac:dyDescent="0.25">
      <c r="A1490" s="7">
        <v>2968</v>
      </c>
      <c r="B1490" s="7" t="str">
        <f>VLOOKUP(A1490,Data!$A$2:$L$4115,6,FALSE)</f>
        <v>successful</v>
      </c>
      <c r="C1490" s="7">
        <f>VLOOKUP(A1490,Data!$A$2:$L$4115,12,FALSE)</f>
        <v>47</v>
      </c>
      <c r="E1490" s="7">
        <v>4072</v>
      </c>
      <c r="F1490" s="7" t="str">
        <f>VLOOKUP(E1490,Data!$A$2:$L$4115,6,FALSE)</f>
        <v>failed</v>
      </c>
      <c r="G1490" s="7">
        <f>VLOOKUP(E1490,Data!$A$2:$L$4115,12,FALSE)</f>
        <v>2</v>
      </c>
    </row>
    <row r="1491" spans="1:7" x14ac:dyDescent="0.25">
      <c r="A1491" s="7">
        <v>2969</v>
      </c>
      <c r="B1491" s="7" t="str">
        <f>VLOOKUP(A1491,Data!$A$2:$L$4115,6,FALSE)</f>
        <v>successful</v>
      </c>
      <c r="C1491" s="7">
        <f>VLOOKUP(A1491,Data!$A$2:$L$4115,12,FALSE)</f>
        <v>17</v>
      </c>
      <c r="E1491" s="7">
        <v>4073</v>
      </c>
      <c r="F1491" s="7" t="str">
        <f>VLOOKUP(E1491,Data!$A$2:$L$4115,6,FALSE)</f>
        <v>failed</v>
      </c>
      <c r="G1491" s="7">
        <f>VLOOKUP(E1491,Data!$A$2:$L$4115,12,FALSE)</f>
        <v>2</v>
      </c>
    </row>
    <row r="1492" spans="1:7" x14ac:dyDescent="0.25">
      <c r="A1492" s="7">
        <v>2970</v>
      </c>
      <c r="B1492" s="7" t="str">
        <f>VLOOKUP(A1492,Data!$A$2:$L$4115,6,FALSE)</f>
        <v>successful</v>
      </c>
      <c r="C1492" s="7">
        <f>VLOOKUP(A1492,Data!$A$2:$L$4115,12,FALSE)</f>
        <v>91</v>
      </c>
      <c r="E1492" s="7">
        <v>4074</v>
      </c>
      <c r="F1492" s="7" t="str">
        <f>VLOOKUP(E1492,Data!$A$2:$L$4115,6,FALSE)</f>
        <v>failed</v>
      </c>
      <c r="G1492" s="7">
        <f>VLOOKUP(E1492,Data!$A$2:$L$4115,12,FALSE)</f>
        <v>21</v>
      </c>
    </row>
    <row r="1493" spans="1:7" x14ac:dyDescent="0.25">
      <c r="A1493" s="7">
        <v>2971</v>
      </c>
      <c r="B1493" s="7" t="str">
        <f>VLOOKUP(A1493,Data!$A$2:$L$4115,6,FALSE)</f>
        <v>successful</v>
      </c>
      <c r="C1493" s="7">
        <f>VLOOKUP(A1493,Data!$A$2:$L$4115,12,FALSE)</f>
        <v>43</v>
      </c>
      <c r="E1493" s="7">
        <v>4075</v>
      </c>
      <c r="F1493" s="7" t="str">
        <f>VLOOKUP(E1493,Data!$A$2:$L$4115,6,FALSE)</f>
        <v>failed</v>
      </c>
      <c r="G1493" s="7">
        <f>VLOOKUP(E1493,Data!$A$2:$L$4115,12,FALSE)</f>
        <v>13</v>
      </c>
    </row>
    <row r="1494" spans="1:7" x14ac:dyDescent="0.25">
      <c r="A1494" s="7">
        <v>2972</v>
      </c>
      <c r="B1494" s="7" t="str">
        <f>VLOOKUP(A1494,Data!$A$2:$L$4115,6,FALSE)</f>
        <v>successful</v>
      </c>
      <c r="C1494" s="7">
        <f>VLOOKUP(A1494,Data!$A$2:$L$4115,12,FALSE)</f>
        <v>17</v>
      </c>
      <c r="E1494" s="7">
        <v>4076</v>
      </c>
      <c r="F1494" s="7" t="str">
        <f>VLOOKUP(E1494,Data!$A$2:$L$4115,6,FALSE)</f>
        <v>failed</v>
      </c>
      <c r="G1494" s="7">
        <f>VLOOKUP(E1494,Data!$A$2:$L$4115,12,FALSE)</f>
        <v>0</v>
      </c>
    </row>
    <row r="1495" spans="1:7" x14ac:dyDescent="0.25">
      <c r="A1495" s="7">
        <v>2973</v>
      </c>
      <c r="B1495" s="7" t="str">
        <f>VLOOKUP(A1495,Data!$A$2:$L$4115,6,FALSE)</f>
        <v>successful</v>
      </c>
      <c r="C1495" s="7">
        <f>VLOOKUP(A1495,Data!$A$2:$L$4115,12,FALSE)</f>
        <v>33</v>
      </c>
      <c r="E1495" s="7">
        <v>4077</v>
      </c>
      <c r="F1495" s="7" t="str">
        <f>VLOOKUP(E1495,Data!$A$2:$L$4115,6,FALSE)</f>
        <v>failed</v>
      </c>
      <c r="G1495" s="7">
        <f>VLOOKUP(E1495,Data!$A$2:$L$4115,12,FALSE)</f>
        <v>6</v>
      </c>
    </row>
    <row r="1496" spans="1:7" x14ac:dyDescent="0.25">
      <c r="A1496" s="7">
        <v>2974</v>
      </c>
      <c r="B1496" s="7" t="str">
        <f>VLOOKUP(A1496,Data!$A$2:$L$4115,6,FALSE)</f>
        <v>successful</v>
      </c>
      <c r="C1496" s="7">
        <f>VLOOKUP(A1496,Data!$A$2:$L$4115,12,FALSE)</f>
        <v>87</v>
      </c>
      <c r="E1496" s="7">
        <v>4078</v>
      </c>
      <c r="F1496" s="7" t="str">
        <f>VLOOKUP(E1496,Data!$A$2:$L$4115,6,FALSE)</f>
        <v>failed</v>
      </c>
      <c r="G1496" s="7">
        <f>VLOOKUP(E1496,Data!$A$2:$L$4115,12,FALSE)</f>
        <v>0</v>
      </c>
    </row>
    <row r="1497" spans="1:7" x14ac:dyDescent="0.25">
      <c r="A1497" s="7">
        <v>2975</v>
      </c>
      <c r="B1497" s="7" t="str">
        <f>VLOOKUP(A1497,Data!$A$2:$L$4115,6,FALSE)</f>
        <v>successful</v>
      </c>
      <c r="C1497" s="7">
        <f>VLOOKUP(A1497,Data!$A$2:$L$4115,12,FALSE)</f>
        <v>113</v>
      </c>
      <c r="E1497" s="7">
        <v>4079</v>
      </c>
      <c r="F1497" s="7" t="str">
        <f>VLOOKUP(E1497,Data!$A$2:$L$4115,6,FALSE)</f>
        <v>failed</v>
      </c>
      <c r="G1497" s="7">
        <f>VLOOKUP(E1497,Data!$A$2:$L$4115,12,FALSE)</f>
        <v>1</v>
      </c>
    </row>
    <row r="1498" spans="1:7" x14ac:dyDescent="0.25">
      <c r="A1498" s="7">
        <v>2976</v>
      </c>
      <c r="B1498" s="7" t="str">
        <f>VLOOKUP(A1498,Data!$A$2:$L$4115,6,FALSE)</f>
        <v>successful</v>
      </c>
      <c r="C1498" s="7">
        <f>VLOOKUP(A1498,Data!$A$2:$L$4115,12,FALSE)</f>
        <v>14</v>
      </c>
      <c r="E1498" s="7">
        <v>4080</v>
      </c>
      <c r="F1498" s="7" t="str">
        <f>VLOOKUP(E1498,Data!$A$2:$L$4115,6,FALSE)</f>
        <v>failed</v>
      </c>
      <c r="G1498" s="7">
        <f>VLOOKUP(E1498,Data!$A$2:$L$4115,12,FALSE)</f>
        <v>0</v>
      </c>
    </row>
    <row r="1499" spans="1:7" x14ac:dyDescent="0.25">
      <c r="A1499" s="7">
        <v>2977</v>
      </c>
      <c r="B1499" s="7" t="str">
        <f>VLOOKUP(A1499,Data!$A$2:$L$4115,6,FALSE)</f>
        <v>successful</v>
      </c>
      <c r="C1499" s="7">
        <f>VLOOKUP(A1499,Data!$A$2:$L$4115,12,FALSE)</f>
        <v>30</v>
      </c>
      <c r="E1499" s="7">
        <v>4081</v>
      </c>
      <c r="F1499" s="7" t="str">
        <f>VLOOKUP(E1499,Data!$A$2:$L$4115,6,FALSE)</f>
        <v>failed</v>
      </c>
      <c r="G1499" s="7">
        <f>VLOOKUP(E1499,Data!$A$2:$L$4115,12,FALSE)</f>
        <v>12</v>
      </c>
    </row>
    <row r="1500" spans="1:7" x14ac:dyDescent="0.25">
      <c r="A1500" s="7">
        <v>2978</v>
      </c>
      <c r="B1500" s="7" t="str">
        <f>VLOOKUP(A1500,Data!$A$2:$L$4115,6,FALSE)</f>
        <v>successful</v>
      </c>
      <c r="C1500" s="7">
        <f>VLOOKUP(A1500,Data!$A$2:$L$4115,12,FALSE)</f>
        <v>16</v>
      </c>
      <c r="E1500" s="7">
        <v>4082</v>
      </c>
      <c r="F1500" s="7" t="str">
        <f>VLOOKUP(E1500,Data!$A$2:$L$4115,6,FALSE)</f>
        <v>failed</v>
      </c>
      <c r="G1500" s="7">
        <f>VLOOKUP(E1500,Data!$A$2:$L$4115,12,FALSE)</f>
        <v>2</v>
      </c>
    </row>
    <row r="1501" spans="1:7" x14ac:dyDescent="0.25">
      <c r="A1501" s="7">
        <v>2979</v>
      </c>
      <c r="B1501" s="7" t="str">
        <f>VLOOKUP(A1501,Data!$A$2:$L$4115,6,FALSE)</f>
        <v>successful</v>
      </c>
      <c r="C1501" s="7">
        <f>VLOOKUP(A1501,Data!$A$2:$L$4115,12,FALSE)</f>
        <v>46</v>
      </c>
      <c r="E1501" s="7">
        <v>4083</v>
      </c>
      <c r="F1501" s="7" t="str">
        <f>VLOOKUP(E1501,Data!$A$2:$L$4115,6,FALSE)</f>
        <v>failed</v>
      </c>
      <c r="G1501" s="7">
        <f>VLOOKUP(E1501,Data!$A$2:$L$4115,12,FALSE)</f>
        <v>6</v>
      </c>
    </row>
    <row r="1502" spans="1:7" x14ac:dyDescent="0.25">
      <c r="A1502" s="7">
        <v>2980</v>
      </c>
      <c r="B1502" s="7" t="str">
        <f>VLOOKUP(A1502,Data!$A$2:$L$4115,6,FALSE)</f>
        <v>successful</v>
      </c>
      <c r="C1502" s="7">
        <f>VLOOKUP(A1502,Data!$A$2:$L$4115,12,FALSE)</f>
        <v>24</v>
      </c>
      <c r="E1502" s="7">
        <v>4084</v>
      </c>
      <c r="F1502" s="7" t="str">
        <f>VLOOKUP(E1502,Data!$A$2:$L$4115,6,FALSE)</f>
        <v>failed</v>
      </c>
      <c r="G1502" s="7">
        <f>VLOOKUP(E1502,Data!$A$2:$L$4115,12,FALSE)</f>
        <v>1</v>
      </c>
    </row>
    <row r="1503" spans="1:7" x14ac:dyDescent="0.25">
      <c r="A1503" s="7">
        <v>2981</v>
      </c>
      <c r="B1503" s="7" t="str">
        <f>VLOOKUP(A1503,Data!$A$2:$L$4115,6,FALSE)</f>
        <v>successful</v>
      </c>
      <c r="C1503" s="7">
        <f>VLOOKUP(A1503,Data!$A$2:$L$4115,12,FALSE)</f>
        <v>97</v>
      </c>
      <c r="E1503" s="7">
        <v>4085</v>
      </c>
      <c r="F1503" s="7" t="str">
        <f>VLOOKUP(E1503,Data!$A$2:$L$4115,6,FALSE)</f>
        <v>failed</v>
      </c>
      <c r="G1503" s="7">
        <f>VLOOKUP(E1503,Data!$A$2:$L$4115,12,FALSE)</f>
        <v>1</v>
      </c>
    </row>
    <row r="1504" spans="1:7" x14ac:dyDescent="0.25">
      <c r="A1504" s="7">
        <v>2982</v>
      </c>
      <c r="B1504" s="7" t="str">
        <f>VLOOKUP(A1504,Data!$A$2:$L$4115,6,FALSE)</f>
        <v>successful</v>
      </c>
      <c r="C1504" s="7">
        <f>VLOOKUP(A1504,Data!$A$2:$L$4115,12,FALSE)</f>
        <v>59</v>
      </c>
      <c r="E1504" s="7">
        <v>4086</v>
      </c>
      <c r="F1504" s="7" t="str">
        <f>VLOOKUP(E1504,Data!$A$2:$L$4115,6,FALSE)</f>
        <v>failed</v>
      </c>
      <c r="G1504" s="7">
        <f>VLOOKUP(E1504,Data!$A$2:$L$4115,12,FALSE)</f>
        <v>5</v>
      </c>
    </row>
    <row r="1505" spans="1:7" x14ac:dyDescent="0.25">
      <c r="A1505" s="7">
        <v>2983</v>
      </c>
      <c r="B1505" s="7" t="str">
        <f>VLOOKUP(A1505,Data!$A$2:$L$4115,6,FALSE)</f>
        <v>successful</v>
      </c>
      <c r="C1505" s="7">
        <f>VLOOKUP(A1505,Data!$A$2:$L$4115,12,FALSE)</f>
        <v>1095</v>
      </c>
      <c r="E1505" s="7">
        <v>4087</v>
      </c>
      <c r="F1505" s="7" t="str">
        <f>VLOOKUP(E1505,Data!$A$2:$L$4115,6,FALSE)</f>
        <v>failed</v>
      </c>
      <c r="G1505" s="7">
        <f>VLOOKUP(E1505,Data!$A$2:$L$4115,12,FALSE)</f>
        <v>0</v>
      </c>
    </row>
    <row r="1506" spans="1:7" x14ac:dyDescent="0.25">
      <c r="A1506" s="7">
        <v>2984</v>
      </c>
      <c r="B1506" s="7" t="str">
        <f>VLOOKUP(A1506,Data!$A$2:$L$4115,6,FALSE)</f>
        <v>successful</v>
      </c>
      <c r="C1506" s="7">
        <f>VLOOKUP(A1506,Data!$A$2:$L$4115,12,FALSE)</f>
        <v>218</v>
      </c>
      <c r="E1506" s="7">
        <v>4088</v>
      </c>
      <c r="F1506" s="7" t="str">
        <f>VLOOKUP(E1506,Data!$A$2:$L$4115,6,FALSE)</f>
        <v>failed</v>
      </c>
      <c r="G1506" s="7">
        <f>VLOOKUP(E1506,Data!$A$2:$L$4115,12,FALSE)</f>
        <v>3</v>
      </c>
    </row>
    <row r="1507" spans="1:7" x14ac:dyDescent="0.25">
      <c r="A1507" s="7">
        <v>2985</v>
      </c>
      <c r="B1507" s="7" t="str">
        <f>VLOOKUP(A1507,Data!$A$2:$L$4115,6,FALSE)</f>
        <v>successful</v>
      </c>
      <c r="C1507" s="7">
        <f>VLOOKUP(A1507,Data!$A$2:$L$4115,12,FALSE)</f>
        <v>111</v>
      </c>
      <c r="E1507" s="7">
        <v>4089</v>
      </c>
      <c r="F1507" s="7" t="str">
        <f>VLOOKUP(E1507,Data!$A$2:$L$4115,6,FALSE)</f>
        <v>failed</v>
      </c>
      <c r="G1507" s="7">
        <f>VLOOKUP(E1507,Data!$A$2:$L$4115,12,FALSE)</f>
        <v>8</v>
      </c>
    </row>
    <row r="1508" spans="1:7" x14ac:dyDescent="0.25">
      <c r="A1508" s="7">
        <v>2986</v>
      </c>
      <c r="B1508" s="7" t="str">
        <f>VLOOKUP(A1508,Data!$A$2:$L$4115,6,FALSE)</f>
        <v>successful</v>
      </c>
      <c r="C1508" s="7">
        <f>VLOOKUP(A1508,Data!$A$2:$L$4115,12,FALSE)</f>
        <v>56</v>
      </c>
      <c r="E1508" s="7">
        <v>4090</v>
      </c>
      <c r="F1508" s="7" t="str">
        <f>VLOOKUP(E1508,Data!$A$2:$L$4115,6,FALSE)</f>
        <v>failed</v>
      </c>
      <c r="G1508" s="7">
        <f>VLOOKUP(E1508,Data!$A$2:$L$4115,12,FALSE)</f>
        <v>3</v>
      </c>
    </row>
    <row r="1509" spans="1:7" x14ac:dyDescent="0.25">
      <c r="A1509" s="7">
        <v>2987</v>
      </c>
      <c r="B1509" s="7" t="str">
        <f>VLOOKUP(A1509,Data!$A$2:$L$4115,6,FALSE)</f>
        <v>successful</v>
      </c>
      <c r="C1509" s="7">
        <f>VLOOKUP(A1509,Data!$A$2:$L$4115,12,FALSE)</f>
        <v>265</v>
      </c>
      <c r="E1509" s="7">
        <v>4091</v>
      </c>
      <c r="F1509" s="7" t="str">
        <f>VLOOKUP(E1509,Data!$A$2:$L$4115,6,FALSE)</f>
        <v>failed</v>
      </c>
      <c r="G1509" s="7">
        <f>VLOOKUP(E1509,Data!$A$2:$L$4115,12,FALSE)</f>
        <v>8</v>
      </c>
    </row>
    <row r="1510" spans="1:7" x14ac:dyDescent="0.25">
      <c r="A1510" s="7">
        <v>2988</v>
      </c>
      <c r="B1510" s="7" t="str">
        <f>VLOOKUP(A1510,Data!$A$2:$L$4115,6,FALSE)</f>
        <v>successful</v>
      </c>
      <c r="C1510" s="7">
        <f>VLOOKUP(A1510,Data!$A$2:$L$4115,12,FALSE)</f>
        <v>28</v>
      </c>
      <c r="E1510" s="7">
        <v>4092</v>
      </c>
      <c r="F1510" s="7" t="str">
        <f>VLOOKUP(E1510,Data!$A$2:$L$4115,6,FALSE)</f>
        <v>failed</v>
      </c>
      <c r="G1510" s="7">
        <f>VLOOKUP(E1510,Data!$A$2:$L$4115,12,FALSE)</f>
        <v>1</v>
      </c>
    </row>
    <row r="1511" spans="1:7" x14ac:dyDescent="0.25">
      <c r="A1511" s="7">
        <v>2989</v>
      </c>
      <c r="B1511" s="7" t="str">
        <f>VLOOKUP(A1511,Data!$A$2:$L$4115,6,FALSE)</f>
        <v>successful</v>
      </c>
      <c r="C1511" s="7">
        <f>VLOOKUP(A1511,Data!$A$2:$L$4115,12,FALSE)</f>
        <v>364</v>
      </c>
      <c r="E1511" s="7">
        <v>4093</v>
      </c>
      <c r="F1511" s="7" t="str">
        <f>VLOOKUP(E1511,Data!$A$2:$L$4115,6,FALSE)</f>
        <v>failed</v>
      </c>
      <c r="G1511" s="7">
        <f>VLOOKUP(E1511,Data!$A$2:$L$4115,12,FALSE)</f>
        <v>4</v>
      </c>
    </row>
    <row r="1512" spans="1:7" x14ac:dyDescent="0.25">
      <c r="A1512" s="7">
        <v>2990</v>
      </c>
      <c r="B1512" s="7" t="str">
        <f>VLOOKUP(A1512,Data!$A$2:$L$4115,6,FALSE)</f>
        <v>successful</v>
      </c>
      <c r="C1512" s="7">
        <f>VLOOKUP(A1512,Data!$A$2:$L$4115,12,FALSE)</f>
        <v>27</v>
      </c>
      <c r="E1512" s="7">
        <v>4094</v>
      </c>
      <c r="F1512" s="7" t="str">
        <f>VLOOKUP(E1512,Data!$A$2:$L$4115,6,FALSE)</f>
        <v>failed</v>
      </c>
      <c r="G1512" s="7">
        <f>VLOOKUP(E1512,Data!$A$2:$L$4115,12,FALSE)</f>
        <v>8</v>
      </c>
    </row>
    <row r="1513" spans="1:7" x14ac:dyDescent="0.25">
      <c r="A1513" s="7">
        <v>2991</v>
      </c>
      <c r="B1513" s="7" t="str">
        <f>VLOOKUP(A1513,Data!$A$2:$L$4115,6,FALSE)</f>
        <v>successful</v>
      </c>
      <c r="C1513" s="7">
        <f>VLOOKUP(A1513,Data!$A$2:$L$4115,12,FALSE)</f>
        <v>93</v>
      </c>
      <c r="E1513" s="7">
        <v>4095</v>
      </c>
      <c r="F1513" s="7" t="str">
        <f>VLOOKUP(E1513,Data!$A$2:$L$4115,6,FALSE)</f>
        <v>failed</v>
      </c>
      <c r="G1513" s="7">
        <f>VLOOKUP(E1513,Data!$A$2:$L$4115,12,FALSE)</f>
        <v>1</v>
      </c>
    </row>
    <row r="1514" spans="1:7" x14ac:dyDescent="0.25">
      <c r="A1514" s="7">
        <v>2992</v>
      </c>
      <c r="B1514" s="7" t="str">
        <f>VLOOKUP(A1514,Data!$A$2:$L$4115,6,FALSE)</f>
        <v>successful</v>
      </c>
      <c r="C1514" s="7">
        <f>VLOOKUP(A1514,Data!$A$2:$L$4115,12,FALSE)</f>
        <v>64</v>
      </c>
      <c r="E1514" s="7">
        <v>4096</v>
      </c>
      <c r="F1514" s="7" t="str">
        <f>VLOOKUP(E1514,Data!$A$2:$L$4115,6,FALSE)</f>
        <v>failed</v>
      </c>
      <c r="G1514" s="7">
        <f>VLOOKUP(E1514,Data!$A$2:$L$4115,12,FALSE)</f>
        <v>5</v>
      </c>
    </row>
    <row r="1515" spans="1:7" x14ac:dyDescent="0.25">
      <c r="A1515" s="7">
        <v>2993</v>
      </c>
      <c r="B1515" s="7" t="str">
        <f>VLOOKUP(A1515,Data!$A$2:$L$4115,6,FALSE)</f>
        <v>successful</v>
      </c>
      <c r="C1515" s="7">
        <f>VLOOKUP(A1515,Data!$A$2:$L$4115,12,FALSE)</f>
        <v>22</v>
      </c>
      <c r="E1515" s="7">
        <v>4097</v>
      </c>
      <c r="F1515" s="7" t="str">
        <f>VLOOKUP(E1515,Data!$A$2:$L$4115,6,FALSE)</f>
        <v>failed</v>
      </c>
      <c r="G1515" s="7">
        <f>VLOOKUP(E1515,Data!$A$2:$L$4115,12,FALSE)</f>
        <v>0</v>
      </c>
    </row>
    <row r="1516" spans="1:7" x14ac:dyDescent="0.25">
      <c r="A1516" s="7">
        <v>2994</v>
      </c>
      <c r="B1516" s="7" t="str">
        <f>VLOOKUP(A1516,Data!$A$2:$L$4115,6,FALSE)</f>
        <v>successful</v>
      </c>
      <c r="C1516" s="7">
        <f>VLOOKUP(A1516,Data!$A$2:$L$4115,12,FALSE)</f>
        <v>59</v>
      </c>
      <c r="E1516" s="7">
        <v>4098</v>
      </c>
      <c r="F1516" s="7" t="str">
        <f>VLOOKUP(E1516,Data!$A$2:$L$4115,6,FALSE)</f>
        <v>failed</v>
      </c>
      <c r="G1516" s="7">
        <f>VLOOKUP(E1516,Data!$A$2:$L$4115,12,FALSE)</f>
        <v>0</v>
      </c>
    </row>
    <row r="1517" spans="1:7" x14ac:dyDescent="0.25">
      <c r="A1517" s="7">
        <v>2995</v>
      </c>
      <c r="B1517" s="7" t="str">
        <f>VLOOKUP(A1517,Data!$A$2:$L$4115,6,FALSE)</f>
        <v>successful</v>
      </c>
      <c r="C1517" s="7">
        <f>VLOOKUP(A1517,Data!$A$2:$L$4115,12,FALSE)</f>
        <v>249</v>
      </c>
      <c r="E1517" s="7">
        <v>4099</v>
      </c>
      <c r="F1517" s="7" t="str">
        <f>VLOOKUP(E1517,Data!$A$2:$L$4115,6,FALSE)</f>
        <v>failed</v>
      </c>
      <c r="G1517" s="7">
        <f>VLOOKUP(E1517,Data!$A$2:$L$4115,12,FALSE)</f>
        <v>1</v>
      </c>
    </row>
    <row r="1518" spans="1:7" x14ac:dyDescent="0.25">
      <c r="A1518" s="7">
        <v>2996</v>
      </c>
      <c r="B1518" s="7" t="str">
        <f>VLOOKUP(A1518,Data!$A$2:$L$4115,6,FALSE)</f>
        <v>successful</v>
      </c>
      <c r="C1518" s="7">
        <f>VLOOKUP(A1518,Data!$A$2:$L$4115,12,FALSE)</f>
        <v>392</v>
      </c>
      <c r="E1518" s="7">
        <v>4100</v>
      </c>
      <c r="F1518" s="7" t="str">
        <f>VLOOKUP(E1518,Data!$A$2:$L$4115,6,FALSE)</f>
        <v>failed</v>
      </c>
      <c r="G1518" s="7">
        <f>VLOOKUP(E1518,Data!$A$2:$L$4115,12,FALSE)</f>
        <v>0</v>
      </c>
    </row>
    <row r="1519" spans="1:7" x14ac:dyDescent="0.25">
      <c r="A1519" s="7">
        <v>2997</v>
      </c>
      <c r="B1519" s="7" t="str">
        <f>VLOOKUP(A1519,Data!$A$2:$L$4115,6,FALSE)</f>
        <v>successful</v>
      </c>
      <c r="C1519" s="7">
        <f>VLOOKUP(A1519,Data!$A$2:$L$4115,12,FALSE)</f>
        <v>115</v>
      </c>
      <c r="E1519" s="7">
        <v>4101</v>
      </c>
      <c r="F1519" s="7" t="str">
        <f>VLOOKUP(E1519,Data!$A$2:$L$4115,6,FALSE)</f>
        <v>failed</v>
      </c>
      <c r="G1519" s="7">
        <f>VLOOKUP(E1519,Data!$A$2:$L$4115,12,FALSE)</f>
        <v>0</v>
      </c>
    </row>
    <row r="1520" spans="1:7" x14ac:dyDescent="0.25">
      <c r="A1520" s="7">
        <v>2998</v>
      </c>
      <c r="B1520" s="7" t="str">
        <f>VLOOKUP(A1520,Data!$A$2:$L$4115,6,FALSE)</f>
        <v>successful</v>
      </c>
      <c r="C1520" s="7">
        <f>VLOOKUP(A1520,Data!$A$2:$L$4115,12,FALSE)</f>
        <v>433</v>
      </c>
      <c r="E1520" s="7">
        <v>4102</v>
      </c>
      <c r="F1520" s="7" t="str">
        <f>VLOOKUP(E1520,Data!$A$2:$L$4115,6,FALSE)</f>
        <v>failed</v>
      </c>
      <c r="G1520" s="7">
        <f>VLOOKUP(E1520,Data!$A$2:$L$4115,12,FALSE)</f>
        <v>6</v>
      </c>
    </row>
    <row r="1521" spans="1:7" x14ac:dyDescent="0.25">
      <c r="A1521" s="7">
        <v>2999</v>
      </c>
      <c r="B1521" s="7" t="str">
        <f>VLOOKUP(A1521,Data!$A$2:$L$4115,6,FALSE)</f>
        <v>successful</v>
      </c>
      <c r="C1521" s="7">
        <f>VLOOKUP(A1521,Data!$A$2:$L$4115,12,FALSE)</f>
        <v>20</v>
      </c>
      <c r="E1521" s="7">
        <v>4103</v>
      </c>
      <c r="F1521" s="7" t="str">
        <f>VLOOKUP(E1521,Data!$A$2:$L$4115,6,FALSE)</f>
        <v>failed</v>
      </c>
      <c r="G1521" s="7">
        <f>VLOOKUP(E1521,Data!$A$2:$L$4115,12,FALSE)</f>
        <v>6</v>
      </c>
    </row>
    <row r="1522" spans="1:7" x14ac:dyDescent="0.25">
      <c r="A1522" s="7">
        <v>3000</v>
      </c>
      <c r="B1522" s="7" t="str">
        <f>VLOOKUP(A1522,Data!$A$2:$L$4115,6,FALSE)</f>
        <v>successful</v>
      </c>
      <c r="C1522" s="7">
        <f>VLOOKUP(A1522,Data!$A$2:$L$4115,12,FALSE)</f>
        <v>8</v>
      </c>
      <c r="E1522" s="7">
        <v>4104</v>
      </c>
      <c r="F1522" s="7" t="str">
        <f>VLOOKUP(E1522,Data!$A$2:$L$4115,6,FALSE)</f>
        <v>failed</v>
      </c>
      <c r="G1522" s="7">
        <f>VLOOKUP(E1522,Data!$A$2:$L$4115,12,FALSE)</f>
        <v>14</v>
      </c>
    </row>
    <row r="1523" spans="1:7" x14ac:dyDescent="0.25">
      <c r="A1523" s="7">
        <v>3001</v>
      </c>
      <c r="B1523" s="7" t="str">
        <f>VLOOKUP(A1523,Data!$A$2:$L$4115,6,FALSE)</f>
        <v>successful</v>
      </c>
      <c r="C1523" s="7">
        <f>VLOOKUP(A1523,Data!$A$2:$L$4115,12,FALSE)</f>
        <v>175</v>
      </c>
      <c r="E1523" s="7">
        <v>4105</v>
      </c>
      <c r="F1523" s="7" t="str">
        <f>VLOOKUP(E1523,Data!$A$2:$L$4115,6,FALSE)</f>
        <v>failed</v>
      </c>
      <c r="G1523" s="7">
        <f>VLOOKUP(E1523,Data!$A$2:$L$4115,12,FALSE)</f>
        <v>6</v>
      </c>
    </row>
    <row r="1524" spans="1:7" x14ac:dyDescent="0.25">
      <c r="A1524" s="7">
        <v>3002</v>
      </c>
      <c r="B1524" s="7" t="str">
        <f>VLOOKUP(A1524,Data!$A$2:$L$4115,6,FALSE)</f>
        <v>successful</v>
      </c>
      <c r="C1524" s="7">
        <f>VLOOKUP(A1524,Data!$A$2:$L$4115,12,FALSE)</f>
        <v>104</v>
      </c>
      <c r="E1524" s="7">
        <v>4106</v>
      </c>
      <c r="F1524" s="7" t="str">
        <f>VLOOKUP(E1524,Data!$A$2:$L$4115,6,FALSE)</f>
        <v>failed</v>
      </c>
      <c r="G1524" s="7">
        <f>VLOOKUP(E1524,Data!$A$2:$L$4115,12,FALSE)</f>
        <v>33</v>
      </c>
    </row>
    <row r="1525" spans="1:7" x14ac:dyDescent="0.25">
      <c r="A1525" s="7">
        <v>3003</v>
      </c>
      <c r="B1525" s="7" t="str">
        <f>VLOOKUP(A1525,Data!$A$2:$L$4115,6,FALSE)</f>
        <v>successful</v>
      </c>
      <c r="C1525" s="7">
        <f>VLOOKUP(A1525,Data!$A$2:$L$4115,12,FALSE)</f>
        <v>17</v>
      </c>
      <c r="E1525" s="7">
        <v>4107</v>
      </c>
      <c r="F1525" s="7" t="str">
        <f>VLOOKUP(E1525,Data!$A$2:$L$4115,6,FALSE)</f>
        <v>failed</v>
      </c>
      <c r="G1525" s="7">
        <f>VLOOKUP(E1525,Data!$A$2:$L$4115,12,FALSE)</f>
        <v>4</v>
      </c>
    </row>
    <row r="1526" spans="1:7" x14ac:dyDescent="0.25">
      <c r="A1526" s="7">
        <v>3004</v>
      </c>
      <c r="B1526" s="7" t="str">
        <f>VLOOKUP(A1526,Data!$A$2:$L$4115,6,FALSE)</f>
        <v>successful</v>
      </c>
      <c r="C1526" s="7">
        <f>VLOOKUP(A1526,Data!$A$2:$L$4115,12,FALSE)</f>
        <v>277</v>
      </c>
      <c r="E1526" s="7">
        <v>4108</v>
      </c>
      <c r="F1526" s="7" t="str">
        <f>VLOOKUP(E1526,Data!$A$2:$L$4115,6,FALSE)</f>
        <v>failed</v>
      </c>
      <c r="G1526" s="7">
        <f>VLOOKUP(E1526,Data!$A$2:$L$4115,12,FALSE)</f>
        <v>1</v>
      </c>
    </row>
    <row r="1527" spans="1:7" x14ac:dyDescent="0.25">
      <c r="A1527" s="7">
        <v>3005</v>
      </c>
      <c r="B1527" s="7" t="str">
        <f>VLOOKUP(A1527,Data!$A$2:$L$4115,6,FALSE)</f>
        <v>successful</v>
      </c>
      <c r="C1527" s="7">
        <f>VLOOKUP(A1527,Data!$A$2:$L$4115,12,FALSE)</f>
        <v>118</v>
      </c>
      <c r="E1527" s="7">
        <v>4109</v>
      </c>
      <c r="F1527" s="7" t="str">
        <f>VLOOKUP(E1527,Data!$A$2:$L$4115,6,FALSE)</f>
        <v>failed</v>
      </c>
      <c r="G1527" s="7">
        <f>VLOOKUP(E1527,Data!$A$2:$L$4115,12,FALSE)</f>
        <v>0</v>
      </c>
    </row>
    <row r="1528" spans="1:7" x14ac:dyDescent="0.25">
      <c r="A1528" s="7">
        <v>3006</v>
      </c>
      <c r="B1528" s="7" t="str">
        <f>VLOOKUP(A1528,Data!$A$2:$L$4115,6,FALSE)</f>
        <v>successful</v>
      </c>
      <c r="C1528" s="7">
        <f>VLOOKUP(A1528,Data!$A$2:$L$4115,12,FALSE)</f>
        <v>97</v>
      </c>
      <c r="E1528" s="7">
        <v>4110</v>
      </c>
      <c r="F1528" s="7" t="str">
        <f>VLOOKUP(E1528,Data!$A$2:$L$4115,6,FALSE)</f>
        <v>failed</v>
      </c>
      <c r="G1528" s="7">
        <f>VLOOKUP(E1528,Data!$A$2:$L$4115,12,FALSE)</f>
        <v>6</v>
      </c>
    </row>
    <row r="1529" spans="1:7" x14ac:dyDescent="0.25">
      <c r="A1529" s="7">
        <v>3007</v>
      </c>
      <c r="B1529" s="7" t="str">
        <f>VLOOKUP(A1529,Data!$A$2:$L$4115,6,FALSE)</f>
        <v>successful</v>
      </c>
      <c r="C1529" s="7">
        <f>VLOOKUP(A1529,Data!$A$2:$L$4115,12,FALSE)</f>
        <v>20</v>
      </c>
      <c r="E1529" s="7">
        <v>4111</v>
      </c>
      <c r="F1529" s="7" t="str">
        <f>VLOOKUP(E1529,Data!$A$2:$L$4115,6,FALSE)</f>
        <v>failed</v>
      </c>
      <c r="G1529" s="7">
        <f>VLOOKUP(E1529,Data!$A$2:$L$4115,12,FALSE)</f>
        <v>6</v>
      </c>
    </row>
    <row r="1530" spans="1:7" x14ac:dyDescent="0.25">
      <c r="A1530" s="7">
        <v>3008</v>
      </c>
      <c r="B1530" s="7" t="str">
        <f>VLOOKUP(A1530,Data!$A$2:$L$4115,6,FALSE)</f>
        <v>successful</v>
      </c>
      <c r="C1530" s="7">
        <f>VLOOKUP(A1530,Data!$A$2:$L$4115,12,FALSE)</f>
        <v>26</v>
      </c>
      <c r="E1530" s="7">
        <v>4112</v>
      </c>
      <c r="F1530" s="7" t="str">
        <f>VLOOKUP(E1530,Data!$A$2:$L$4115,6,FALSE)</f>
        <v>failed</v>
      </c>
      <c r="G1530" s="7">
        <f>VLOOKUP(E1530,Data!$A$2:$L$4115,12,FALSE)</f>
        <v>1</v>
      </c>
    </row>
    <row r="1531" spans="1:7" x14ac:dyDescent="0.25">
      <c r="A1531" s="7">
        <v>3009</v>
      </c>
      <c r="B1531" s="7" t="str">
        <f>VLOOKUP(A1531,Data!$A$2:$L$4115,6,FALSE)</f>
        <v>successful</v>
      </c>
      <c r="C1531" s="7">
        <f>VLOOKUP(A1531,Data!$A$2:$L$4115,12,FALSE)</f>
        <v>128</v>
      </c>
      <c r="E1531" s="7">
        <v>4113</v>
      </c>
      <c r="F1531" s="7" t="str">
        <f>VLOOKUP(E1531,Data!$A$2:$L$4115,6,FALSE)</f>
        <v>failed</v>
      </c>
      <c r="G1531" s="7">
        <f>VLOOKUP(E1531,Data!$A$2:$L$4115,12,FALSE)</f>
        <v>3</v>
      </c>
    </row>
    <row r="1532" spans="1:7" x14ac:dyDescent="0.25">
      <c r="A1532" s="7">
        <v>3010</v>
      </c>
      <c r="B1532" s="7" t="str">
        <f>VLOOKUP(A1532,Data!$A$2:$L$4115,6,FALSE)</f>
        <v>successful</v>
      </c>
      <c r="C1532" s="7">
        <f>VLOOKUP(A1532,Data!$A$2:$L$4115,12,FALSE)</f>
        <v>15</v>
      </c>
    </row>
    <row r="1533" spans="1:7" x14ac:dyDescent="0.25">
      <c r="A1533" s="7">
        <v>3011</v>
      </c>
      <c r="B1533" s="7" t="str">
        <f>VLOOKUP(A1533,Data!$A$2:$L$4115,6,FALSE)</f>
        <v>successful</v>
      </c>
      <c r="C1533" s="7">
        <f>VLOOKUP(A1533,Data!$A$2:$L$4115,12,FALSE)</f>
        <v>25</v>
      </c>
    </row>
    <row r="1534" spans="1:7" x14ac:dyDescent="0.25">
      <c r="A1534" s="7">
        <v>3012</v>
      </c>
      <c r="B1534" s="7" t="str">
        <f>VLOOKUP(A1534,Data!$A$2:$L$4115,6,FALSE)</f>
        <v>successful</v>
      </c>
      <c r="C1534" s="7">
        <f>VLOOKUP(A1534,Data!$A$2:$L$4115,12,FALSE)</f>
        <v>55</v>
      </c>
    </row>
    <row r="1535" spans="1:7" x14ac:dyDescent="0.25">
      <c r="A1535" s="7">
        <v>3013</v>
      </c>
      <c r="B1535" s="7" t="str">
        <f>VLOOKUP(A1535,Data!$A$2:$L$4115,6,FALSE)</f>
        <v>successful</v>
      </c>
      <c r="C1535" s="7">
        <f>VLOOKUP(A1535,Data!$A$2:$L$4115,12,FALSE)</f>
        <v>107</v>
      </c>
    </row>
    <row r="1536" spans="1:7" x14ac:dyDescent="0.25">
      <c r="A1536" s="7">
        <v>3014</v>
      </c>
      <c r="B1536" s="7" t="str">
        <f>VLOOKUP(A1536,Data!$A$2:$L$4115,6,FALSE)</f>
        <v>successful</v>
      </c>
      <c r="C1536" s="7">
        <f>VLOOKUP(A1536,Data!$A$2:$L$4115,12,FALSE)</f>
        <v>557</v>
      </c>
    </row>
    <row r="1537" spans="1:3" x14ac:dyDescent="0.25">
      <c r="A1537" s="7">
        <v>3015</v>
      </c>
      <c r="B1537" s="7" t="str">
        <f>VLOOKUP(A1537,Data!$A$2:$L$4115,6,FALSE)</f>
        <v>successful</v>
      </c>
      <c r="C1537" s="7">
        <f>VLOOKUP(A1537,Data!$A$2:$L$4115,12,FALSE)</f>
        <v>40</v>
      </c>
    </row>
    <row r="1538" spans="1:3" x14ac:dyDescent="0.25">
      <c r="A1538" s="7">
        <v>3016</v>
      </c>
      <c r="B1538" s="7" t="str">
        <f>VLOOKUP(A1538,Data!$A$2:$L$4115,6,FALSE)</f>
        <v>successful</v>
      </c>
      <c r="C1538" s="7">
        <f>VLOOKUP(A1538,Data!$A$2:$L$4115,12,FALSE)</f>
        <v>36</v>
      </c>
    </row>
    <row r="1539" spans="1:3" x14ac:dyDescent="0.25">
      <c r="A1539" s="7">
        <v>3017</v>
      </c>
      <c r="B1539" s="7" t="str">
        <f>VLOOKUP(A1539,Data!$A$2:$L$4115,6,FALSE)</f>
        <v>successful</v>
      </c>
      <c r="C1539" s="7">
        <f>VLOOKUP(A1539,Data!$A$2:$L$4115,12,FALSE)</f>
        <v>159</v>
      </c>
    </row>
    <row r="1540" spans="1:3" x14ac:dyDescent="0.25">
      <c r="A1540" s="7">
        <v>3018</v>
      </c>
      <c r="B1540" s="7" t="str">
        <f>VLOOKUP(A1540,Data!$A$2:$L$4115,6,FALSE)</f>
        <v>successful</v>
      </c>
      <c r="C1540" s="7">
        <f>VLOOKUP(A1540,Data!$A$2:$L$4115,12,FALSE)</f>
        <v>41</v>
      </c>
    </row>
    <row r="1541" spans="1:3" x14ac:dyDescent="0.25">
      <c r="A1541" s="7">
        <v>3019</v>
      </c>
      <c r="B1541" s="7" t="str">
        <f>VLOOKUP(A1541,Data!$A$2:$L$4115,6,FALSE)</f>
        <v>successful</v>
      </c>
      <c r="C1541" s="7">
        <f>VLOOKUP(A1541,Data!$A$2:$L$4115,12,FALSE)</f>
        <v>226</v>
      </c>
    </row>
    <row r="1542" spans="1:3" x14ac:dyDescent="0.25">
      <c r="A1542" s="7">
        <v>3020</v>
      </c>
      <c r="B1542" s="7" t="str">
        <f>VLOOKUP(A1542,Data!$A$2:$L$4115,6,FALSE)</f>
        <v>successful</v>
      </c>
      <c r="C1542" s="7">
        <f>VLOOKUP(A1542,Data!$A$2:$L$4115,12,FALSE)</f>
        <v>30</v>
      </c>
    </row>
    <row r="1543" spans="1:3" x14ac:dyDescent="0.25">
      <c r="A1543" s="7">
        <v>3021</v>
      </c>
      <c r="B1543" s="7" t="str">
        <f>VLOOKUP(A1543,Data!$A$2:$L$4115,6,FALSE)</f>
        <v>successful</v>
      </c>
      <c r="C1543" s="7">
        <f>VLOOKUP(A1543,Data!$A$2:$L$4115,12,FALSE)</f>
        <v>103</v>
      </c>
    </row>
    <row r="1544" spans="1:3" x14ac:dyDescent="0.25">
      <c r="A1544" s="7">
        <v>3022</v>
      </c>
      <c r="B1544" s="7" t="str">
        <f>VLOOKUP(A1544,Data!$A$2:$L$4115,6,FALSE)</f>
        <v>successful</v>
      </c>
      <c r="C1544" s="7">
        <f>VLOOKUP(A1544,Data!$A$2:$L$4115,12,FALSE)</f>
        <v>62</v>
      </c>
    </row>
    <row r="1545" spans="1:3" x14ac:dyDescent="0.25">
      <c r="A1545" s="7">
        <v>3023</v>
      </c>
      <c r="B1545" s="7" t="str">
        <f>VLOOKUP(A1545,Data!$A$2:$L$4115,6,FALSE)</f>
        <v>successful</v>
      </c>
      <c r="C1545" s="7">
        <f>VLOOKUP(A1545,Data!$A$2:$L$4115,12,FALSE)</f>
        <v>6</v>
      </c>
    </row>
    <row r="1546" spans="1:3" x14ac:dyDescent="0.25">
      <c r="A1546" s="7">
        <v>3024</v>
      </c>
      <c r="B1546" s="7" t="str">
        <f>VLOOKUP(A1546,Data!$A$2:$L$4115,6,FALSE)</f>
        <v>successful</v>
      </c>
      <c r="C1546" s="7">
        <f>VLOOKUP(A1546,Data!$A$2:$L$4115,12,FALSE)</f>
        <v>182</v>
      </c>
    </row>
    <row r="1547" spans="1:3" x14ac:dyDescent="0.25">
      <c r="A1547" s="7">
        <v>3025</v>
      </c>
      <c r="B1547" s="7" t="str">
        <f>VLOOKUP(A1547,Data!$A$2:$L$4115,6,FALSE)</f>
        <v>successful</v>
      </c>
      <c r="C1547" s="7">
        <f>VLOOKUP(A1547,Data!$A$2:$L$4115,12,FALSE)</f>
        <v>145</v>
      </c>
    </row>
    <row r="1548" spans="1:3" x14ac:dyDescent="0.25">
      <c r="A1548" s="7">
        <v>3026</v>
      </c>
      <c r="B1548" s="7" t="str">
        <f>VLOOKUP(A1548,Data!$A$2:$L$4115,6,FALSE)</f>
        <v>successful</v>
      </c>
      <c r="C1548" s="7">
        <f>VLOOKUP(A1548,Data!$A$2:$L$4115,12,FALSE)</f>
        <v>25</v>
      </c>
    </row>
    <row r="1549" spans="1:3" x14ac:dyDescent="0.25">
      <c r="A1549" s="7">
        <v>3027</v>
      </c>
      <c r="B1549" s="7" t="str">
        <f>VLOOKUP(A1549,Data!$A$2:$L$4115,6,FALSE)</f>
        <v>successful</v>
      </c>
      <c r="C1549" s="7">
        <f>VLOOKUP(A1549,Data!$A$2:$L$4115,12,FALSE)</f>
        <v>320</v>
      </c>
    </row>
    <row r="1550" spans="1:3" x14ac:dyDescent="0.25">
      <c r="A1550" s="7">
        <v>3028</v>
      </c>
      <c r="B1550" s="7" t="str">
        <f>VLOOKUP(A1550,Data!$A$2:$L$4115,6,FALSE)</f>
        <v>successful</v>
      </c>
      <c r="C1550" s="7">
        <f>VLOOKUP(A1550,Data!$A$2:$L$4115,12,FALSE)</f>
        <v>99</v>
      </c>
    </row>
    <row r="1551" spans="1:3" x14ac:dyDescent="0.25">
      <c r="A1551" s="7">
        <v>3029</v>
      </c>
      <c r="B1551" s="7" t="str">
        <f>VLOOKUP(A1551,Data!$A$2:$L$4115,6,FALSE)</f>
        <v>successful</v>
      </c>
      <c r="C1551" s="7">
        <f>VLOOKUP(A1551,Data!$A$2:$L$4115,12,FALSE)</f>
        <v>348</v>
      </c>
    </row>
    <row r="1552" spans="1:3" x14ac:dyDescent="0.25">
      <c r="A1552" s="7">
        <v>3030</v>
      </c>
      <c r="B1552" s="7" t="str">
        <f>VLOOKUP(A1552,Data!$A$2:$L$4115,6,FALSE)</f>
        <v>successful</v>
      </c>
      <c r="C1552" s="7">
        <f>VLOOKUP(A1552,Data!$A$2:$L$4115,12,FALSE)</f>
        <v>41</v>
      </c>
    </row>
    <row r="1553" spans="1:3" x14ac:dyDescent="0.25">
      <c r="A1553" s="7">
        <v>3031</v>
      </c>
      <c r="B1553" s="7" t="str">
        <f>VLOOKUP(A1553,Data!$A$2:$L$4115,6,FALSE)</f>
        <v>successful</v>
      </c>
      <c r="C1553" s="7">
        <f>VLOOKUP(A1553,Data!$A$2:$L$4115,12,FALSE)</f>
        <v>29</v>
      </c>
    </row>
    <row r="1554" spans="1:3" x14ac:dyDescent="0.25">
      <c r="A1554" s="7">
        <v>3032</v>
      </c>
      <c r="B1554" s="7" t="str">
        <f>VLOOKUP(A1554,Data!$A$2:$L$4115,6,FALSE)</f>
        <v>successful</v>
      </c>
      <c r="C1554" s="7">
        <f>VLOOKUP(A1554,Data!$A$2:$L$4115,12,FALSE)</f>
        <v>25</v>
      </c>
    </row>
    <row r="1555" spans="1:3" x14ac:dyDescent="0.25">
      <c r="A1555" s="7">
        <v>3033</v>
      </c>
      <c r="B1555" s="7" t="str">
        <f>VLOOKUP(A1555,Data!$A$2:$L$4115,6,FALSE)</f>
        <v>successful</v>
      </c>
      <c r="C1555" s="7">
        <f>VLOOKUP(A1555,Data!$A$2:$L$4115,12,FALSE)</f>
        <v>23</v>
      </c>
    </row>
    <row r="1556" spans="1:3" x14ac:dyDescent="0.25">
      <c r="A1556" s="7">
        <v>3034</v>
      </c>
      <c r="B1556" s="7" t="str">
        <f>VLOOKUP(A1556,Data!$A$2:$L$4115,6,FALSE)</f>
        <v>successful</v>
      </c>
      <c r="C1556" s="7">
        <f>VLOOKUP(A1556,Data!$A$2:$L$4115,12,FALSE)</f>
        <v>1260</v>
      </c>
    </row>
    <row r="1557" spans="1:3" x14ac:dyDescent="0.25">
      <c r="A1557" s="7">
        <v>3035</v>
      </c>
      <c r="B1557" s="7" t="str">
        <f>VLOOKUP(A1557,Data!$A$2:$L$4115,6,FALSE)</f>
        <v>successful</v>
      </c>
      <c r="C1557" s="7">
        <f>VLOOKUP(A1557,Data!$A$2:$L$4115,12,FALSE)</f>
        <v>307</v>
      </c>
    </row>
    <row r="1558" spans="1:3" x14ac:dyDescent="0.25">
      <c r="A1558" s="7">
        <v>3036</v>
      </c>
      <c r="B1558" s="7" t="str">
        <f>VLOOKUP(A1558,Data!$A$2:$L$4115,6,FALSE)</f>
        <v>successful</v>
      </c>
      <c r="C1558" s="7">
        <f>VLOOKUP(A1558,Data!$A$2:$L$4115,12,FALSE)</f>
        <v>329</v>
      </c>
    </row>
    <row r="1559" spans="1:3" x14ac:dyDescent="0.25">
      <c r="A1559" s="7">
        <v>3037</v>
      </c>
      <c r="B1559" s="7" t="str">
        <f>VLOOKUP(A1559,Data!$A$2:$L$4115,6,FALSE)</f>
        <v>successful</v>
      </c>
      <c r="C1559" s="7">
        <f>VLOOKUP(A1559,Data!$A$2:$L$4115,12,FALSE)</f>
        <v>32</v>
      </c>
    </row>
    <row r="1560" spans="1:3" x14ac:dyDescent="0.25">
      <c r="A1560" s="7">
        <v>3038</v>
      </c>
      <c r="B1560" s="7" t="str">
        <f>VLOOKUP(A1560,Data!$A$2:$L$4115,6,FALSE)</f>
        <v>successful</v>
      </c>
      <c r="C1560" s="7">
        <f>VLOOKUP(A1560,Data!$A$2:$L$4115,12,FALSE)</f>
        <v>27</v>
      </c>
    </row>
    <row r="1561" spans="1:3" x14ac:dyDescent="0.25">
      <c r="A1561" s="7">
        <v>3039</v>
      </c>
      <c r="B1561" s="7" t="str">
        <f>VLOOKUP(A1561,Data!$A$2:$L$4115,6,FALSE)</f>
        <v>successful</v>
      </c>
      <c r="C1561" s="7">
        <f>VLOOKUP(A1561,Data!$A$2:$L$4115,12,FALSE)</f>
        <v>236</v>
      </c>
    </row>
    <row r="1562" spans="1:3" x14ac:dyDescent="0.25">
      <c r="A1562" s="7">
        <v>3040</v>
      </c>
      <c r="B1562" s="7" t="str">
        <f>VLOOKUP(A1562,Data!$A$2:$L$4115,6,FALSE)</f>
        <v>successful</v>
      </c>
      <c r="C1562" s="7">
        <f>VLOOKUP(A1562,Data!$A$2:$L$4115,12,FALSE)</f>
        <v>42</v>
      </c>
    </row>
    <row r="1563" spans="1:3" x14ac:dyDescent="0.25">
      <c r="A1563" s="7">
        <v>3041</v>
      </c>
      <c r="B1563" s="7" t="str">
        <f>VLOOKUP(A1563,Data!$A$2:$L$4115,6,FALSE)</f>
        <v>successful</v>
      </c>
      <c r="C1563" s="7">
        <f>VLOOKUP(A1563,Data!$A$2:$L$4115,12,FALSE)</f>
        <v>95</v>
      </c>
    </row>
    <row r="1564" spans="1:3" x14ac:dyDescent="0.25">
      <c r="A1564" s="7">
        <v>3042</v>
      </c>
      <c r="B1564" s="7" t="str">
        <f>VLOOKUP(A1564,Data!$A$2:$L$4115,6,FALSE)</f>
        <v>successful</v>
      </c>
      <c r="C1564" s="7">
        <f>VLOOKUP(A1564,Data!$A$2:$L$4115,12,FALSE)</f>
        <v>37</v>
      </c>
    </row>
    <row r="1565" spans="1:3" x14ac:dyDescent="0.25">
      <c r="A1565" s="7">
        <v>3043</v>
      </c>
      <c r="B1565" s="7" t="str">
        <f>VLOOKUP(A1565,Data!$A$2:$L$4115,6,FALSE)</f>
        <v>successful</v>
      </c>
      <c r="C1565" s="7">
        <f>VLOOKUP(A1565,Data!$A$2:$L$4115,12,FALSE)</f>
        <v>128</v>
      </c>
    </row>
    <row r="1566" spans="1:3" x14ac:dyDescent="0.25">
      <c r="A1566" s="7">
        <v>3044</v>
      </c>
      <c r="B1566" s="7" t="str">
        <f>VLOOKUP(A1566,Data!$A$2:$L$4115,6,FALSE)</f>
        <v>successful</v>
      </c>
      <c r="C1566" s="7">
        <f>VLOOKUP(A1566,Data!$A$2:$L$4115,12,FALSE)</f>
        <v>156</v>
      </c>
    </row>
    <row r="1567" spans="1:3" x14ac:dyDescent="0.25">
      <c r="A1567" s="7">
        <v>3045</v>
      </c>
      <c r="B1567" s="7" t="str">
        <f>VLOOKUP(A1567,Data!$A$2:$L$4115,6,FALSE)</f>
        <v>successful</v>
      </c>
      <c r="C1567" s="7">
        <f>VLOOKUP(A1567,Data!$A$2:$L$4115,12,FALSE)</f>
        <v>64</v>
      </c>
    </row>
    <row r="1568" spans="1:3" x14ac:dyDescent="0.25">
      <c r="A1568" s="7">
        <v>3046</v>
      </c>
      <c r="B1568" s="7" t="str">
        <f>VLOOKUP(A1568,Data!$A$2:$L$4115,6,FALSE)</f>
        <v>successful</v>
      </c>
      <c r="C1568" s="7">
        <f>VLOOKUP(A1568,Data!$A$2:$L$4115,12,FALSE)</f>
        <v>58</v>
      </c>
    </row>
    <row r="1569" spans="1:3" x14ac:dyDescent="0.25">
      <c r="A1569" s="7">
        <v>3047</v>
      </c>
      <c r="B1569" s="7" t="str">
        <f>VLOOKUP(A1569,Data!$A$2:$L$4115,6,FALSE)</f>
        <v>successful</v>
      </c>
      <c r="C1569" s="7">
        <f>VLOOKUP(A1569,Data!$A$2:$L$4115,12,FALSE)</f>
        <v>20</v>
      </c>
    </row>
    <row r="1570" spans="1:3" x14ac:dyDescent="0.25">
      <c r="A1570" s="7">
        <v>3048</v>
      </c>
      <c r="B1570" s="7" t="str">
        <f>VLOOKUP(A1570,Data!$A$2:$L$4115,6,FALSE)</f>
        <v>successful</v>
      </c>
      <c r="C1570" s="7">
        <f>VLOOKUP(A1570,Data!$A$2:$L$4115,12,FALSE)</f>
        <v>47</v>
      </c>
    </row>
    <row r="1571" spans="1:3" x14ac:dyDescent="0.25">
      <c r="A1571" s="7">
        <v>3049</v>
      </c>
      <c r="B1571" s="7" t="str">
        <f>VLOOKUP(A1571,Data!$A$2:$L$4115,6,FALSE)</f>
        <v>successful</v>
      </c>
      <c r="C1571" s="7">
        <f>VLOOKUP(A1571,Data!$A$2:$L$4115,12,FALSE)</f>
        <v>54</v>
      </c>
    </row>
    <row r="1572" spans="1:3" x14ac:dyDescent="0.25">
      <c r="A1572" s="7">
        <v>3050</v>
      </c>
      <c r="B1572" s="7" t="str">
        <f>VLOOKUP(A1572,Data!$A$2:$L$4115,6,FALSE)</f>
        <v>successful</v>
      </c>
      <c r="C1572" s="7">
        <f>VLOOKUP(A1572,Data!$A$2:$L$4115,12,FALSE)</f>
        <v>9</v>
      </c>
    </row>
    <row r="1573" spans="1:3" x14ac:dyDescent="0.25">
      <c r="A1573" s="7">
        <v>3147</v>
      </c>
      <c r="B1573" s="7" t="str">
        <f>VLOOKUP(A1573,Data!$A$2:$L$4115,6,FALSE)</f>
        <v>successful</v>
      </c>
      <c r="C1573" s="7">
        <f>VLOOKUP(A1573,Data!$A$2:$L$4115,12,FALSE)</f>
        <v>213</v>
      </c>
    </row>
    <row r="1574" spans="1:3" x14ac:dyDescent="0.25">
      <c r="A1574" s="7">
        <v>3148</v>
      </c>
      <c r="B1574" s="7" t="str">
        <f>VLOOKUP(A1574,Data!$A$2:$L$4115,6,FALSE)</f>
        <v>successful</v>
      </c>
      <c r="C1574" s="7">
        <f>VLOOKUP(A1574,Data!$A$2:$L$4115,12,FALSE)</f>
        <v>57</v>
      </c>
    </row>
    <row r="1575" spans="1:3" x14ac:dyDescent="0.25">
      <c r="A1575" s="7">
        <v>3149</v>
      </c>
      <c r="B1575" s="7" t="str">
        <f>VLOOKUP(A1575,Data!$A$2:$L$4115,6,FALSE)</f>
        <v>successful</v>
      </c>
      <c r="C1575" s="7">
        <f>VLOOKUP(A1575,Data!$A$2:$L$4115,12,FALSE)</f>
        <v>25</v>
      </c>
    </row>
    <row r="1576" spans="1:3" x14ac:dyDescent="0.25">
      <c r="A1576" s="7">
        <v>3150</v>
      </c>
      <c r="B1576" s="7" t="str">
        <f>VLOOKUP(A1576,Data!$A$2:$L$4115,6,FALSE)</f>
        <v>successful</v>
      </c>
      <c r="C1576" s="7">
        <f>VLOOKUP(A1576,Data!$A$2:$L$4115,12,FALSE)</f>
        <v>104</v>
      </c>
    </row>
    <row r="1577" spans="1:3" x14ac:dyDescent="0.25">
      <c r="A1577" s="7">
        <v>3151</v>
      </c>
      <c r="B1577" s="7" t="str">
        <f>VLOOKUP(A1577,Data!$A$2:$L$4115,6,FALSE)</f>
        <v>successful</v>
      </c>
      <c r="C1577" s="7">
        <f>VLOOKUP(A1577,Data!$A$2:$L$4115,12,FALSE)</f>
        <v>34</v>
      </c>
    </row>
    <row r="1578" spans="1:3" x14ac:dyDescent="0.25">
      <c r="A1578" s="7">
        <v>3152</v>
      </c>
      <c r="B1578" s="7" t="str">
        <f>VLOOKUP(A1578,Data!$A$2:$L$4115,6,FALSE)</f>
        <v>successful</v>
      </c>
      <c r="C1578" s="7">
        <f>VLOOKUP(A1578,Data!$A$2:$L$4115,12,FALSE)</f>
        <v>67</v>
      </c>
    </row>
    <row r="1579" spans="1:3" x14ac:dyDescent="0.25">
      <c r="A1579" s="7">
        <v>3153</v>
      </c>
      <c r="B1579" s="7" t="str">
        <f>VLOOKUP(A1579,Data!$A$2:$L$4115,6,FALSE)</f>
        <v>successful</v>
      </c>
      <c r="C1579" s="7">
        <f>VLOOKUP(A1579,Data!$A$2:$L$4115,12,FALSE)</f>
        <v>241</v>
      </c>
    </row>
    <row r="1580" spans="1:3" x14ac:dyDescent="0.25">
      <c r="A1580" s="7">
        <v>3154</v>
      </c>
      <c r="B1580" s="7" t="str">
        <f>VLOOKUP(A1580,Data!$A$2:$L$4115,6,FALSE)</f>
        <v>successful</v>
      </c>
      <c r="C1580" s="7">
        <f>VLOOKUP(A1580,Data!$A$2:$L$4115,12,FALSE)</f>
        <v>123</v>
      </c>
    </row>
    <row r="1581" spans="1:3" x14ac:dyDescent="0.25">
      <c r="A1581" s="7">
        <v>3155</v>
      </c>
      <c r="B1581" s="7" t="str">
        <f>VLOOKUP(A1581,Data!$A$2:$L$4115,6,FALSE)</f>
        <v>successful</v>
      </c>
      <c r="C1581" s="7">
        <f>VLOOKUP(A1581,Data!$A$2:$L$4115,12,FALSE)</f>
        <v>302</v>
      </c>
    </row>
    <row r="1582" spans="1:3" x14ac:dyDescent="0.25">
      <c r="A1582" s="7">
        <v>3156</v>
      </c>
      <c r="B1582" s="7" t="str">
        <f>VLOOKUP(A1582,Data!$A$2:$L$4115,6,FALSE)</f>
        <v>successful</v>
      </c>
      <c r="C1582" s="7">
        <f>VLOOKUP(A1582,Data!$A$2:$L$4115,12,FALSE)</f>
        <v>89</v>
      </c>
    </row>
    <row r="1583" spans="1:3" x14ac:dyDescent="0.25">
      <c r="A1583" s="7">
        <v>3157</v>
      </c>
      <c r="B1583" s="7" t="str">
        <f>VLOOKUP(A1583,Data!$A$2:$L$4115,6,FALSE)</f>
        <v>successful</v>
      </c>
      <c r="C1583" s="7">
        <f>VLOOKUP(A1583,Data!$A$2:$L$4115,12,FALSE)</f>
        <v>41</v>
      </c>
    </row>
    <row r="1584" spans="1:3" x14ac:dyDescent="0.25">
      <c r="A1584" s="7">
        <v>3158</v>
      </c>
      <c r="B1584" s="7" t="str">
        <f>VLOOKUP(A1584,Data!$A$2:$L$4115,6,FALSE)</f>
        <v>successful</v>
      </c>
      <c r="C1584" s="7">
        <f>VLOOKUP(A1584,Data!$A$2:$L$4115,12,FALSE)</f>
        <v>69</v>
      </c>
    </row>
    <row r="1585" spans="1:3" x14ac:dyDescent="0.25">
      <c r="A1585" s="7">
        <v>3159</v>
      </c>
      <c r="B1585" s="7" t="str">
        <f>VLOOKUP(A1585,Data!$A$2:$L$4115,6,FALSE)</f>
        <v>successful</v>
      </c>
      <c r="C1585" s="7">
        <f>VLOOKUP(A1585,Data!$A$2:$L$4115,12,FALSE)</f>
        <v>52</v>
      </c>
    </row>
    <row r="1586" spans="1:3" x14ac:dyDescent="0.25">
      <c r="A1586" s="7">
        <v>3160</v>
      </c>
      <c r="B1586" s="7" t="str">
        <f>VLOOKUP(A1586,Data!$A$2:$L$4115,6,FALSE)</f>
        <v>successful</v>
      </c>
      <c r="C1586" s="7">
        <f>VLOOKUP(A1586,Data!$A$2:$L$4115,12,FALSE)</f>
        <v>57</v>
      </c>
    </row>
    <row r="1587" spans="1:3" x14ac:dyDescent="0.25">
      <c r="A1587" s="7">
        <v>3161</v>
      </c>
      <c r="B1587" s="7" t="str">
        <f>VLOOKUP(A1587,Data!$A$2:$L$4115,6,FALSE)</f>
        <v>successful</v>
      </c>
      <c r="C1587" s="7">
        <f>VLOOKUP(A1587,Data!$A$2:$L$4115,12,FALSE)</f>
        <v>74</v>
      </c>
    </row>
    <row r="1588" spans="1:3" x14ac:dyDescent="0.25">
      <c r="A1588" s="7">
        <v>3162</v>
      </c>
      <c r="B1588" s="7" t="str">
        <f>VLOOKUP(A1588,Data!$A$2:$L$4115,6,FALSE)</f>
        <v>successful</v>
      </c>
      <c r="C1588" s="7">
        <f>VLOOKUP(A1588,Data!$A$2:$L$4115,12,FALSE)</f>
        <v>63</v>
      </c>
    </row>
    <row r="1589" spans="1:3" x14ac:dyDescent="0.25">
      <c r="A1589" s="7">
        <v>3163</v>
      </c>
      <c r="B1589" s="7" t="str">
        <f>VLOOKUP(A1589,Data!$A$2:$L$4115,6,FALSE)</f>
        <v>successful</v>
      </c>
      <c r="C1589" s="7">
        <f>VLOOKUP(A1589,Data!$A$2:$L$4115,12,FALSE)</f>
        <v>72</v>
      </c>
    </row>
    <row r="1590" spans="1:3" x14ac:dyDescent="0.25">
      <c r="A1590" s="7">
        <v>3164</v>
      </c>
      <c r="B1590" s="7" t="str">
        <f>VLOOKUP(A1590,Data!$A$2:$L$4115,6,FALSE)</f>
        <v>successful</v>
      </c>
      <c r="C1590" s="7">
        <f>VLOOKUP(A1590,Data!$A$2:$L$4115,12,FALSE)</f>
        <v>71</v>
      </c>
    </row>
    <row r="1591" spans="1:3" x14ac:dyDescent="0.25">
      <c r="A1591" s="7">
        <v>3165</v>
      </c>
      <c r="B1591" s="7" t="str">
        <f>VLOOKUP(A1591,Data!$A$2:$L$4115,6,FALSE)</f>
        <v>successful</v>
      </c>
      <c r="C1591" s="7">
        <f>VLOOKUP(A1591,Data!$A$2:$L$4115,12,FALSE)</f>
        <v>21</v>
      </c>
    </row>
    <row r="1592" spans="1:3" x14ac:dyDescent="0.25">
      <c r="A1592" s="7">
        <v>3166</v>
      </c>
      <c r="B1592" s="7" t="str">
        <f>VLOOKUP(A1592,Data!$A$2:$L$4115,6,FALSE)</f>
        <v>successful</v>
      </c>
      <c r="C1592" s="7">
        <f>VLOOKUP(A1592,Data!$A$2:$L$4115,12,FALSE)</f>
        <v>930</v>
      </c>
    </row>
    <row r="1593" spans="1:3" x14ac:dyDescent="0.25">
      <c r="A1593" s="7">
        <v>3167</v>
      </c>
      <c r="B1593" s="7" t="str">
        <f>VLOOKUP(A1593,Data!$A$2:$L$4115,6,FALSE)</f>
        <v>successful</v>
      </c>
      <c r="C1593" s="7">
        <f>VLOOKUP(A1593,Data!$A$2:$L$4115,12,FALSE)</f>
        <v>55</v>
      </c>
    </row>
    <row r="1594" spans="1:3" x14ac:dyDescent="0.25">
      <c r="A1594" s="7">
        <v>3168</v>
      </c>
      <c r="B1594" s="7" t="str">
        <f>VLOOKUP(A1594,Data!$A$2:$L$4115,6,FALSE)</f>
        <v>successful</v>
      </c>
      <c r="C1594" s="7">
        <f>VLOOKUP(A1594,Data!$A$2:$L$4115,12,FALSE)</f>
        <v>61</v>
      </c>
    </row>
    <row r="1595" spans="1:3" x14ac:dyDescent="0.25">
      <c r="A1595" s="7">
        <v>3169</v>
      </c>
      <c r="B1595" s="7" t="str">
        <f>VLOOKUP(A1595,Data!$A$2:$L$4115,6,FALSE)</f>
        <v>successful</v>
      </c>
      <c r="C1595" s="7">
        <f>VLOOKUP(A1595,Data!$A$2:$L$4115,12,FALSE)</f>
        <v>82</v>
      </c>
    </row>
    <row r="1596" spans="1:3" x14ac:dyDescent="0.25">
      <c r="A1596" s="7">
        <v>3170</v>
      </c>
      <c r="B1596" s="7" t="str">
        <f>VLOOKUP(A1596,Data!$A$2:$L$4115,6,FALSE)</f>
        <v>successful</v>
      </c>
      <c r="C1596" s="7">
        <f>VLOOKUP(A1596,Data!$A$2:$L$4115,12,FALSE)</f>
        <v>71</v>
      </c>
    </row>
    <row r="1597" spans="1:3" x14ac:dyDescent="0.25">
      <c r="A1597" s="7">
        <v>3171</v>
      </c>
      <c r="B1597" s="7" t="str">
        <f>VLOOKUP(A1597,Data!$A$2:$L$4115,6,FALSE)</f>
        <v>successful</v>
      </c>
      <c r="C1597" s="7">
        <f>VLOOKUP(A1597,Data!$A$2:$L$4115,12,FALSE)</f>
        <v>117</v>
      </c>
    </row>
    <row r="1598" spans="1:3" x14ac:dyDescent="0.25">
      <c r="A1598" s="7">
        <v>3172</v>
      </c>
      <c r="B1598" s="7" t="str">
        <f>VLOOKUP(A1598,Data!$A$2:$L$4115,6,FALSE)</f>
        <v>successful</v>
      </c>
      <c r="C1598" s="7">
        <f>VLOOKUP(A1598,Data!$A$2:$L$4115,12,FALSE)</f>
        <v>29</v>
      </c>
    </row>
    <row r="1599" spans="1:3" x14ac:dyDescent="0.25">
      <c r="A1599" s="7">
        <v>3173</v>
      </c>
      <c r="B1599" s="7" t="str">
        <f>VLOOKUP(A1599,Data!$A$2:$L$4115,6,FALSE)</f>
        <v>successful</v>
      </c>
      <c r="C1599" s="7">
        <f>VLOOKUP(A1599,Data!$A$2:$L$4115,12,FALSE)</f>
        <v>74</v>
      </c>
    </row>
    <row r="1600" spans="1:3" x14ac:dyDescent="0.25">
      <c r="A1600" s="7">
        <v>3174</v>
      </c>
      <c r="B1600" s="7" t="str">
        <f>VLOOKUP(A1600,Data!$A$2:$L$4115,6,FALSE)</f>
        <v>successful</v>
      </c>
      <c r="C1600" s="7">
        <f>VLOOKUP(A1600,Data!$A$2:$L$4115,12,FALSE)</f>
        <v>23</v>
      </c>
    </row>
    <row r="1601" spans="1:3" x14ac:dyDescent="0.25">
      <c r="A1601" s="7">
        <v>3175</v>
      </c>
      <c r="B1601" s="7" t="str">
        <f>VLOOKUP(A1601,Data!$A$2:$L$4115,6,FALSE)</f>
        <v>successful</v>
      </c>
      <c r="C1601" s="7">
        <f>VLOOKUP(A1601,Data!$A$2:$L$4115,12,FALSE)</f>
        <v>60</v>
      </c>
    </row>
    <row r="1602" spans="1:3" x14ac:dyDescent="0.25">
      <c r="A1602" s="7">
        <v>3176</v>
      </c>
      <c r="B1602" s="7" t="str">
        <f>VLOOKUP(A1602,Data!$A$2:$L$4115,6,FALSE)</f>
        <v>successful</v>
      </c>
      <c r="C1602" s="7">
        <f>VLOOKUP(A1602,Data!$A$2:$L$4115,12,FALSE)</f>
        <v>55</v>
      </c>
    </row>
    <row r="1603" spans="1:3" x14ac:dyDescent="0.25">
      <c r="A1603" s="7">
        <v>3177</v>
      </c>
      <c r="B1603" s="7" t="str">
        <f>VLOOKUP(A1603,Data!$A$2:$L$4115,6,FALSE)</f>
        <v>successful</v>
      </c>
      <c r="C1603" s="7">
        <f>VLOOKUP(A1603,Data!$A$2:$L$4115,12,FALSE)</f>
        <v>51</v>
      </c>
    </row>
    <row r="1604" spans="1:3" x14ac:dyDescent="0.25">
      <c r="A1604" s="7">
        <v>3178</v>
      </c>
      <c r="B1604" s="7" t="str">
        <f>VLOOKUP(A1604,Data!$A$2:$L$4115,6,FALSE)</f>
        <v>successful</v>
      </c>
      <c r="C1604" s="7">
        <f>VLOOKUP(A1604,Data!$A$2:$L$4115,12,FALSE)</f>
        <v>78</v>
      </c>
    </row>
    <row r="1605" spans="1:3" x14ac:dyDescent="0.25">
      <c r="A1605" s="7">
        <v>3179</v>
      </c>
      <c r="B1605" s="7" t="str">
        <f>VLOOKUP(A1605,Data!$A$2:$L$4115,6,FALSE)</f>
        <v>successful</v>
      </c>
      <c r="C1605" s="7">
        <f>VLOOKUP(A1605,Data!$A$2:$L$4115,12,FALSE)</f>
        <v>62</v>
      </c>
    </row>
    <row r="1606" spans="1:3" x14ac:dyDescent="0.25">
      <c r="A1606" s="7">
        <v>3180</v>
      </c>
      <c r="B1606" s="7" t="str">
        <f>VLOOKUP(A1606,Data!$A$2:$L$4115,6,FALSE)</f>
        <v>successful</v>
      </c>
      <c r="C1606" s="7">
        <f>VLOOKUP(A1606,Data!$A$2:$L$4115,12,FALSE)</f>
        <v>45</v>
      </c>
    </row>
    <row r="1607" spans="1:3" x14ac:dyDescent="0.25">
      <c r="A1607" s="7">
        <v>3181</v>
      </c>
      <c r="B1607" s="7" t="str">
        <f>VLOOKUP(A1607,Data!$A$2:$L$4115,6,FALSE)</f>
        <v>successful</v>
      </c>
      <c r="C1607" s="7">
        <f>VLOOKUP(A1607,Data!$A$2:$L$4115,12,FALSE)</f>
        <v>15</v>
      </c>
    </row>
    <row r="1608" spans="1:3" x14ac:dyDescent="0.25">
      <c r="A1608" s="7">
        <v>3182</v>
      </c>
      <c r="B1608" s="7" t="str">
        <f>VLOOKUP(A1608,Data!$A$2:$L$4115,6,FALSE)</f>
        <v>successful</v>
      </c>
      <c r="C1608" s="7">
        <f>VLOOKUP(A1608,Data!$A$2:$L$4115,12,FALSE)</f>
        <v>151</v>
      </c>
    </row>
    <row r="1609" spans="1:3" x14ac:dyDescent="0.25">
      <c r="A1609" s="7">
        <v>3183</v>
      </c>
      <c r="B1609" s="7" t="str">
        <f>VLOOKUP(A1609,Data!$A$2:$L$4115,6,FALSE)</f>
        <v>successful</v>
      </c>
      <c r="C1609" s="7">
        <f>VLOOKUP(A1609,Data!$A$2:$L$4115,12,FALSE)</f>
        <v>68</v>
      </c>
    </row>
    <row r="1610" spans="1:3" x14ac:dyDescent="0.25">
      <c r="A1610" s="7">
        <v>3184</v>
      </c>
      <c r="B1610" s="7" t="str">
        <f>VLOOKUP(A1610,Data!$A$2:$L$4115,6,FALSE)</f>
        <v>successful</v>
      </c>
      <c r="C1610" s="7">
        <f>VLOOKUP(A1610,Data!$A$2:$L$4115,12,FALSE)</f>
        <v>46</v>
      </c>
    </row>
    <row r="1611" spans="1:3" x14ac:dyDescent="0.25">
      <c r="A1611" s="7">
        <v>3185</v>
      </c>
      <c r="B1611" s="7" t="str">
        <f>VLOOKUP(A1611,Data!$A$2:$L$4115,6,FALSE)</f>
        <v>successful</v>
      </c>
      <c r="C1611" s="7">
        <f>VLOOKUP(A1611,Data!$A$2:$L$4115,12,FALSE)</f>
        <v>24</v>
      </c>
    </row>
    <row r="1612" spans="1:3" x14ac:dyDescent="0.25">
      <c r="A1612" s="7">
        <v>3186</v>
      </c>
      <c r="B1612" s="7" t="str">
        <f>VLOOKUP(A1612,Data!$A$2:$L$4115,6,FALSE)</f>
        <v>successful</v>
      </c>
      <c r="C1612" s="7">
        <f>VLOOKUP(A1612,Data!$A$2:$L$4115,12,FALSE)</f>
        <v>70</v>
      </c>
    </row>
    <row r="1613" spans="1:3" x14ac:dyDescent="0.25">
      <c r="A1613" s="7">
        <v>3187</v>
      </c>
      <c r="B1613" s="7" t="str">
        <f>VLOOKUP(A1613,Data!$A$2:$L$4115,6,FALSE)</f>
        <v>successful</v>
      </c>
      <c r="C1613" s="7">
        <f>VLOOKUP(A1613,Data!$A$2:$L$4115,12,FALSE)</f>
        <v>244</v>
      </c>
    </row>
    <row r="1614" spans="1:3" x14ac:dyDescent="0.25">
      <c r="A1614" s="7">
        <v>3208</v>
      </c>
      <c r="B1614" s="7" t="str">
        <f>VLOOKUP(A1614,Data!$A$2:$L$4115,6,FALSE)</f>
        <v>successful</v>
      </c>
      <c r="C1614" s="7">
        <f>VLOOKUP(A1614,Data!$A$2:$L$4115,12,FALSE)</f>
        <v>82</v>
      </c>
    </row>
    <row r="1615" spans="1:3" x14ac:dyDescent="0.25">
      <c r="A1615" s="7">
        <v>3209</v>
      </c>
      <c r="B1615" s="7" t="str">
        <f>VLOOKUP(A1615,Data!$A$2:$L$4115,6,FALSE)</f>
        <v>successful</v>
      </c>
      <c r="C1615" s="7">
        <f>VLOOKUP(A1615,Data!$A$2:$L$4115,12,FALSE)</f>
        <v>226</v>
      </c>
    </row>
    <row r="1616" spans="1:3" x14ac:dyDescent="0.25">
      <c r="A1616" s="7">
        <v>3210</v>
      </c>
      <c r="B1616" s="7" t="str">
        <f>VLOOKUP(A1616,Data!$A$2:$L$4115,6,FALSE)</f>
        <v>successful</v>
      </c>
      <c r="C1616" s="7">
        <f>VLOOKUP(A1616,Data!$A$2:$L$4115,12,FALSE)</f>
        <v>60</v>
      </c>
    </row>
    <row r="1617" spans="1:3" x14ac:dyDescent="0.25">
      <c r="A1617" s="7">
        <v>3211</v>
      </c>
      <c r="B1617" s="7" t="str">
        <f>VLOOKUP(A1617,Data!$A$2:$L$4115,6,FALSE)</f>
        <v>successful</v>
      </c>
      <c r="C1617" s="7">
        <f>VLOOKUP(A1617,Data!$A$2:$L$4115,12,FALSE)</f>
        <v>322</v>
      </c>
    </row>
    <row r="1618" spans="1:3" x14ac:dyDescent="0.25">
      <c r="A1618" s="7">
        <v>3212</v>
      </c>
      <c r="B1618" s="7" t="str">
        <f>VLOOKUP(A1618,Data!$A$2:$L$4115,6,FALSE)</f>
        <v>successful</v>
      </c>
      <c r="C1618" s="7">
        <f>VLOOKUP(A1618,Data!$A$2:$L$4115,12,FALSE)</f>
        <v>94</v>
      </c>
    </row>
    <row r="1619" spans="1:3" x14ac:dyDescent="0.25">
      <c r="A1619" s="7">
        <v>3213</v>
      </c>
      <c r="B1619" s="7" t="str">
        <f>VLOOKUP(A1619,Data!$A$2:$L$4115,6,FALSE)</f>
        <v>successful</v>
      </c>
      <c r="C1619" s="7">
        <f>VLOOKUP(A1619,Data!$A$2:$L$4115,12,FALSE)</f>
        <v>47</v>
      </c>
    </row>
    <row r="1620" spans="1:3" x14ac:dyDescent="0.25">
      <c r="A1620" s="7">
        <v>3214</v>
      </c>
      <c r="B1620" s="7" t="str">
        <f>VLOOKUP(A1620,Data!$A$2:$L$4115,6,FALSE)</f>
        <v>successful</v>
      </c>
      <c r="C1620" s="7">
        <f>VLOOKUP(A1620,Data!$A$2:$L$4115,12,FALSE)</f>
        <v>115</v>
      </c>
    </row>
    <row r="1621" spans="1:3" x14ac:dyDescent="0.25">
      <c r="A1621" s="7">
        <v>3215</v>
      </c>
      <c r="B1621" s="7" t="str">
        <f>VLOOKUP(A1621,Data!$A$2:$L$4115,6,FALSE)</f>
        <v>successful</v>
      </c>
      <c r="C1621" s="7">
        <f>VLOOKUP(A1621,Data!$A$2:$L$4115,12,FALSE)</f>
        <v>134</v>
      </c>
    </row>
    <row r="1622" spans="1:3" x14ac:dyDescent="0.25">
      <c r="A1622" s="7">
        <v>3216</v>
      </c>
      <c r="B1622" s="7" t="str">
        <f>VLOOKUP(A1622,Data!$A$2:$L$4115,6,FALSE)</f>
        <v>successful</v>
      </c>
      <c r="C1622" s="7">
        <f>VLOOKUP(A1622,Data!$A$2:$L$4115,12,FALSE)</f>
        <v>35</v>
      </c>
    </row>
    <row r="1623" spans="1:3" x14ac:dyDescent="0.25">
      <c r="A1623" s="7">
        <v>3217</v>
      </c>
      <c r="B1623" s="7" t="str">
        <f>VLOOKUP(A1623,Data!$A$2:$L$4115,6,FALSE)</f>
        <v>successful</v>
      </c>
      <c r="C1623" s="7">
        <f>VLOOKUP(A1623,Data!$A$2:$L$4115,12,FALSE)</f>
        <v>104</v>
      </c>
    </row>
    <row r="1624" spans="1:3" x14ac:dyDescent="0.25">
      <c r="A1624" s="7">
        <v>3218</v>
      </c>
      <c r="B1624" s="7" t="str">
        <f>VLOOKUP(A1624,Data!$A$2:$L$4115,6,FALSE)</f>
        <v>successful</v>
      </c>
      <c r="C1624" s="7">
        <f>VLOOKUP(A1624,Data!$A$2:$L$4115,12,FALSE)</f>
        <v>184</v>
      </c>
    </row>
    <row r="1625" spans="1:3" x14ac:dyDescent="0.25">
      <c r="A1625" s="7">
        <v>3219</v>
      </c>
      <c r="B1625" s="7" t="str">
        <f>VLOOKUP(A1625,Data!$A$2:$L$4115,6,FALSE)</f>
        <v>successful</v>
      </c>
      <c r="C1625" s="7">
        <f>VLOOKUP(A1625,Data!$A$2:$L$4115,12,FALSE)</f>
        <v>119</v>
      </c>
    </row>
    <row r="1626" spans="1:3" x14ac:dyDescent="0.25">
      <c r="A1626" s="7">
        <v>3220</v>
      </c>
      <c r="B1626" s="7" t="str">
        <f>VLOOKUP(A1626,Data!$A$2:$L$4115,6,FALSE)</f>
        <v>successful</v>
      </c>
      <c r="C1626" s="7">
        <f>VLOOKUP(A1626,Data!$A$2:$L$4115,12,FALSE)</f>
        <v>59</v>
      </c>
    </row>
    <row r="1627" spans="1:3" x14ac:dyDescent="0.25">
      <c r="A1627" s="7">
        <v>3221</v>
      </c>
      <c r="B1627" s="7" t="str">
        <f>VLOOKUP(A1627,Data!$A$2:$L$4115,6,FALSE)</f>
        <v>successful</v>
      </c>
      <c r="C1627" s="7">
        <f>VLOOKUP(A1627,Data!$A$2:$L$4115,12,FALSE)</f>
        <v>113</v>
      </c>
    </row>
    <row r="1628" spans="1:3" x14ac:dyDescent="0.25">
      <c r="A1628" s="7">
        <v>3222</v>
      </c>
      <c r="B1628" s="7" t="str">
        <f>VLOOKUP(A1628,Data!$A$2:$L$4115,6,FALSE)</f>
        <v>successful</v>
      </c>
      <c r="C1628" s="7">
        <f>VLOOKUP(A1628,Data!$A$2:$L$4115,12,FALSE)</f>
        <v>84</v>
      </c>
    </row>
    <row r="1629" spans="1:3" x14ac:dyDescent="0.25">
      <c r="A1629" s="7">
        <v>3223</v>
      </c>
      <c r="B1629" s="7" t="str">
        <f>VLOOKUP(A1629,Data!$A$2:$L$4115,6,FALSE)</f>
        <v>successful</v>
      </c>
      <c r="C1629" s="7">
        <f>VLOOKUP(A1629,Data!$A$2:$L$4115,12,FALSE)</f>
        <v>74</v>
      </c>
    </row>
    <row r="1630" spans="1:3" x14ac:dyDescent="0.25">
      <c r="A1630" s="7">
        <v>3224</v>
      </c>
      <c r="B1630" s="7" t="str">
        <f>VLOOKUP(A1630,Data!$A$2:$L$4115,6,FALSE)</f>
        <v>successful</v>
      </c>
      <c r="C1630" s="7">
        <f>VLOOKUP(A1630,Data!$A$2:$L$4115,12,FALSE)</f>
        <v>216</v>
      </c>
    </row>
    <row r="1631" spans="1:3" x14ac:dyDescent="0.25">
      <c r="A1631" s="7">
        <v>3225</v>
      </c>
      <c r="B1631" s="7" t="str">
        <f>VLOOKUP(A1631,Data!$A$2:$L$4115,6,FALSE)</f>
        <v>successful</v>
      </c>
      <c r="C1631" s="7">
        <f>VLOOKUP(A1631,Data!$A$2:$L$4115,12,FALSE)</f>
        <v>39</v>
      </c>
    </row>
    <row r="1632" spans="1:3" x14ac:dyDescent="0.25">
      <c r="A1632" s="7">
        <v>3226</v>
      </c>
      <c r="B1632" s="7" t="str">
        <f>VLOOKUP(A1632,Data!$A$2:$L$4115,6,FALSE)</f>
        <v>successful</v>
      </c>
      <c r="C1632" s="7">
        <f>VLOOKUP(A1632,Data!$A$2:$L$4115,12,FALSE)</f>
        <v>21</v>
      </c>
    </row>
    <row r="1633" spans="1:3" x14ac:dyDescent="0.25">
      <c r="A1633" s="7">
        <v>3227</v>
      </c>
      <c r="B1633" s="7" t="str">
        <f>VLOOKUP(A1633,Data!$A$2:$L$4115,6,FALSE)</f>
        <v>successful</v>
      </c>
      <c r="C1633" s="7">
        <f>VLOOKUP(A1633,Data!$A$2:$L$4115,12,FALSE)</f>
        <v>30</v>
      </c>
    </row>
    <row r="1634" spans="1:3" x14ac:dyDescent="0.25">
      <c r="A1634" s="7">
        <v>3228</v>
      </c>
      <c r="B1634" s="7" t="str">
        <f>VLOOKUP(A1634,Data!$A$2:$L$4115,6,FALSE)</f>
        <v>successful</v>
      </c>
      <c r="C1634" s="7">
        <f>VLOOKUP(A1634,Data!$A$2:$L$4115,12,FALSE)</f>
        <v>37</v>
      </c>
    </row>
    <row r="1635" spans="1:3" x14ac:dyDescent="0.25">
      <c r="A1635" s="7">
        <v>3229</v>
      </c>
      <c r="B1635" s="7" t="str">
        <f>VLOOKUP(A1635,Data!$A$2:$L$4115,6,FALSE)</f>
        <v>successful</v>
      </c>
      <c r="C1635" s="7">
        <f>VLOOKUP(A1635,Data!$A$2:$L$4115,12,FALSE)</f>
        <v>202</v>
      </c>
    </row>
    <row r="1636" spans="1:3" x14ac:dyDescent="0.25">
      <c r="A1636" s="7">
        <v>3230</v>
      </c>
      <c r="B1636" s="7" t="str">
        <f>VLOOKUP(A1636,Data!$A$2:$L$4115,6,FALSE)</f>
        <v>successful</v>
      </c>
      <c r="C1636" s="7">
        <f>VLOOKUP(A1636,Data!$A$2:$L$4115,12,FALSE)</f>
        <v>37</v>
      </c>
    </row>
    <row r="1637" spans="1:3" x14ac:dyDescent="0.25">
      <c r="A1637" s="7">
        <v>3231</v>
      </c>
      <c r="B1637" s="7" t="str">
        <f>VLOOKUP(A1637,Data!$A$2:$L$4115,6,FALSE)</f>
        <v>successful</v>
      </c>
      <c r="C1637" s="7">
        <f>VLOOKUP(A1637,Data!$A$2:$L$4115,12,FALSE)</f>
        <v>28</v>
      </c>
    </row>
    <row r="1638" spans="1:3" x14ac:dyDescent="0.25">
      <c r="A1638" s="7">
        <v>3232</v>
      </c>
      <c r="B1638" s="7" t="str">
        <f>VLOOKUP(A1638,Data!$A$2:$L$4115,6,FALSE)</f>
        <v>successful</v>
      </c>
      <c r="C1638" s="7">
        <f>VLOOKUP(A1638,Data!$A$2:$L$4115,12,FALSE)</f>
        <v>26</v>
      </c>
    </row>
    <row r="1639" spans="1:3" x14ac:dyDescent="0.25">
      <c r="A1639" s="7">
        <v>3233</v>
      </c>
      <c r="B1639" s="7" t="str">
        <f>VLOOKUP(A1639,Data!$A$2:$L$4115,6,FALSE)</f>
        <v>successful</v>
      </c>
      <c r="C1639" s="7">
        <f>VLOOKUP(A1639,Data!$A$2:$L$4115,12,FALSE)</f>
        <v>61</v>
      </c>
    </row>
    <row r="1640" spans="1:3" x14ac:dyDescent="0.25">
      <c r="A1640" s="7">
        <v>3234</v>
      </c>
      <c r="B1640" s="7" t="str">
        <f>VLOOKUP(A1640,Data!$A$2:$L$4115,6,FALSE)</f>
        <v>successful</v>
      </c>
      <c r="C1640" s="7">
        <f>VLOOKUP(A1640,Data!$A$2:$L$4115,12,FALSE)</f>
        <v>115</v>
      </c>
    </row>
    <row r="1641" spans="1:3" x14ac:dyDescent="0.25">
      <c r="A1641" s="7">
        <v>3235</v>
      </c>
      <c r="B1641" s="7" t="str">
        <f>VLOOKUP(A1641,Data!$A$2:$L$4115,6,FALSE)</f>
        <v>successful</v>
      </c>
      <c r="C1641" s="7">
        <f>VLOOKUP(A1641,Data!$A$2:$L$4115,12,FALSE)</f>
        <v>181</v>
      </c>
    </row>
    <row r="1642" spans="1:3" x14ac:dyDescent="0.25">
      <c r="A1642" s="7">
        <v>3236</v>
      </c>
      <c r="B1642" s="7" t="str">
        <f>VLOOKUP(A1642,Data!$A$2:$L$4115,6,FALSE)</f>
        <v>successful</v>
      </c>
      <c r="C1642" s="7">
        <f>VLOOKUP(A1642,Data!$A$2:$L$4115,12,FALSE)</f>
        <v>110</v>
      </c>
    </row>
    <row r="1643" spans="1:3" x14ac:dyDescent="0.25">
      <c r="A1643" s="7">
        <v>3237</v>
      </c>
      <c r="B1643" s="7" t="str">
        <f>VLOOKUP(A1643,Data!$A$2:$L$4115,6,FALSE)</f>
        <v>successful</v>
      </c>
      <c r="C1643" s="7">
        <f>VLOOKUP(A1643,Data!$A$2:$L$4115,12,FALSE)</f>
        <v>269</v>
      </c>
    </row>
    <row r="1644" spans="1:3" x14ac:dyDescent="0.25">
      <c r="A1644" s="7">
        <v>3238</v>
      </c>
      <c r="B1644" s="7" t="str">
        <f>VLOOKUP(A1644,Data!$A$2:$L$4115,6,FALSE)</f>
        <v>successful</v>
      </c>
      <c r="C1644" s="7">
        <f>VLOOKUP(A1644,Data!$A$2:$L$4115,12,FALSE)</f>
        <v>79</v>
      </c>
    </row>
    <row r="1645" spans="1:3" x14ac:dyDescent="0.25">
      <c r="A1645" s="7">
        <v>3239</v>
      </c>
      <c r="B1645" s="7" t="str">
        <f>VLOOKUP(A1645,Data!$A$2:$L$4115,6,FALSE)</f>
        <v>successful</v>
      </c>
      <c r="C1645" s="7">
        <f>VLOOKUP(A1645,Data!$A$2:$L$4115,12,FALSE)</f>
        <v>104</v>
      </c>
    </row>
    <row r="1646" spans="1:3" x14ac:dyDescent="0.25">
      <c r="A1646" s="7">
        <v>3240</v>
      </c>
      <c r="B1646" s="7" t="str">
        <f>VLOOKUP(A1646,Data!$A$2:$L$4115,6,FALSE)</f>
        <v>successful</v>
      </c>
      <c r="C1646" s="7">
        <f>VLOOKUP(A1646,Data!$A$2:$L$4115,12,FALSE)</f>
        <v>34</v>
      </c>
    </row>
    <row r="1647" spans="1:3" x14ac:dyDescent="0.25">
      <c r="A1647" s="7">
        <v>3241</v>
      </c>
      <c r="B1647" s="7" t="str">
        <f>VLOOKUP(A1647,Data!$A$2:$L$4115,6,FALSE)</f>
        <v>successful</v>
      </c>
      <c r="C1647" s="7">
        <f>VLOOKUP(A1647,Data!$A$2:$L$4115,12,FALSE)</f>
        <v>167</v>
      </c>
    </row>
    <row r="1648" spans="1:3" x14ac:dyDescent="0.25">
      <c r="A1648" s="7">
        <v>3242</v>
      </c>
      <c r="B1648" s="7" t="str">
        <f>VLOOKUP(A1648,Data!$A$2:$L$4115,6,FALSE)</f>
        <v>successful</v>
      </c>
      <c r="C1648" s="7">
        <f>VLOOKUP(A1648,Data!$A$2:$L$4115,12,FALSE)</f>
        <v>183</v>
      </c>
    </row>
    <row r="1649" spans="1:3" x14ac:dyDescent="0.25">
      <c r="A1649" s="7">
        <v>3243</v>
      </c>
      <c r="B1649" s="7" t="str">
        <f>VLOOKUP(A1649,Data!$A$2:$L$4115,6,FALSE)</f>
        <v>successful</v>
      </c>
      <c r="C1649" s="7">
        <f>VLOOKUP(A1649,Data!$A$2:$L$4115,12,FALSE)</f>
        <v>71</v>
      </c>
    </row>
    <row r="1650" spans="1:3" x14ac:dyDescent="0.25">
      <c r="A1650" s="7">
        <v>3244</v>
      </c>
      <c r="B1650" s="7" t="str">
        <f>VLOOKUP(A1650,Data!$A$2:$L$4115,6,FALSE)</f>
        <v>successful</v>
      </c>
      <c r="C1650" s="7">
        <f>VLOOKUP(A1650,Data!$A$2:$L$4115,12,FALSE)</f>
        <v>69</v>
      </c>
    </row>
    <row r="1651" spans="1:3" x14ac:dyDescent="0.25">
      <c r="A1651" s="7">
        <v>3245</v>
      </c>
      <c r="B1651" s="7" t="str">
        <f>VLOOKUP(A1651,Data!$A$2:$L$4115,6,FALSE)</f>
        <v>successful</v>
      </c>
      <c r="C1651" s="7">
        <f>VLOOKUP(A1651,Data!$A$2:$L$4115,12,FALSE)</f>
        <v>270</v>
      </c>
    </row>
    <row r="1652" spans="1:3" x14ac:dyDescent="0.25">
      <c r="A1652" s="7">
        <v>3246</v>
      </c>
      <c r="B1652" s="7" t="str">
        <f>VLOOKUP(A1652,Data!$A$2:$L$4115,6,FALSE)</f>
        <v>successful</v>
      </c>
      <c r="C1652" s="7">
        <f>VLOOKUP(A1652,Data!$A$2:$L$4115,12,FALSE)</f>
        <v>193</v>
      </c>
    </row>
    <row r="1653" spans="1:3" x14ac:dyDescent="0.25">
      <c r="A1653" s="7">
        <v>3247</v>
      </c>
      <c r="B1653" s="7" t="str">
        <f>VLOOKUP(A1653,Data!$A$2:$L$4115,6,FALSE)</f>
        <v>successful</v>
      </c>
      <c r="C1653" s="7">
        <f>VLOOKUP(A1653,Data!$A$2:$L$4115,12,FALSE)</f>
        <v>57</v>
      </c>
    </row>
    <row r="1654" spans="1:3" x14ac:dyDescent="0.25">
      <c r="A1654" s="7">
        <v>3248</v>
      </c>
      <c r="B1654" s="7" t="str">
        <f>VLOOKUP(A1654,Data!$A$2:$L$4115,6,FALSE)</f>
        <v>successful</v>
      </c>
      <c r="C1654" s="7">
        <f>VLOOKUP(A1654,Data!$A$2:$L$4115,12,FALSE)</f>
        <v>200</v>
      </c>
    </row>
    <row r="1655" spans="1:3" x14ac:dyDescent="0.25">
      <c r="A1655" s="7">
        <v>3249</v>
      </c>
      <c r="B1655" s="7" t="str">
        <f>VLOOKUP(A1655,Data!$A$2:$L$4115,6,FALSE)</f>
        <v>successful</v>
      </c>
      <c r="C1655" s="7">
        <f>VLOOKUP(A1655,Data!$A$2:$L$4115,12,FALSE)</f>
        <v>88</v>
      </c>
    </row>
    <row r="1656" spans="1:3" x14ac:dyDescent="0.25">
      <c r="A1656" s="7">
        <v>3250</v>
      </c>
      <c r="B1656" s="7" t="str">
        <f>VLOOKUP(A1656,Data!$A$2:$L$4115,6,FALSE)</f>
        <v>successful</v>
      </c>
      <c r="C1656" s="7">
        <f>VLOOKUP(A1656,Data!$A$2:$L$4115,12,FALSE)</f>
        <v>213</v>
      </c>
    </row>
    <row r="1657" spans="1:3" x14ac:dyDescent="0.25">
      <c r="A1657" s="7">
        <v>3251</v>
      </c>
      <c r="B1657" s="7" t="str">
        <f>VLOOKUP(A1657,Data!$A$2:$L$4115,6,FALSE)</f>
        <v>successful</v>
      </c>
      <c r="C1657" s="7">
        <f>VLOOKUP(A1657,Data!$A$2:$L$4115,12,FALSE)</f>
        <v>20</v>
      </c>
    </row>
    <row r="1658" spans="1:3" x14ac:dyDescent="0.25">
      <c r="A1658" s="7">
        <v>3252</v>
      </c>
      <c r="B1658" s="7" t="str">
        <f>VLOOKUP(A1658,Data!$A$2:$L$4115,6,FALSE)</f>
        <v>successful</v>
      </c>
      <c r="C1658" s="7">
        <f>VLOOKUP(A1658,Data!$A$2:$L$4115,12,FALSE)</f>
        <v>50</v>
      </c>
    </row>
    <row r="1659" spans="1:3" x14ac:dyDescent="0.25">
      <c r="A1659" s="7">
        <v>3253</v>
      </c>
      <c r="B1659" s="7" t="str">
        <f>VLOOKUP(A1659,Data!$A$2:$L$4115,6,FALSE)</f>
        <v>successful</v>
      </c>
      <c r="C1659" s="7">
        <f>VLOOKUP(A1659,Data!$A$2:$L$4115,12,FALSE)</f>
        <v>115</v>
      </c>
    </row>
    <row r="1660" spans="1:3" x14ac:dyDescent="0.25">
      <c r="A1660" s="7">
        <v>3254</v>
      </c>
      <c r="B1660" s="7" t="str">
        <f>VLOOKUP(A1660,Data!$A$2:$L$4115,6,FALSE)</f>
        <v>successful</v>
      </c>
      <c r="C1660" s="7">
        <f>VLOOKUP(A1660,Data!$A$2:$L$4115,12,FALSE)</f>
        <v>186</v>
      </c>
    </row>
    <row r="1661" spans="1:3" x14ac:dyDescent="0.25">
      <c r="A1661" s="7">
        <v>3255</v>
      </c>
      <c r="B1661" s="7" t="str">
        <f>VLOOKUP(A1661,Data!$A$2:$L$4115,6,FALSE)</f>
        <v>successful</v>
      </c>
      <c r="C1661" s="7">
        <f>VLOOKUP(A1661,Data!$A$2:$L$4115,12,FALSE)</f>
        <v>18</v>
      </c>
    </row>
    <row r="1662" spans="1:3" x14ac:dyDescent="0.25">
      <c r="A1662" s="7">
        <v>3256</v>
      </c>
      <c r="B1662" s="7" t="str">
        <f>VLOOKUP(A1662,Data!$A$2:$L$4115,6,FALSE)</f>
        <v>successful</v>
      </c>
      <c r="C1662" s="7">
        <f>VLOOKUP(A1662,Data!$A$2:$L$4115,12,FALSE)</f>
        <v>176</v>
      </c>
    </row>
    <row r="1663" spans="1:3" x14ac:dyDescent="0.25">
      <c r="A1663" s="7">
        <v>3257</v>
      </c>
      <c r="B1663" s="7" t="str">
        <f>VLOOKUP(A1663,Data!$A$2:$L$4115,6,FALSE)</f>
        <v>successful</v>
      </c>
      <c r="C1663" s="7">
        <f>VLOOKUP(A1663,Data!$A$2:$L$4115,12,FALSE)</f>
        <v>41</v>
      </c>
    </row>
    <row r="1664" spans="1:3" x14ac:dyDescent="0.25">
      <c r="A1664" s="7">
        <v>3258</v>
      </c>
      <c r="B1664" s="7" t="str">
        <f>VLOOKUP(A1664,Data!$A$2:$L$4115,6,FALSE)</f>
        <v>successful</v>
      </c>
      <c r="C1664" s="7">
        <f>VLOOKUP(A1664,Data!$A$2:$L$4115,12,FALSE)</f>
        <v>75</v>
      </c>
    </row>
    <row r="1665" spans="1:3" x14ac:dyDescent="0.25">
      <c r="A1665" s="7">
        <v>3259</v>
      </c>
      <c r="B1665" s="7" t="str">
        <f>VLOOKUP(A1665,Data!$A$2:$L$4115,6,FALSE)</f>
        <v>successful</v>
      </c>
      <c r="C1665" s="7">
        <f>VLOOKUP(A1665,Data!$A$2:$L$4115,12,FALSE)</f>
        <v>97</v>
      </c>
    </row>
    <row r="1666" spans="1:3" x14ac:dyDescent="0.25">
      <c r="A1666" s="7">
        <v>3260</v>
      </c>
      <c r="B1666" s="7" t="str">
        <f>VLOOKUP(A1666,Data!$A$2:$L$4115,6,FALSE)</f>
        <v>successful</v>
      </c>
      <c r="C1666" s="7">
        <f>VLOOKUP(A1666,Data!$A$2:$L$4115,12,FALSE)</f>
        <v>73</v>
      </c>
    </row>
    <row r="1667" spans="1:3" x14ac:dyDescent="0.25">
      <c r="A1667" s="7">
        <v>3261</v>
      </c>
      <c r="B1667" s="7" t="str">
        <f>VLOOKUP(A1667,Data!$A$2:$L$4115,6,FALSE)</f>
        <v>successful</v>
      </c>
      <c r="C1667" s="7">
        <f>VLOOKUP(A1667,Data!$A$2:$L$4115,12,FALSE)</f>
        <v>49</v>
      </c>
    </row>
    <row r="1668" spans="1:3" x14ac:dyDescent="0.25">
      <c r="A1668" s="7">
        <v>3262</v>
      </c>
      <c r="B1668" s="7" t="str">
        <f>VLOOKUP(A1668,Data!$A$2:$L$4115,6,FALSE)</f>
        <v>successful</v>
      </c>
      <c r="C1668" s="7">
        <f>VLOOKUP(A1668,Data!$A$2:$L$4115,12,FALSE)</f>
        <v>134</v>
      </c>
    </row>
    <row r="1669" spans="1:3" x14ac:dyDescent="0.25">
      <c r="A1669" s="7">
        <v>3263</v>
      </c>
      <c r="B1669" s="7" t="str">
        <f>VLOOKUP(A1669,Data!$A$2:$L$4115,6,FALSE)</f>
        <v>successful</v>
      </c>
      <c r="C1669" s="7">
        <f>VLOOKUP(A1669,Data!$A$2:$L$4115,12,FALSE)</f>
        <v>68</v>
      </c>
    </row>
    <row r="1670" spans="1:3" x14ac:dyDescent="0.25">
      <c r="A1670" s="7">
        <v>3264</v>
      </c>
      <c r="B1670" s="7" t="str">
        <f>VLOOKUP(A1670,Data!$A$2:$L$4115,6,FALSE)</f>
        <v>successful</v>
      </c>
      <c r="C1670" s="7">
        <f>VLOOKUP(A1670,Data!$A$2:$L$4115,12,FALSE)</f>
        <v>49</v>
      </c>
    </row>
    <row r="1671" spans="1:3" x14ac:dyDescent="0.25">
      <c r="A1671" s="7">
        <v>3265</v>
      </c>
      <c r="B1671" s="7" t="str">
        <f>VLOOKUP(A1671,Data!$A$2:$L$4115,6,FALSE)</f>
        <v>successful</v>
      </c>
      <c r="C1671" s="7">
        <f>VLOOKUP(A1671,Data!$A$2:$L$4115,12,FALSE)</f>
        <v>63</v>
      </c>
    </row>
    <row r="1672" spans="1:3" x14ac:dyDescent="0.25">
      <c r="A1672" s="7">
        <v>3266</v>
      </c>
      <c r="B1672" s="7" t="str">
        <f>VLOOKUP(A1672,Data!$A$2:$L$4115,6,FALSE)</f>
        <v>successful</v>
      </c>
      <c r="C1672" s="7">
        <f>VLOOKUP(A1672,Data!$A$2:$L$4115,12,FALSE)</f>
        <v>163</v>
      </c>
    </row>
    <row r="1673" spans="1:3" x14ac:dyDescent="0.25">
      <c r="A1673" s="7">
        <v>3267</v>
      </c>
      <c r="B1673" s="7" t="str">
        <f>VLOOKUP(A1673,Data!$A$2:$L$4115,6,FALSE)</f>
        <v>successful</v>
      </c>
      <c r="C1673" s="7">
        <f>VLOOKUP(A1673,Data!$A$2:$L$4115,12,FALSE)</f>
        <v>288</v>
      </c>
    </row>
    <row r="1674" spans="1:3" x14ac:dyDescent="0.25">
      <c r="A1674" s="7">
        <v>3268</v>
      </c>
      <c r="B1674" s="7" t="str">
        <f>VLOOKUP(A1674,Data!$A$2:$L$4115,6,FALSE)</f>
        <v>successful</v>
      </c>
      <c r="C1674" s="7">
        <f>VLOOKUP(A1674,Data!$A$2:$L$4115,12,FALSE)</f>
        <v>42</v>
      </c>
    </row>
    <row r="1675" spans="1:3" x14ac:dyDescent="0.25">
      <c r="A1675" s="7">
        <v>3269</v>
      </c>
      <c r="B1675" s="7" t="str">
        <f>VLOOKUP(A1675,Data!$A$2:$L$4115,6,FALSE)</f>
        <v>successful</v>
      </c>
      <c r="C1675" s="7">
        <f>VLOOKUP(A1675,Data!$A$2:$L$4115,12,FALSE)</f>
        <v>70</v>
      </c>
    </row>
    <row r="1676" spans="1:3" x14ac:dyDescent="0.25">
      <c r="A1676" s="7">
        <v>3270</v>
      </c>
      <c r="B1676" s="7" t="str">
        <f>VLOOKUP(A1676,Data!$A$2:$L$4115,6,FALSE)</f>
        <v>successful</v>
      </c>
      <c r="C1676" s="7">
        <f>VLOOKUP(A1676,Data!$A$2:$L$4115,12,FALSE)</f>
        <v>30</v>
      </c>
    </row>
    <row r="1677" spans="1:3" x14ac:dyDescent="0.25">
      <c r="A1677" s="7">
        <v>3271</v>
      </c>
      <c r="B1677" s="7" t="str">
        <f>VLOOKUP(A1677,Data!$A$2:$L$4115,6,FALSE)</f>
        <v>successful</v>
      </c>
      <c r="C1677" s="7">
        <f>VLOOKUP(A1677,Data!$A$2:$L$4115,12,FALSE)</f>
        <v>51</v>
      </c>
    </row>
    <row r="1678" spans="1:3" x14ac:dyDescent="0.25">
      <c r="A1678" s="7">
        <v>3272</v>
      </c>
      <c r="B1678" s="7" t="str">
        <f>VLOOKUP(A1678,Data!$A$2:$L$4115,6,FALSE)</f>
        <v>successful</v>
      </c>
      <c r="C1678" s="7">
        <f>VLOOKUP(A1678,Data!$A$2:$L$4115,12,FALSE)</f>
        <v>145</v>
      </c>
    </row>
    <row r="1679" spans="1:3" x14ac:dyDescent="0.25">
      <c r="A1679" s="7">
        <v>3273</v>
      </c>
      <c r="B1679" s="7" t="str">
        <f>VLOOKUP(A1679,Data!$A$2:$L$4115,6,FALSE)</f>
        <v>successful</v>
      </c>
      <c r="C1679" s="7">
        <f>VLOOKUP(A1679,Data!$A$2:$L$4115,12,FALSE)</f>
        <v>21</v>
      </c>
    </row>
    <row r="1680" spans="1:3" x14ac:dyDescent="0.25">
      <c r="A1680" s="7">
        <v>3274</v>
      </c>
      <c r="B1680" s="7" t="str">
        <f>VLOOKUP(A1680,Data!$A$2:$L$4115,6,FALSE)</f>
        <v>successful</v>
      </c>
      <c r="C1680" s="7">
        <f>VLOOKUP(A1680,Data!$A$2:$L$4115,12,FALSE)</f>
        <v>286</v>
      </c>
    </row>
    <row r="1681" spans="1:3" x14ac:dyDescent="0.25">
      <c r="A1681" s="7">
        <v>3275</v>
      </c>
      <c r="B1681" s="7" t="str">
        <f>VLOOKUP(A1681,Data!$A$2:$L$4115,6,FALSE)</f>
        <v>successful</v>
      </c>
      <c r="C1681" s="7">
        <f>VLOOKUP(A1681,Data!$A$2:$L$4115,12,FALSE)</f>
        <v>12</v>
      </c>
    </row>
    <row r="1682" spans="1:3" x14ac:dyDescent="0.25">
      <c r="A1682" s="7">
        <v>3276</v>
      </c>
      <c r="B1682" s="7" t="str">
        <f>VLOOKUP(A1682,Data!$A$2:$L$4115,6,FALSE)</f>
        <v>successful</v>
      </c>
      <c r="C1682" s="7">
        <f>VLOOKUP(A1682,Data!$A$2:$L$4115,12,FALSE)</f>
        <v>100</v>
      </c>
    </row>
    <row r="1683" spans="1:3" x14ac:dyDescent="0.25">
      <c r="A1683" s="7">
        <v>3277</v>
      </c>
      <c r="B1683" s="7" t="str">
        <f>VLOOKUP(A1683,Data!$A$2:$L$4115,6,FALSE)</f>
        <v>successful</v>
      </c>
      <c r="C1683" s="7">
        <f>VLOOKUP(A1683,Data!$A$2:$L$4115,12,FALSE)</f>
        <v>100</v>
      </c>
    </row>
    <row r="1684" spans="1:3" x14ac:dyDescent="0.25">
      <c r="A1684" s="7">
        <v>3278</v>
      </c>
      <c r="B1684" s="7" t="str">
        <f>VLOOKUP(A1684,Data!$A$2:$L$4115,6,FALSE)</f>
        <v>successful</v>
      </c>
      <c r="C1684" s="7">
        <f>VLOOKUP(A1684,Data!$A$2:$L$4115,12,FALSE)</f>
        <v>34</v>
      </c>
    </row>
    <row r="1685" spans="1:3" x14ac:dyDescent="0.25">
      <c r="A1685" s="7">
        <v>3279</v>
      </c>
      <c r="B1685" s="7" t="str">
        <f>VLOOKUP(A1685,Data!$A$2:$L$4115,6,FALSE)</f>
        <v>successful</v>
      </c>
      <c r="C1685" s="7">
        <f>VLOOKUP(A1685,Data!$A$2:$L$4115,12,FALSE)</f>
        <v>63</v>
      </c>
    </row>
    <row r="1686" spans="1:3" x14ac:dyDescent="0.25">
      <c r="A1686" s="7">
        <v>3280</v>
      </c>
      <c r="B1686" s="7" t="str">
        <f>VLOOKUP(A1686,Data!$A$2:$L$4115,6,FALSE)</f>
        <v>successful</v>
      </c>
      <c r="C1686" s="7">
        <f>VLOOKUP(A1686,Data!$A$2:$L$4115,12,FALSE)</f>
        <v>30</v>
      </c>
    </row>
    <row r="1687" spans="1:3" x14ac:dyDescent="0.25">
      <c r="A1687" s="7">
        <v>3281</v>
      </c>
      <c r="B1687" s="7" t="str">
        <f>VLOOKUP(A1687,Data!$A$2:$L$4115,6,FALSE)</f>
        <v>successful</v>
      </c>
      <c r="C1687" s="7">
        <f>VLOOKUP(A1687,Data!$A$2:$L$4115,12,FALSE)</f>
        <v>47</v>
      </c>
    </row>
    <row r="1688" spans="1:3" x14ac:dyDescent="0.25">
      <c r="A1688" s="7">
        <v>3282</v>
      </c>
      <c r="B1688" s="7" t="str">
        <f>VLOOKUP(A1688,Data!$A$2:$L$4115,6,FALSE)</f>
        <v>successful</v>
      </c>
      <c r="C1688" s="7">
        <f>VLOOKUP(A1688,Data!$A$2:$L$4115,12,FALSE)</f>
        <v>237</v>
      </c>
    </row>
    <row r="1689" spans="1:3" x14ac:dyDescent="0.25">
      <c r="A1689" s="7">
        <v>3283</v>
      </c>
      <c r="B1689" s="7" t="str">
        <f>VLOOKUP(A1689,Data!$A$2:$L$4115,6,FALSE)</f>
        <v>successful</v>
      </c>
      <c r="C1689" s="7">
        <f>VLOOKUP(A1689,Data!$A$2:$L$4115,12,FALSE)</f>
        <v>47</v>
      </c>
    </row>
    <row r="1690" spans="1:3" x14ac:dyDescent="0.25">
      <c r="A1690" s="7">
        <v>3284</v>
      </c>
      <c r="B1690" s="7" t="str">
        <f>VLOOKUP(A1690,Data!$A$2:$L$4115,6,FALSE)</f>
        <v>successful</v>
      </c>
      <c r="C1690" s="7">
        <f>VLOOKUP(A1690,Data!$A$2:$L$4115,12,FALSE)</f>
        <v>15</v>
      </c>
    </row>
    <row r="1691" spans="1:3" x14ac:dyDescent="0.25">
      <c r="A1691" s="7">
        <v>3285</v>
      </c>
      <c r="B1691" s="7" t="str">
        <f>VLOOKUP(A1691,Data!$A$2:$L$4115,6,FALSE)</f>
        <v>successful</v>
      </c>
      <c r="C1691" s="7">
        <f>VLOOKUP(A1691,Data!$A$2:$L$4115,12,FALSE)</f>
        <v>81</v>
      </c>
    </row>
    <row r="1692" spans="1:3" x14ac:dyDescent="0.25">
      <c r="A1692" s="7">
        <v>3286</v>
      </c>
      <c r="B1692" s="7" t="str">
        <f>VLOOKUP(A1692,Data!$A$2:$L$4115,6,FALSE)</f>
        <v>successful</v>
      </c>
      <c r="C1692" s="7">
        <f>VLOOKUP(A1692,Data!$A$2:$L$4115,12,FALSE)</f>
        <v>122</v>
      </c>
    </row>
    <row r="1693" spans="1:3" x14ac:dyDescent="0.25">
      <c r="A1693" s="7">
        <v>3287</v>
      </c>
      <c r="B1693" s="7" t="str">
        <f>VLOOKUP(A1693,Data!$A$2:$L$4115,6,FALSE)</f>
        <v>successful</v>
      </c>
      <c r="C1693" s="7">
        <f>VLOOKUP(A1693,Data!$A$2:$L$4115,12,FALSE)</f>
        <v>34</v>
      </c>
    </row>
    <row r="1694" spans="1:3" x14ac:dyDescent="0.25">
      <c r="A1694" s="7">
        <v>3288</v>
      </c>
      <c r="B1694" s="7" t="str">
        <f>VLOOKUP(A1694,Data!$A$2:$L$4115,6,FALSE)</f>
        <v>successful</v>
      </c>
      <c r="C1694" s="7">
        <f>VLOOKUP(A1694,Data!$A$2:$L$4115,12,FALSE)</f>
        <v>207</v>
      </c>
    </row>
    <row r="1695" spans="1:3" x14ac:dyDescent="0.25">
      <c r="A1695" s="7">
        <v>3289</v>
      </c>
      <c r="B1695" s="7" t="str">
        <f>VLOOKUP(A1695,Data!$A$2:$L$4115,6,FALSE)</f>
        <v>successful</v>
      </c>
      <c r="C1695" s="7">
        <f>VLOOKUP(A1695,Data!$A$2:$L$4115,12,FALSE)</f>
        <v>25</v>
      </c>
    </row>
    <row r="1696" spans="1:3" x14ac:dyDescent="0.25">
      <c r="A1696" s="7">
        <v>3290</v>
      </c>
      <c r="B1696" s="7" t="str">
        <f>VLOOKUP(A1696,Data!$A$2:$L$4115,6,FALSE)</f>
        <v>successful</v>
      </c>
      <c r="C1696" s="7">
        <f>VLOOKUP(A1696,Data!$A$2:$L$4115,12,FALSE)</f>
        <v>72</v>
      </c>
    </row>
    <row r="1697" spans="1:3" x14ac:dyDescent="0.25">
      <c r="A1697" s="7">
        <v>3291</v>
      </c>
      <c r="B1697" s="7" t="str">
        <f>VLOOKUP(A1697,Data!$A$2:$L$4115,6,FALSE)</f>
        <v>successful</v>
      </c>
      <c r="C1697" s="7">
        <f>VLOOKUP(A1697,Data!$A$2:$L$4115,12,FALSE)</f>
        <v>14</v>
      </c>
    </row>
    <row r="1698" spans="1:3" x14ac:dyDescent="0.25">
      <c r="A1698" s="7">
        <v>3292</v>
      </c>
      <c r="B1698" s="7" t="str">
        <f>VLOOKUP(A1698,Data!$A$2:$L$4115,6,FALSE)</f>
        <v>successful</v>
      </c>
      <c r="C1698" s="7">
        <f>VLOOKUP(A1698,Data!$A$2:$L$4115,12,FALSE)</f>
        <v>15</v>
      </c>
    </row>
    <row r="1699" spans="1:3" x14ac:dyDescent="0.25">
      <c r="A1699" s="7">
        <v>3293</v>
      </c>
      <c r="B1699" s="7" t="str">
        <f>VLOOKUP(A1699,Data!$A$2:$L$4115,6,FALSE)</f>
        <v>successful</v>
      </c>
      <c r="C1699" s="7">
        <f>VLOOKUP(A1699,Data!$A$2:$L$4115,12,FALSE)</f>
        <v>91</v>
      </c>
    </row>
    <row r="1700" spans="1:3" x14ac:dyDescent="0.25">
      <c r="A1700" s="7">
        <v>3294</v>
      </c>
      <c r="B1700" s="7" t="str">
        <f>VLOOKUP(A1700,Data!$A$2:$L$4115,6,FALSE)</f>
        <v>successful</v>
      </c>
      <c r="C1700" s="7">
        <f>VLOOKUP(A1700,Data!$A$2:$L$4115,12,FALSE)</f>
        <v>24</v>
      </c>
    </row>
    <row r="1701" spans="1:3" x14ac:dyDescent="0.25">
      <c r="A1701" s="7">
        <v>3295</v>
      </c>
      <c r="B1701" s="7" t="str">
        <f>VLOOKUP(A1701,Data!$A$2:$L$4115,6,FALSE)</f>
        <v>successful</v>
      </c>
      <c r="C1701" s="7">
        <f>VLOOKUP(A1701,Data!$A$2:$L$4115,12,FALSE)</f>
        <v>27</v>
      </c>
    </row>
    <row r="1702" spans="1:3" x14ac:dyDescent="0.25">
      <c r="A1702" s="7">
        <v>3296</v>
      </c>
      <c r="B1702" s="7" t="str">
        <f>VLOOKUP(A1702,Data!$A$2:$L$4115,6,FALSE)</f>
        <v>successful</v>
      </c>
      <c r="C1702" s="7">
        <f>VLOOKUP(A1702,Data!$A$2:$L$4115,12,FALSE)</f>
        <v>47</v>
      </c>
    </row>
    <row r="1703" spans="1:3" x14ac:dyDescent="0.25">
      <c r="A1703" s="7">
        <v>3297</v>
      </c>
      <c r="B1703" s="7" t="str">
        <f>VLOOKUP(A1703,Data!$A$2:$L$4115,6,FALSE)</f>
        <v>successful</v>
      </c>
      <c r="C1703" s="7">
        <f>VLOOKUP(A1703,Data!$A$2:$L$4115,12,FALSE)</f>
        <v>44</v>
      </c>
    </row>
    <row r="1704" spans="1:3" x14ac:dyDescent="0.25">
      <c r="A1704" s="7">
        <v>3298</v>
      </c>
      <c r="B1704" s="7" t="str">
        <f>VLOOKUP(A1704,Data!$A$2:$L$4115,6,FALSE)</f>
        <v>successful</v>
      </c>
      <c r="C1704" s="7">
        <f>VLOOKUP(A1704,Data!$A$2:$L$4115,12,FALSE)</f>
        <v>72</v>
      </c>
    </row>
    <row r="1705" spans="1:3" x14ac:dyDescent="0.25">
      <c r="A1705" s="7">
        <v>3299</v>
      </c>
      <c r="B1705" s="7" t="str">
        <f>VLOOKUP(A1705,Data!$A$2:$L$4115,6,FALSE)</f>
        <v>successful</v>
      </c>
      <c r="C1705" s="7">
        <f>VLOOKUP(A1705,Data!$A$2:$L$4115,12,FALSE)</f>
        <v>63</v>
      </c>
    </row>
    <row r="1706" spans="1:3" x14ac:dyDescent="0.25">
      <c r="A1706" s="7">
        <v>3300</v>
      </c>
      <c r="B1706" s="7" t="str">
        <f>VLOOKUP(A1706,Data!$A$2:$L$4115,6,FALSE)</f>
        <v>successful</v>
      </c>
      <c r="C1706" s="7">
        <f>VLOOKUP(A1706,Data!$A$2:$L$4115,12,FALSE)</f>
        <v>88</v>
      </c>
    </row>
    <row r="1707" spans="1:3" x14ac:dyDescent="0.25">
      <c r="A1707" s="7">
        <v>3301</v>
      </c>
      <c r="B1707" s="7" t="str">
        <f>VLOOKUP(A1707,Data!$A$2:$L$4115,6,FALSE)</f>
        <v>successful</v>
      </c>
      <c r="C1707" s="7">
        <f>VLOOKUP(A1707,Data!$A$2:$L$4115,12,FALSE)</f>
        <v>70</v>
      </c>
    </row>
    <row r="1708" spans="1:3" x14ac:dyDescent="0.25">
      <c r="A1708" s="7">
        <v>3302</v>
      </c>
      <c r="B1708" s="7" t="str">
        <f>VLOOKUP(A1708,Data!$A$2:$L$4115,6,FALSE)</f>
        <v>successful</v>
      </c>
      <c r="C1708" s="7">
        <f>VLOOKUP(A1708,Data!$A$2:$L$4115,12,FALSE)</f>
        <v>50</v>
      </c>
    </row>
    <row r="1709" spans="1:3" x14ac:dyDescent="0.25">
      <c r="A1709" s="7">
        <v>3303</v>
      </c>
      <c r="B1709" s="7" t="str">
        <f>VLOOKUP(A1709,Data!$A$2:$L$4115,6,FALSE)</f>
        <v>successful</v>
      </c>
      <c r="C1709" s="7">
        <f>VLOOKUP(A1709,Data!$A$2:$L$4115,12,FALSE)</f>
        <v>35</v>
      </c>
    </row>
    <row r="1710" spans="1:3" x14ac:dyDescent="0.25">
      <c r="A1710" s="7">
        <v>3304</v>
      </c>
      <c r="B1710" s="7" t="str">
        <f>VLOOKUP(A1710,Data!$A$2:$L$4115,6,FALSE)</f>
        <v>successful</v>
      </c>
      <c r="C1710" s="7">
        <f>VLOOKUP(A1710,Data!$A$2:$L$4115,12,FALSE)</f>
        <v>175</v>
      </c>
    </row>
    <row r="1711" spans="1:3" x14ac:dyDescent="0.25">
      <c r="A1711" s="7">
        <v>3305</v>
      </c>
      <c r="B1711" s="7" t="str">
        <f>VLOOKUP(A1711,Data!$A$2:$L$4115,6,FALSE)</f>
        <v>successful</v>
      </c>
      <c r="C1711" s="7">
        <f>VLOOKUP(A1711,Data!$A$2:$L$4115,12,FALSE)</f>
        <v>20</v>
      </c>
    </row>
    <row r="1712" spans="1:3" x14ac:dyDescent="0.25">
      <c r="A1712" s="7">
        <v>3306</v>
      </c>
      <c r="B1712" s="7" t="str">
        <f>VLOOKUP(A1712,Data!$A$2:$L$4115,6,FALSE)</f>
        <v>successful</v>
      </c>
      <c r="C1712" s="7">
        <f>VLOOKUP(A1712,Data!$A$2:$L$4115,12,FALSE)</f>
        <v>54</v>
      </c>
    </row>
    <row r="1713" spans="1:3" x14ac:dyDescent="0.25">
      <c r="A1713" s="7">
        <v>3307</v>
      </c>
      <c r="B1713" s="7" t="str">
        <f>VLOOKUP(A1713,Data!$A$2:$L$4115,6,FALSE)</f>
        <v>successful</v>
      </c>
      <c r="C1713" s="7">
        <f>VLOOKUP(A1713,Data!$A$2:$L$4115,12,FALSE)</f>
        <v>20</v>
      </c>
    </row>
    <row r="1714" spans="1:3" x14ac:dyDescent="0.25">
      <c r="A1714" s="7">
        <v>3308</v>
      </c>
      <c r="B1714" s="7" t="str">
        <f>VLOOKUP(A1714,Data!$A$2:$L$4115,6,FALSE)</f>
        <v>successful</v>
      </c>
      <c r="C1714" s="7">
        <f>VLOOKUP(A1714,Data!$A$2:$L$4115,12,FALSE)</f>
        <v>57</v>
      </c>
    </row>
    <row r="1715" spans="1:3" x14ac:dyDescent="0.25">
      <c r="A1715" s="7">
        <v>3309</v>
      </c>
      <c r="B1715" s="7" t="str">
        <f>VLOOKUP(A1715,Data!$A$2:$L$4115,6,FALSE)</f>
        <v>successful</v>
      </c>
      <c r="C1715" s="7">
        <f>VLOOKUP(A1715,Data!$A$2:$L$4115,12,FALSE)</f>
        <v>31</v>
      </c>
    </row>
    <row r="1716" spans="1:3" x14ac:dyDescent="0.25">
      <c r="A1716" s="7">
        <v>3310</v>
      </c>
      <c r="B1716" s="7" t="str">
        <f>VLOOKUP(A1716,Data!$A$2:$L$4115,6,FALSE)</f>
        <v>successful</v>
      </c>
      <c r="C1716" s="7">
        <f>VLOOKUP(A1716,Data!$A$2:$L$4115,12,FALSE)</f>
        <v>31</v>
      </c>
    </row>
    <row r="1717" spans="1:3" x14ac:dyDescent="0.25">
      <c r="A1717" s="7">
        <v>3311</v>
      </c>
      <c r="B1717" s="7" t="str">
        <f>VLOOKUP(A1717,Data!$A$2:$L$4115,6,FALSE)</f>
        <v>successful</v>
      </c>
      <c r="C1717" s="7">
        <f>VLOOKUP(A1717,Data!$A$2:$L$4115,12,FALSE)</f>
        <v>45</v>
      </c>
    </row>
    <row r="1718" spans="1:3" x14ac:dyDescent="0.25">
      <c r="A1718" s="7">
        <v>3312</v>
      </c>
      <c r="B1718" s="7" t="str">
        <f>VLOOKUP(A1718,Data!$A$2:$L$4115,6,FALSE)</f>
        <v>successful</v>
      </c>
      <c r="C1718" s="7">
        <f>VLOOKUP(A1718,Data!$A$2:$L$4115,12,FALSE)</f>
        <v>41</v>
      </c>
    </row>
    <row r="1719" spans="1:3" x14ac:dyDescent="0.25">
      <c r="A1719" s="7">
        <v>3313</v>
      </c>
      <c r="B1719" s="7" t="str">
        <f>VLOOKUP(A1719,Data!$A$2:$L$4115,6,FALSE)</f>
        <v>successful</v>
      </c>
      <c r="C1719" s="7">
        <f>VLOOKUP(A1719,Data!$A$2:$L$4115,12,FALSE)</f>
        <v>29</v>
      </c>
    </row>
    <row r="1720" spans="1:3" x14ac:dyDescent="0.25">
      <c r="A1720" s="7">
        <v>3314</v>
      </c>
      <c r="B1720" s="7" t="str">
        <f>VLOOKUP(A1720,Data!$A$2:$L$4115,6,FALSE)</f>
        <v>successful</v>
      </c>
      <c r="C1720" s="7">
        <f>VLOOKUP(A1720,Data!$A$2:$L$4115,12,FALSE)</f>
        <v>58</v>
      </c>
    </row>
    <row r="1721" spans="1:3" x14ac:dyDescent="0.25">
      <c r="A1721" s="7">
        <v>3315</v>
      </c>
      <c r="B1721" s="7" t="str">
        <f>VLOOKUP(A1721,Data!$A$2:$L$4115,6,FALSE)</f>
        <v>successful</v>
      </c>
      <c r="C1721" s="7">
        <f>VLOOKUP(A1721,Data!$A$2:$L$4115,12,FALSE)</f>
        <v>89</v>
      </c>
    </row>
    <row r="1722" spans="1:3" x14ac:dyDescent="0.25">
      <c r="A1722" s="7">
        <v>3316</v>
      </c>
      <c r="B1722" s="7" t="str">
        <f>VLOOKUP(A1722,Data!$A$2:$L$4115,6,FALSE)</f>
        <v>successful</v>
      </c>
      <c r="C1722" s="7">
        <f>VLOOKUP(A1722,Data!$A$2:$L$4115,12,FALSE)</f>
        <v>125</v>
      </c>
    </row>
    <row r="1723" spans="1:3" x14ac:dyDescent="0.25">
      <c r="A1723" s="7">
        <v>3317</v>
      </c>
      <c r="B1723" s="7" t="str">
        <f>VLOOKUP(A1723,Data!$A$2:$L$4115,6,FALSE)</f>
        <v>successful</v>
      </c>
      <c r="C1723" s="7">
        <f>VLOOKUP(A1723,Data!$A$2:$L$4115,12,FALSE)</f>
        <v>18</v>
      </c>
    </row>
    <row r="1724" spans="1:3" x14ac:dyDescent="0.25">
      <c r="A1724" s="7">
        <v>3318</v>
      </c>
      <c r="B1724" s="7" t="str">
        <f>VLOOKUP(A1724,Data!$A$2:$L$4115,6,FALSE)</f>
        <v>successful</v>
      </c>
      <c r="C1724" s="7">
        <f>VLOOKUP(A1724,Data!$A$2:$L$4115,12,FALSE)</f>
        <v>32</v>
      </c>
    </row>
    <row r="1725" spans="1:3" x14ac:dyDescent="0.25">
      <c r="A1725" s="7">
        <v>3319</v>
      </c>
      <c r="B1725" s="7" t="str">
        <f>VLOOKUP(A1725,Data!$A$2:$L$4115,6,FALSE)</f>
        <v>successful</v>
      </c>
      <c r="C1725" s="7">
        <f>VLOOKUP(A1725,Data!$A$2:$L$4115,12,FALSE)</f>
        <v>16</v>
      </c>
    </row>
    <row r="1726" spans="1:3" x14ac:dyDescent="0.25">
      <c r="A1726" s="7">
        <v>3320</v>
      </c>
      <c r="B1726" s="7" t="str">
        <f>VLOOKUP(A1726,Data!$A$2:$L$4115,6,FALSE)</f>
        <v>successful</v>
      </c>
      <c r="C1726" s="7">
        <f>VLOOKUP(A1726,Data!$A$2:$L$4115,12,FALSE)</f>
        <v>38</v>
      </c>
    </row>
    <row r="1727" spans="1:3" x14ac:dyDescent="0.25">
      <c r="A1727" s="7">
        <v>3321</v>
      </c>
      <c r="B1727" s="7" t="str">
        <f>VLOOKUP(A1727,Data!$A$2:$L$4115,6,FALSE)</f>
        <v>successful</v>
      </c>
      <c r="C1727" s="7">
        <f>VLOOKUP(A1727,Data!$A$2:$L$4115,12,FALSE)</f>
        <v>15</v>
      </c>
    </row>
    <row r="1728" spans="1:3" x14ac:dyDescent="0.25">
      <c r="A1728" s="7">
        <v>3322</v>
      </c>
      <c r="B1728" s="7" t="str">
        <f>VLOOKUP(A1728,Data!$A$2:$L$4115,6,FALSE)</f>
        <v>successful</v>
      </c>
      <c r="C1728" s="7">
        <f>VLOOKUP(A1728,Data!$A$2:$L$4115,12,FALSE)</f>
        <v>23</v>
      </c>
    </row>
    <row r="1729" spans="1:3" x14ac:dyDescent="0.25">
      <c r="A1729" s="7">
        <v>3323</v>
      </c>
      <c r="B1729" s="7" t="str">
        <f>VLOOKUP(A1729,Data!$A$2:$L$4115,6,FALSE)</f>
        <v>successful</v>
      </c>
      <c r="C1729" s="7">
        <f>VLOOKUP(A1729,Data!$A$2:$L$4115,12,FALSE)</f>
        <v>49</v>
      </c>
    </row>
    <row r="1730" spans="1:3" x14ac:dyDescent="0.25">
      <c r="A1730" s="7">
        <v>3324</v>
      </c>
      <c r="B1730" s="7" t="str">
        <f>VLOOKUP(A1730,Data!$A$2:$L$4115,6,FALSE)</f>
        <v>successful</v>
      </c>
      <c r="C1730" s="7">
        <f>VLOOKUP(A1730,Data!$A$2:$L$4115,12,FALSE)</f>
        <v>10</v>
      </c>
    </row>
    <row r="1731" spans="1:3" x14ac:dyDescent="0.25">
      <c r="A1731" s="7">
        <v>3325</v>
      </c>
      <c r="B1731" s="7" t="str">
        <f>VLOOKUP(A1731,Data!$A$2:$L$4115,6,FALSE)</f>
        <v>successful</v>
      </c>
      <c r="C1731" s="7">
        <f>VLOOKUP(A1731,Data!$A$2:$L$4115,12,FALSE)</f>
        <v>15</v>
      </c>
    </row>
    <row r="1732" spans="1:3" x14ac:dyDescent="0.25">
      <c r="A1732" s="7">
        <v>3326</v>
      </c>
      <c r="B1732" s="7" t="str">
        <f>VLOOKUP(A1732,Data!$A$2:$L$4115,6,FALSE)</f>
        <v>successful</v>
      </c>
      <c r="C1732" s="7">
        <f>VLOOKUP(A1732,Data!$A$2:$L$4115,12,FALSE)</f>
        <v>57</v>
      </c>
    </row>
    <row r="1733" spans="1:3" x14ac:dyDescent="0.25">
      <c r="A1733" s="7">
        <v>3327</v>
      </c>
      <c r="B1733" s="7" t="str">
        <f>VLOOKUP(A1733,Data!$A$2:$L$4115,6,FALSE)</f>
        <v>successful</v>
      </c>
      <c r="C1733" s="7">
        <f>VLOOKUP(A1733,Data!$A$2:$L$4115,12,FALSE)</f>
        <v>33</v>
      </c>
    </row>
    <row r="1734" spans="1:3" x14ac:dyDescent="0.25">
      <c r="A1734" s="7">
        <v>3328</v>
      </c>
      <c r="B1734" s="7" t="str">
        <f>VLOOKUP(A1734,Data!$A$2:$L$4115,6,FALSE)</f>
        <v>successful</v>
      </c>
      <c r="C1734" s="7">
        <f>VLOOKUP(A1734,Data!$A$2:$L$4115,12,FALSE)</f>
        <v>9</v>
      </c>
    </row>
    <row r="1735" spans="1:3" x14ac:dyDescent="0.25">
      <c r="A1735" s="7">
        <v>3329</v>
      </c>
      <c r="B1735" s="7" t="str">
        <f>VLOOKUP(A1735,Data!$A$2:$L$4115,6,FALSE)</f>
        <v>successful</v>
      </c>
      <c r="C1735" s="7">
        <f>VLOOKUP(A1735,Data!$A$2:$L$4115,12,FALSE)</f>
        <v>26</v>
      </c>
    </row>
    <row r="1736" spans="1:3" x14ac:dyDescent="0.25">
      <c r="A1736" s="7">
        <v>3330</v>
      </c>
      <c r="B1736" s="7" t="str">
        <f>VLOOKUP(A1736,Data!$A$2:$L$4115,6,FALSE)</f>
        <v>successful</v>
      </c>
      <c r="C1736" s="7">
        <f>VLOOKUP(A1736,Data!$A$2:$L$4115,12,FALSE)</f>
        <v>69</v>
      </c>
    </row>
    <row r="1737" spans="1:3" x14ac:dyDescent="0.25">
      <c r="A1737" s="7">
        <v>3331</v>
      </c>
      <c r="B1737" s="7" t="str">
        <f>VLOOKUP(A1737,Data!$A$2:$L$4115,6,FALSE)</f>
        <v>successful</v>
      </c>
      <c r="C1737" s="7">
        <f>VLOOKUP(A1737,Data!$A$2:$L$4115,12,FALSE)</f>
        <v>65</v>
      </c>
    </row>
    <row r="1738" spans="1:3" x14ac:dyDescent="0.25">
      <c r="A1738" s="7">
        <v>3332</v>
      </c>
      <c r="B1738" s="7" t="str">
        <f>VLOOKUP(A1738,Data!$A$2:$L$4115,6,FALSE)</f>
        <v>successful</v>
      </c>
      <c r="C1738" s="7">
        <f>VLOOKUP(A1738,Data!$A$2:$L$4115,12,FALSE)</f>
        <v>83</v>
      </c>
    </row>
    <row r="1739" spans="1:3" x14ac:dyDescent="0.25">
      <c r="A1739" s="7">
        <v>3333</v>
      </c>
      <c r="B1739" s="7" t="str">
        <f>VLOOKUP(A1739,Data!$A$2:$L$4115,6,FALSE)</f>
        <v>successful</v>
      </c>
      <c r="C1739" s="7">
        <f>VLOOKUP(A1739,Data!$A$2:$L$4115,12,FALSE)</f>
        <v>111</v>
      </c>
    </row>
    <row r="1740" spans="1:3" x14ac:dyDescent="0.25">
      <c r="A1740" s="7">
        <v>3334</v>
      </c>
      <c r="B1740" s="7" t="str">
        <f>VLOOKUP(A1740,Data!$A$2:$L$4115,6,FALSE)</f>
        <v>successful</v>
      </c>
      <c r="C1740" s="7">
        <f>VLOOKUP(A1740,Data!$A$2:$L$4115,12,FALSE)</f>
        <v>46</v>
      </c>
    </row>
    <row r="1741" spans="1:3" x14ac:dyDescent="0.25">
      <c r="A1741" s="7">
        <v>3335</v>
      </c>
      <c r="B1741" s="7" t="str">
        <f>VLOOKUP(A1741,Data!$A$2:$L$4115,6,FALSE)</f>
        <v>successful</v>
      </c>
      <c r="C1741" s="7">
        <f>VLOOKUP(A1741,Data!$A$2:$L$4115,12,FALSE)</f>
        <v>63</v>
      </c>
    </row>
    <row r="1742" spans="1:3" x14ac:dyDescent="0.25">
      <c r="A1742" s="7">
        <v>3336</v>
      </c>
      <c r="B1742" s="7" t="str">
        <f>VLOOKUP(A1742,Data!$A$2:$L$4115,6,FALSE)</f>
        <v>successful</v>
      </c>
      <c r="C1742" s="7">
        <f>VLOOKUP(A1742,Data!$A$2:$L$4115,12,FALSE)</f>
        <v>9</v>
      </c>
    </row>
    <row r="1743" spans="1:3" x14ac:dyDescent="0.25">
      <c r="A1743" s="7">
        <v>3337</v>
      </c>
      <c r="B1743" s="7" t="str">
        <f>VLOOKUP(A1743,Data!$A$2:$L$4115,6,FALSE)</f>
        <v>successful</v>
      </c>
      <c r="C1743" s="7">
        <f>VLOOKUP(A1743,Data!$A$2:$L$4115,12,FALSE)</f>
        <v>34</v>
      </c>
    </row>
    <row r="1744" spans="1:3" x14ac:dyDescent="0.25">
      <c r="A1744" s="7">
        <v>3338</v>
      </c>
      <c r="B1744" s="7" t="str">
        <f>VLOOKUP(A1744,Data!$A$2:$L$4115,6,FALSE)</f>
        <v>successful</v>
      </c>
      <c r="C1744" s="7">
        <f>VLOOKUP(A1744,Data!$A$2:$L$4115,12,FALSE)</f>
        <v>112</v>
      </c>
    </row>
    <row r="1745" spans="1:3" x14ac:dyDescent="0.25">
      <c r="A1745" s="7">
        <v>3339</v>
      </c>
      <c r="B1745" s="7" t="str">
        <f>VLOOKUP(A1745,Data!$A$2:$L$4115,6,FALSE)</f>
        <v>successful</v>
      </c>
      <c r="C1745" s="7">
        <f>VLOOKUP(A1745,Data!$A$2:$L$4115,12,FALSE)</f>
        <v>47</v>
      </c>
    </row>
    <row r="1746" spans="1:3" x14ac:dyDescent="0.25">
      <c r="A1746" s="7">
        <v>3340</v>
      </c>
      <c r="B1746" s="7" t="str">
        <f>VLOOKUP(A1746,Data!$A$2:$L$4115,6,FALSE)</f>
        <v>successful</v>
      </c>
      <c r="C1746" s="7">
        <f>VLOOKUP(A1746,Data!$A$2:$L$4115,12,FALSE)</f>
        <v>38</v>
      </c>
    </row>
    <row r="1747" spans="1:3" x14ac:dyDescent="0.25">
      <c r="A1747" s="7">
        <v>3341</v>
      </c>
      <c r="B1747" s="7" t="str">
        <f>VLOOKUP(A1747,Data!$A$2:$L$4115,6,FALSE)</f>
        <v>successful</v>
      </c>
      <c r="C1747" s="7">
        <f>VLOOKUP(A1747,Data!$A$2:$L$4115,12,FALSE)</f>
        <v>28</v>
      </c>
    </row>
    <row r="1748" spans="1:3" x14ac:dyDescent="0.25">
      <c r="A1748" s="7">
        <v>3342</v>
      </c>
      <c r="B1748" s="7" t="str">
        <f>VLOOKUP(A1748,Data!$A$2:$L$4115,6,FALSE)</f>
        <v>successful</v>
      </c>
      <c r="C1748" s="7">
        <f>VLOOKUP(A1748,Data!$A$2:$L$4115,12,FALSE)</f>
        <v>78</v>
      </c>
    </row>
    <row r="1749" spans="1:3" x14ac:dyDescent="0.25">
      <c r="A1749" s="7">
        <v>3343</v>
      </c>
      <c r="B1749" s="7" t="str">
        <f>VLOOKUP(A1749,Data!$A$2:$L$4115,6,FALSE)</f>
        <v>successful</v>
      </c>
      <c r="C1749" s="7">
        <f>VLOOKUP(A1749,Data!$A$2:$L$4115,12,FALSE)</f>
        <v>23</v>
      </c>
    </row>
    <row r="1750" spans="1:3" x14ac:dyDescent="0.25">
      <c r="A1750" s="7">
        <v>3344</v>
      </c>
      <c r="B1750" s="7" t="str">
        <f>VLOOKUP(A1750,Data!$A$2:$L$4115,6,FALSE)</f>
        <v>successful</v>
      </c>
      <c r="C1750" s="7">
        <f>VLOOKUP(A1750,Data!$A$2:$L$4115,12,FALSE)</f>
        <v>40</v>
      </c>
    </row>
    <row r="1751" spans="1:3" x14ac:dyDescent="0.25">
      <c r="A1751" s="7">
        <v>3345</v>
      </c>
      <c r="B1751" s="7" t="str">
        <f>VLOOKUP(A1751,Data!$A$2:$L$4115,6,FALSE)</f>
        <v>successful</v>
      </c>
      <c r="C1751" s="7">
        <f>VLOOKUP(A1751,Data!$A$2:$L$4115,12,FALSE)</f>
        <v>13</v>
      </c>
    </row>
    <row r="1752" spans="1:3" x14ac:dyDescent="0.25">
      <c r="A1752" s="7">
        <v>3346</v>
      </c>
      <c r="B1752" s="7" t="str">
        <f>VLOOKUP(A1752,Data!$A$2:$L$4115,6,FALSE)</f>
        <v>successful</v>
      </c>
      <c r="C1752" s="7">
        <f>VLOOKUP(A1752,Data!$A$2:$L$4115,12,FALSE)</f>
        <v>18</v>
      </c>
    </row>
    <row r="1753" spans="1:3" x14ac:dyDescent="0.25">
      <c r="A1753" s="7">
        <v>3347</v>
      </c>
      <c r="B1753" s="7" t="str">
        <f>VLOOKUP(A1753,Data!$A$2:$L$4115,6,FALSE)</f>
        <v>successful</v>
      </c>
      <c r="C1753" s="7">
        <f>VLOOKUP(A1753,Data!$A$2:$L$4115,12,FALSE)</f>
        <v>22</v>
      </c>
    </row>
    <row r="1754" spans="1:3" x14ac:dyDescent="0.25">
      <c r="A1754" s="7">
        <v>3348</v>
      </c>
      <c r="B1754" s="7" t="str">
        <f>VLOOKUP(A1754,Data!$A$2:$L$4115,6,FALSE)</f>
        <v>successful</v>
      </c>
      <c r="C1754" s="7">
        <f>VLOOKUP(A1754,Data!$A$2:$L$4115,12,FALSE)</f>
        <v>79</v>
      </c>
    </row>
    <row r="1755" spans="1:3" x14ac:dyDescent="0.25">
      <c r="A1755" s="7">
        <v>3349</v>
      </c>
      <c r="B1755" s="7" t="str">
        <f>VLOOKUP(A1755,Data!$A$2:$L$4115,6,FALSE)</f>
        <v>successful</v>
      </c>
      <c r="C1755" s="7">
        <f>VLOOKUP(A1755,Data!$A$2:$L$4115,12,FALSE)</f>
        <v>14</v>
      </c>
    </row>
    <row r="1756" spans="1:3" x14ac:dyDescent="0.25">
      <c r="A1756" s="7">
        <v>3350</v>
      </c>
      <c r="B1756" s="7" t="str">
        <f>VLOOKUP(A1756,Data!$A$2:$L$4115,6,FALSE)</f>
        <v>successful</v>
      </c>
      <c r="C1756" s="7">
        <f>VLOOKUP(A1756,Data!$A$2:$L$4115,12,FALSE)</f>
        <v>51</v>
      </c>
    </row>
    <row r="1757" spans="1:3" x14ac:dyDescent="0.25">
      <c r="A1757" s="7">
        <v>3351</v>
      </c>
      <c r="B1757" s="7" t="str">
        <f>VLOOKUP(A1757,Data!$A$2:$L$4115,6,FALSE)</f>
        <v>successful</v>
      </c>
      <c r="C1757" s="7">
        <f>VLOOKUP(A1757,Data!$A$2:$L$4115,12,FALSE)</f>
        <v>54</v>
      </c>
    </row>
    <row r="1758" spans="1:3" x14ac:dyDescent="0.25">
      <c r="A1758" s="7">
        <v>3352</v>
      </c>
      <c r="B1758" s="7" t="str">
        <f>VLOOKUP(A1758,Data!$A$2:$L$4115,6,FALSE)</f>
        <v>successful</v>
      </c>
      <c r="C1758" s="7">
        <f>VLOOKUP(A1758,Data!$A$2:$L$4115,12,FALSE)</f>
        <v>70</v>
      </c>
    </row>
    <row r="1759" spans="1:3" x14ac:dyDescent="0.25">
      <c r="A1759" s="7">
        <v>3353</v>
      </c>
      <c r="B1759" s="7" t="str">
        <f>VLOOKUP(A1759,Data!$A$2:$L$4115,6,FALSE)</f>
        <v>successful</v>
      </c>
      <c r="C1759" s="7">
        <f>VLOOKUP(A1759,Data!$A$2:$L$4115,12,FALSE)</f>
        <v>44</v>
      </c>
    </row>
    <row r="1760" spans="1:3" x14ac:dyDescent="0.25">
      <c r="A1760" s="7">
        <v>3354</v>
      </c>
      <c r="B1760" s="7" t="str">
        <f>VLOOKUP(A1760,Data!$A$2:$L$4115,6,FALSE)</f>
        <v>successful</v>
      </c>
      <c r="C1760" s="7">
        <f>VLOOKUP(A1760,Data!$A$2:$L$4115,12,FALSE)</f>
        <v>55</v>
      </c>
    </row>
    <row r="1761" spans="1:3" x14ac:dyDescent="0.25">
      <c r="A1761" s="7">
        <v>3355</v>
      </c>
      <c r="B1761" s="7" t="str">
        <f>VLOOKUP(A1761,Data!$A$2:$L$4115,6,FALSE)</f>
        <v>successful</v>
      </c>
      <c r="C1761" s="7">
        <f>VLOOKUP(A1761,Data!$A$2:$L$4115,12,FALSE)</f>
        <v>15</v>
      </c>
    </row>
    <row r="1762" spans="1:3" x14ac:dyDescent="0.25">
      <c r="A1762" s="7">
        <v>3356</v>
      </c>
      <c r="B1762" s="7" t="str">
        <f>VLOOKUP(A1762,Data!$A$2:$L$4115,6,FALSE)</f>
        <v>successful</v>
      </c>
      <c r="C1762" s="7">
        <f>VLOOKUP(A1762,Data!$A$2:$L$4115,12,FALSE)</f>
        <v>27</v>
      </c>
    </row>
    <row r="1763" spans="1:3" x14ac:dyDescent="0.25">
      <c r="A1763" s="7">
        <v>3357</v>
      </c>
      <c r="B1763" s="7" t="str">
        <f>VLOOKUP(A1763,Data!$A$2:$L$4115,6,FALSE)</f>
        <v>successful</v>
      </c>
      <c r="C1763" s="7">
        <f>VLOOKUP(A1763,Data!$A$2:$L$4115,12,FALSE)</f>
        <v>21</v>
      </c>
    </row>
    <row r="1764" spans="1:3" x14ac:dyDescent="0.25">
      <c r="A1764" s="7">
        <v>3358</v>
      </c>
      <c r="B1764" s="7" t="str">
        <f>VLOOKUP(A1764,Data!$A$2:$L$4115,6,FALSE)</f>
        <v>successful</v>
      </c>
      <c r="C1764" s="7">
        <f>VLOOKUP(A1764,Data!$A$2:$L$4115,12,FALSE)</f>
        <v>162</v>
      </c>
    </row>
    <row r="1765" spans="1:3" x14ac:dyDescent="0.25">
      <c r="A1765" s="7">
        <v>3359</v>
      </c>
      <c r="B1765" s="7" t="str">
        <f>VLOOKUP(A1765,Data!$A$2:$L$4115,6,FALSE)</f>
        <v>successful</v>
      </c>
      <c r="C1765" s="7">
        <f>VLOOKUP(A1765,Data!$A$2:$L$4115,12,FALSE)</f>
        <v>23</v>
      </c>
    </row>
    <row r="1766" spans="1:3" x14ac:dyDescent="0.25">
      <c r="A1766" s="7">
        <v>3360</v>
      </c>
      <c r="B1766" s="7" t="str">
        <f>VLOOKUP(A1766,Data!$A$2:$L$4115,6,FALSE)</f>
        <v>successful</v>
      </c>
      <c r="C1766" s="7">
        <f>VLOOKUP(A1766,Data!$A$2:$L$4115,12,FALSE)</f>
        <v>72</v>
      </c>
    </row>
    <row r="1767" spans="1:3" x14ac:dyDescent="0.25">
      <c r="A1767" s="7">
        <v>3361</v>
      </c>
      <c r="B1767" s="7" t="str">
        <f>VLOOKUP(A1767,Data!$A$2:$L$4115,6,FALSE)</f>
        <v>successful</v>
      </c>
      <c r="C1767" s="7">
        <f>VLOOKUP(A1767,Data!$A$2:$L$4115,12,FALSE)</f>
        <v>68</v>
      </c>
    </row>
    <row r="1768" spans="1:3" x14ac:dyDescent="0.25">
      <c r="A1768" s="7">
        <v>3362</v>
      </c>
      <c r="B1768" s="7" t="str">
        <f>VLOOKUP(A1768,Data!$A$2:$L$4115,6,FALSE)</f>
        <v>successful</v>
      </c>
      <c r="C1768" s="7">
        <f>VLOOKUP(A1768,Data!$A$2:$L$4115,12,FALSE)</f>
        <v>20</v>
      </c>
    </row>
    <row r="1769" spans="1:3" x14ac:dyDescent="0.25">
      <c r="A1769" s="7">
        <v>3363</v>
      </c>
      <c r="B1769" s="7" t="str">
        <f>VLOOKUP(A1769,Data!$A$2:$L$4115,6,FALSE)</f>
        <v>successful</v>
      </c>
      <c r="C1769" s="7">
        <f>VLOOKUP(A1769,Data!$A$2:$L$4115,12,FALSE)</f>
        <v>26</v>
      </c>
    </row>
    <row r="1770" spans="1:3" x14ac:dyDescent="0.25">
      <c r="A1770" s="7">
        <v>3364</v>
      </c>
      <c r="B1770" s="7" t="str">
        <f>VLOOKUP(A1770,Data!$A$2:$L$4115,6,FALSE)</f>
        <v>successful</v>
      </c>
      <c r="C1770" s="7">
        <f>VLOOKUP(A1770,Data!$A$2:$L$4115,12,FALSE)</f>
        <v>72</v>
      </c>
    </row>
    <row r="1771" spans="1:3" x14ac:dyDescent="0.25">
      <c r="A1771" s="7">
        <v>3365</v>
      </c>
      <c r="B1771" s="7" t="str">
        <f>VLOOKUP(A1771,Data!$A$2:$L$4115,6,FALSE)</f>
        <v>successful</v>
      </c>
      <c r="C1771" s="7">
        <f>VLOOKUP(A1771,Data!$A$2:$L$4115,12,FALSE)</f>
        <v>3</v>
      </c>
    </row>
    <row r="1772" spans="1:3" x14ac:dyDescent="0.25">
      <c r="A1772" s="7">
        <v>3366</v>
      </c>
      <c r="B1772" s="7" t="str">
        <f>VLOOKUP(A1772,Data!$A$2:$L$4115,6,FALSE)</f>
        <v>successful</v>
      </c>
      <c r="C1772" s="7">
        <f>VLOOKUP(A1772,Data!$A$2:$L$4115,12,FALSE)</f>
        <v>18</v>
      </c>
    </row>
    <row r="1773" spans="1:3" x14ac:dyDescent="0.25">
      <c r="A1773" s="7">
        <v>3367</v>
      </c>
      <c r="B1773" s="7" t="str">
        <f>VLOOKUP(A1773,Data!$A$2:$L$4115,6,FALSE)</f>
        <v>successful</v>
      </c>
      <c r="C1773" s="7">
        <f>VLOOKUP(A1773,Data!$A$2:$L$4115,12,FALSE)</f>
        <v>30</v>
      </c>
    </row>
    <row r="1774" spans="1:3" x14ac:dyDescent="0.25">
      <c r="A1774" s="7">
        <v>3368</v>
      </c>
      <c r="B1774" s="7" t="str">
        <f>VLOOKUP(A1774,Data!$A$2:$L$4115,6,FALSE)</f>
        <v>successful</v>
      </c>
      <c r="C1774" s="7">
        <f>VLOOKUP(A1774,Data!$A$2:$L$4115,12,FALSE)</f>
        <v>23</v>
      </c>
    </row>
    <row r="1775" spans="1:3" x14ac:dyDescent="0.25">
      <c r="A1775" s="7">
        <v>3369</v>
      </c>
      <c r="B1775" s="7" t="str">
        <f>VLOOKUP(A1775,Data!$A$2:$L$4115,6,FALSE)</f>
        <v>successful</v>
      </c>
      <c r="C1775" s="7">
        <f>VLOOKUP(A1775,Data!$A$2:$L$4115,12,FALSE)</f>
        <v>54</v>
      </c>
    </row>
    <row r="1776" spans="1:3" x14ac:dyDescent="0.25">
      <c r="A1776" s="7">
        <v>3370</v>
      </c>
      <c r="B1776" s="7" t="str">
        <f>VLOOKUP(A1776,Data!$A$2:$L$4115,6,FALSE)</f>
        <v>successful</v>
      </c>
      <c r="C1776" s="7">
        <f>VLOOKUP(A1776,Data!$A$2:$L$4115,12,FALSE)</f>
        <v>26</v>
      </c>
    </row>
    <row r="1777" spans="1:3" x14ac:dyDescent="0.25">
      <c r="A1777" s="7">
        <v>3371</v>
      </c>
      <c r="B1777" s="7" t="str">
        <f>VLOOKUP(A1777,Data!$A$2:$L$4115,6,FALSE)</f>
        <v>successful</v>
      </c>
      <c r="C1777" s="7">
        <f>VLOOKUP(A1777,Data!$A$2:$L$4115,12,FALSE)</f>
        <v>9</v>
      </c>
    </row>
    <row r="1778" spans="1:3" x14ac:dyDescent="0.25">
      <c r="A1778" s="7">
        <v>3372</v>
      </c>
      <c r="B1778" s="7" t="str">
        <f>VLOOKUP(A1778,Data!$A$2:$L$4115,6,FALSE)</f>
        <v>successful</v>
      </c>
      <c r="C1778" s="7">
        <f>VLOOKUP(A1778,Data!$A$2:$L$4115,12,FALSE)</f>
        <v>27</v>
      </c>
    </row>
    <row r="1779" spans="1:3" x14ac:dyDescent="0.25">
      <c r="A1779" s="7">
        <v>3373</v>
      </c>
      <c r="B1779" s="7" t="str">
        <f>VLOOKUP(A1779,Data!$A$2:$L$4115,6,FALSE)</f>
        <v>successful</v>
      </c>
      <c r="C1779" s="7">
        <f>VLOOKUP(A1779,Data!$A$2:$L$4115,12,FALSE)</f>
        <v>30</v>
      </c>
    </row>
    <row r="1780" spans="1:3" x14ac:dyDescent="0.25">
      <c r="A1780" s="7">
        <v>3374</v>
      </c>
      <c r="B1780" s="7" t="str">
        <f>VLOOKUP(A1780,Data!$A$2:$L$4115,6,FALSE)</f>
        <v>successful</v>
      </c>
      <c r="C1780" s="7">
        <f>VLOOKUP(A1780,Data!$A$2:$L$4115,12,FALSE)</f>
        <v>52</v>
      </c>
    </row>
    <row r="1781" spans="1:3" x14ac:dyDescent="0.25">
      <c r="A1781" s="7">
        <v>3375</v>
      </c>
      <c r="B1781" s="7" t="str">
        <f>VLOOKUP(A1781,Data!$A$2:$L$4115,6,FALSE)</f>
        <v>successful</v>
      </c>
      <c r="C1781" s="7">
        <f>VLOOKUP(A1781,Data!$A$2:$L$4115,12,FALSE)</f>
        <v>17</v>
      </c>
    </row>
    <row r="1782" spans="1:3" x14ac:dyDescent="0.25">
      <c r="A1782" s="7">
        <v>3376</v>
      </c>
      <c r="B1782" s="7" t="str">
        <f>VLOOKUP(A1782,Data!$A$2:$L$4115,6,FALSE)</f>
        <v>successful</v>
      </c>
      <c r="C1782" s="7">
        <f>VLOOKUP(A1782,Data!$A$2:$L$4115,12,FALSE)</f>
        <v>19</v>
      </c>
    </row>
    <row r="1783" spans="1:3" x14ac:dyDescent="0.25">
      <c r="A1783" s="7">
        <v>3377</v>
      </c>
      <c r="B1783" s="7" t="str">
        <f>VLOOKUP(A1783,Data!$A$2:$L$4115,6,FALSE)</f>
        <v>successful</v>
      </c>
      <c r="C1783" s="7">
        <f>VLOOKUP(A1783,Data!$A$2:$L$4115,12,FALSE)</f>
        <v>77</v>
      </c>
    </row>
    <row r="1784" spans="1:3" x14ac:dyDescent="0.25">
      <c r="A1784" s="7">
        <v>3378</v>
      </c>
      <c r="B1784" s="7" t="str">
        <f>VLOOKUP(A1784,Data!$A$2:$L$4115,6,FALSE)</f>
        <v>successful</v>
      </c>
      <c r="C1784" s="7">
        <f>VLOOKUP(A1784,Data!$A$2:$L$4115,12,FALSE)</f>
        <v>21</v>
      </c>
    </row>
    <row r="1785" spans="1:3" x14ac:dyDescent="0.25">
      <c r="A1785" s="7">
        <v>3379</v>
      </c>
      <c r="B1785" s="7" t="str">
        <f>VLOOKUP(A1785,Data!$A$2:$L$4115,6,FALSE)</f>
        <v>successful</v>
      </c>
      <c r="C1785" s="7">
        <f>VLOOKUP(A1785,Data!$A$2:$L$4115,12,FALSE)</f>
        <v>38</v>
      </c>
    </row>
    <row r="1786" spans="1:3" x14ac:dyDescent="0.25">
      <c r="A1786" s="7">
        <v>3380</v>
      </c>
      <c r="B1786" s="7" t="str">
        <f>VLOOKUP(A1786,Data!$A$2:$L$4115,6,FALSE)</f>
        <v>successful</v>
      </c>
      <c r="C1786" s="7">
        <f>VLOOKUP(A1786,Data!$A$2:$L$4115,12,FALSE)</f>
        <v>28</v>
      </c>
    </row>
    <row r="1787" spans="1:3" x14ac:dyDescent="0.25">
      <c r="A1787" s="7">
        <v>3381</v>
      </c>
      <c r="B1787" s="7" t="str">
        <f>VLOOKUP(A1787,Data!$A$2:$L$4115,6,FALSE)</f>
        <v>successful</v>
      </c>
      <c r="C1787" s="7">
        <f>VLOOKUP(A1787,Data!$A$2:$L$4115,12,FALSE)</f>
        <v>48</v>
      </c>
    </row>
    <row r="1788" spans="1:3" x14ac:dyDescent="0.25">
      <c r="A1788" s="7">
        <v>3382</v>
      </c>
      <c r="B1788" s="7" t="str">
        <f>VLOOKUP(A1788,Data!$A$2:$L$4115,6,FALSE)</f>
        <v>successful</v>
      </c>
      <c r="C1788" s="7">
        <f>VLOOKUP(A1788,Data!$A$2:$L$4115,12,FALSE)</f>
        <v>46</v>
      </c>
    </row>
    <row r="1789" spans="1:3" x14ac:dyDescent="0.25">
      <c r="A1789" s="7">
        <v>3383</v>
      </c>
      <c r="B1789" s="7" t="str">
        <f>VLOOKUP(A1789,Data!$A$2:$L$4115,6,FALSE)</f>
        <v>successful</v>
      </c>
      <c r="C1789" s="7">
        <f>VLOOKUP(A1789,Data!$A$2:$L$4115,12,FALSE)</f>
        <v>30</v>
      </c>
    </row>
    <row r="1790" spans="1:3" x14ac:dyDescent="0.25">
      <c r="A1790" s="7">
        <v>3384</v>
      </c>
      <c r="B1790" s="7" t="str">
        <f>VLOOKUP(A1790,Data!$A$2:$L$4115,6,FALSE)</f>
        <v>successful</v>
      </c>
      <c r="C1790" s="7">
        <f>VLOOKUP(A1790,Data!$A$2:$L$4115,12,FALSE)</f>
        <v>64</v>
      </c>
    </row>
    <row r="1791" spans="1:3" x14ac:dyDescent="0.25">
      <c r="A1791" s="7">
        <v>3385</v>
      </c>
      <c r="B1791" s="7" t="str">
        <f>VLOOKUP(A1791,Data!$A$2:$L$4115,6,FALSE)</f>
        <v>successful</v>
      </c>
      <c r="C1791" s="7">
        <f>VLOOKUP(A1791,Data!$A$2:$L$4115,12,FALSE)</f>
        <v>15</v>
      </c>
    </row>
    <row r="1792" spans="1:3" x14ac:dyDescent="0.25">
      <c r="A1792" s="7">
        <v>3386</v>
      </c>
      <c r="B1792" s="7" t="str">
        <f>VLOOKUP(A1792,Data!$A$2:$L$4115,6,FALSE)</f>
        <v>successful</v>
      </c>
      <c r="C1792" s="7">
        <f>VLOOKUP(A1792,Data!$A$2:$L$4115,12,FALSE)</f>
        <v>41</v>
      </c>
    </row>
    <row r="1793" spans="1:3" x14ac:dyDescent="0.25">
      <c r="A1793" s="7">
        <v>3387</v>
      </c>
      <c r="B1793" s="7" t="str">
        <f>VLOOKUP(A1793,Data!$A$2:$L$4115,6,FALSE)</f>
        <v>successful</v>
      </c>
      <c r="C1793" s="7">
        <f>VLOOKUP(A1793,Data!$A$2:$L$4115,12,FALSE)</f>
        <v>35</v>
      </c>
    </row>
    <row r="1794" spans="1:3" x14ac:dyDescent="0.25">
      <c r="A1794" s="7">
        <v>3388</v>
      </c>
      <c r="B1794" s="7" t="str">
        <f>VLOOKUP(A1794,Data!$A$2:$L$4115,6,FALSE)</f>
        <v>successful</v>
      </c>
      <c r="C1794" s="7">
        <f>VLOOKUP(A1794,Data!$A$2:$L$4115,12,FALSE)</f>
        <v>45</v>
      </c>
    </row>
    <row r="1795" spans="1:3" x14ac:dyDescent="0.25">
      <c r="A1795" s="7">
        <v>3389</v>
      </c>
      <c r="B1795" s="7" t="str">
        <f>VLOOKUP(A1795,Data!$A$2:$L$4115,6,FALSE)</f>
        <v>successful</v>
      </c>
      <c r="C1795" s="7">
        <f>VLOOKUP(A1795,Data!$A$2:$L$4115,12,FALSE)</f>
        <v>62</v>
      </c>
    </row>
    <row r="1796" spans="1:3" x14ac:dyDescent="0.25">
      <c r="A1796" s="7">
        <v>3390</v>
      </c>
      <c r="B1796" s="7" t="str">
        <f>VLOOKUP(A1796,Data!$A$2:$L$4115,6,FALSE)</f>
        <v>successful</v>
      </c>
      <c r="C1796" s="7">
        <f>VLOOKUP(A1796,Data!$A$2:$L$4115,12,FALSE)</f>
        <v>22</v>
      </c>
    </row>
    <row r="1797" spans="1:3" x14ac:dyDescent="0.25">
      <c r="A1797" s="7">
        <v>3391</v>
      </c>
      <c r="B1797" s="7" t="str">
        <f>VLOOKUP(A1797,Data!$A$2:$L$4115,6,FALSE)</f>
        <v>successful</v>
      </c>
      <c r="C1797" s="7">
        <f>VLOOKUP(A1797,Data!$A$2:$L$4115,12,FALSE)</f>
        <v>18</v>
      </c>
    </row>
    <row r="1798" spans="1:3" x14ac:dyDescent="0.25">
      <c r="A1798" s="7">
        <v>3392</v>
      </c>
      <c r="B1798" s="7" t="str">
        <f>VLOOKUP(A1798,Data!$A$2:$L$4115,6,FALSE)</f>
        <v>successful</v>
      </c>
      <c r="C1798" s="7">
        <f>VLOOKUP(A1798,Data!$A$2:$L$4115,12,FALSE)</f>
        <v>12</v>
      </c>
    </row>
    <row r="1799" spans="1:3" x14ac:dyDescent="0.25">
      <c r="A1799" s="7">
        <v>3393</v>
      </c>
      <c r="B1799" s="7" t="str">
        <f>VLOOKUP(A1799,Data!$A$2:$L$4115,6,FALSE)</f>
        <v>successful</v>
      </c>
      <c r="C1799" s="7">
        <f>VLOOKUP(A1799,Data!$A$2:$L$4115,12,FALSE)</f>
        <v>44</v>
      </c>
    </row>
    <row r="1800" spans="1:3" x14ac:dyDescent="0.25">
      <c r="A1800" s="7">
        <v>3394</v>
      </c>
      <c r="B1800" s="7" t="str">
        <f>VLOOKUP(A1800,Data!$A$2:$L$4115,6,FALSE)</f>
        <v>successful</v>
      </c>
      <c r="C1800" s="7">
        <f>VLOOKUP(A1800,Data!$A$2:$L$4115,12,FALSE)</f>
        <v>27</v>
      </c>
    </row>
    <row r="1801" spans="1:3" x14ac:dyDescent="0.25">
      <c r="A1801" s="7">
        <v>3395</v>
      </c>
      <c r="B1801" s="7" t="str">
        <f>VLOOKUP(A1801,Data!$A$2:$L$4115,6,FALSE)</f>
        <v>successful</v>
      </c>
      <c r="C1801" s="7">
        <f>VLOOKUP(A1801,Data!$A$2:$L$4115,12,FALSE)</f>
        <v>38</v>
      </c>
    </row>
    <row r="1802" spans="1:3" x14ac:dyDescent="0.25">
      <c r="A1802" s="7">
        <v>3396</v>
      </c>
      <c r="B1802" s="7" t="str">
        <f>VLOOKUP(A1802,Data!$A$2:$L$4115,6,FALSE)</f>
        <v>successful</v>
      </c>
      <c r="C1802" s="7">
        <f>VLOOKUP(A1802,Data!$A$2:$L$4115,12,FALSE)</f>
        <v>28</v>
      </c>
    </row>
    <row r="1803" spans="1:3" x14ac:dyDescent="0.25">
      <c r="A1803" s="7">
        <v>3397</v>
      </c>
      <c r="B1803" s="7" t="str">
        <f>VLOOKUP(A1803,Data!$A$2:$L$4115,6,FALSE)</f>
        <v>successful</v>
      </c>
      <c r="C1803" s="7">
        <f>VLOOKUP(A1803,Data!$A$2:$L$4115,12,FALSE)</f>
        <v>24</v>
      </c>
    </row>
    <row r="1804" spans="1:3" x14ac:dyDescent="0.25">
      <c r="A1804" s="7">
        <v>3398</v>
      </c>
      <c r="B1804" s="7" t="str">
        <f>VLOOKUP(A1804,Data!$A$2:$L$4115,6,FALSE)</f>
        <v>successful</v>
      </c>
      <c r="C1804" s="7">
        <f>VLOOKUP(A1804,Data!$A$2:$L$4115,12,FALSE)</f>
        <v>65</v>
      </c>
    </row>
    <row r="1805" spans="1:3" x14ac:dyDescent="0.25">
      <c r="A1805" s="7">
        <v>3399</v>
      </c>
      <c r="B1805" s="7" t="str">
        <f>VLOOKUP(A1805,Data!$A$2:$L$4115,6,FALSE)</f>
        <v>successful</v>
      </c>
      <c r="C1805" s="7">
        <f>VLOOKUP(A1805,Data!$A$2:$L$4115,12,FALSE)</f>
        <v>46</v>
      </c>
    </row>
    <row r="1806" spans="1:3" x14ac:dyDescent="0.25">
      <c r="A1806" s="7">
        <v>3400</v>
      </c>
      <c r="B1806" s="7" t="str">
        <f>VLOOKUP(A1806,Data!$A$2:$L$4115,6,FALSE)</f>
        <v>successful</v>
      </c>
      <c r="C1806" s="7">
        <f>VLOOKUP(A1806,Data!$A$2:$L$4115,12,FALSE)</f>
        <v>85</v>
      </c>
    </row>
    <row r="1807" spans="1:3" x14ac:dyDescent="0.25">
      <c r="A1807" s="7">
        <v>3401</v>
      </c>
      <c r="B1807" s="7" t="str">
        <f>VLOOKUP(A1807,Data!$A$2:$L$4115,6,FALSE)</f>
        <v>successful</v>
      </c>
      <c r="C1807" s="7">
        <f>VLOOKUP(A1807,Data!$A$2:$L$4115,12,FALSE)</f>
        <v>66</v>
      </c>
    </row>
    <row r="1808" spans="1:3" x14ac:dyDescent="0.25">
      <c r="A1808" s="7">
        <v>3402</v>
      </c>
      <c r="B1808" s="7" t="str">
        <f>VLOOKUP(A1808,Data!$A$2:$L$4115,6,FALSE)</f>
        <v>successful</v>
      </c>
      <c r="C1808" s="7">
        <f>VLOOKUP(A1808,Data!$A$2:$L$4115,12,FALSE)</f>
        <v>165</v>
      </c>
    </row>
    <row r="1809" spans="1:3" x14ac:dyDescent="0.25">
      <c r="A1809" s="7">
        <v>3403</v>
      </c>
      <c r="B1809" s="7" t="str">
        <f>VLOOKUP(A1809,Data!$A$2:$L$4115,6,FALSE)</f>
        <v>successful</v>
      </c>
      <c r="C1809" s="7">
        <f>VLOOKUP(A1809,Data!$A$2:$L$4115,12,FALSE)</f>
        <v>17</v>
      </c>
    </row>
    <row r="1810" spans="1:3" x14ac:dyDescent="0.25">
      <c r="A1810" s="7">
        <v>3404</v>
      </c>
      <c r="B1810" s="7" t="str">
        <f>VLOOKUP(A1810,Data!$A$2:$L$4115,6,FALSE)</f>
        <v>successful</v>
      </c>
      <c r="C1810" s="7">
        <f>VLOOKUP(A1810,Data!$A$2:$L$4115,12,FALSE)</f>
        <v>3</v>
      </c>
    </row>
    <row r="1811" spans="1:3" x14ac:dyDescent="0.25">
      <c r="A1811" s="7">
        <v>3405</v>
      </c>
      <c r="B1811" s="7" t="str">
        <f>VLOOKUP(A1811,Data!$A$2:$L$4115,6,FALSE)</f>
        <v>successful</v>
      </c>
      <c r="C1811" s="7">
        <f>VLOOKUP(A1811,Data!$A$2:$L$4115,12,FALSE)</f>
        <v>17</v>
      </c>
    </row>
    <row r="1812" spans="1:3" x14ac:dyDescent="0.25">
      <c r="A1812" s="7">
        <v>3406</v>
      </c>
      <c r="B1812" s="7" t="str">
        <f>VLOOKUP(A1812,Data!$A$2:$L$4115,6,FALSE)</f>
        <v>successful</v>
      </c>
      <c r="C1812" s="7">
        <f>VLOOKUP(A1812,Data!$A$2:$L$4115,12,FALSE)</f>
        <v>91</v>
      </c>
    </row>
    <row r="1813" spans="1:3" x14ac:dyDescent="0.25">
      <c r="A1813" s="7">
        <v>3407</v>
      </c>
      <c r="B1813" s="7" t="str">
        <f>VLOOKUP(A1813,Data!$A$2:$L$4115,6,FALSE)</f>
        <v>successful</v>
      </c>
      <c r="C1813" s="7">
        <f>VLOOKUP(A1813,Data!$A$2:$L$4115,12,FALSE)</f>
        <v>67</v>
      </c>
    </row>
    <row r="1814" spans="1:3" x14ac:dyDescent="0.25">
      <c r="A1814" s="7">
        <v>3408</v>
      </c>
      <c r="B1814" s="7" t="str">
        <f>VLOOKUP(A1814,Data!$A$2:$L$4115,6,FALSE)</f>
        <v>successful</v>
      </c>
      <c r="C1814" s="7">
        <f>VLOOKUP(A1814,Data!$A$2:$L$4115,12,FALSE)</f>
        <v>18</v>
      </c>
    </row>
    <row r="1815" spans="1:3" x14ac:dyDescent="0.25">
      <c r="A1815" s="7">
        <v>3409</v>
      </c>
      <c r="B1815" s="7" t="str">
        <f>VLOOKUP(A1815,Data!$A$2:$L$4115,6,FALSE)</f>
        <v>successful</v>
      </c>
      <c r="C1815" s="7">
        <f>VLOOKUP(A1815,Data!$A$2:$L$4115,12,FALSE)</f>
        <v>21</v>
      </c>
    </row>
    <row r="1816" spans="1:3" x14ac:dyDescent="0.25">
      <c r="A1816" s="7">
        <v>3410</v>
      </c>
      <c r="B1816" s="7" t="str">
        <f>VLOOKUP(A1816,Data!$A$2:$L$4115,6,FALSE)</f>
        <v>successful</v>
      </c>
      <c r="C1816" s="7">
        <f>VLOOKUP(A1816,Data!$A$2:$L$4115,12,FALSE)</f>
        <v>40</v>
      </c>
    </row>
    <row r="1817" spans="1:3" x14ac:dyDescent="0.25">
      <c r="A1817" s="7">
        <v>3411</v>
      </c>
      <c r="B1817" s="7" t="str">
        <f>VLOOKUP(A1817,Data!$A$2:$L$4115,6,FALSE)</f>
        <v>successful</v>
      </c>
      <c r="C1817" s="7">
        <f>VLOOKUP(A1817,Data!$A$2:$L$4115,12,FALSE)</f>
        <v>78</v>
      </c>
    </row>
    <row r="1818" spans="1:3" x14ac:dyDescent="0.25">
      <c r="A1818" s="7">
        <v>3412</v>
      </c>
      <c r="B1818" s="7" t="str">
        <f>VLOOKUP(A1818,Data!$A$2:$L$4115,6,FALSE)</f>
        <v>successful</v>
      </c>
      <c r="C1818" s="7">
        <f>VLOOKUP(A1818,Data!$A$2:$L$4115,12,FALSE)</f>
        <v>26</v>
      </c>
    </row>
    <row r="1819" spans="1:3" x14ac:dyDescent="0.25">
      <c r="A1819" s="7">
        <v>3413</v>
      </c>
      <c r="B1819" s="7" t="str">
        <f>VLOOKUP(A1819,Data!$A$2:$L$4115,6,FALSE)</f>
        <v>successful</v>
      </c>
      <c r="C1819" s="7">
        <f>VLOOKUP(A1819,Data!$A$2:$L$4115,12,FALSE)</f>
        <v>14</v>
      </c>
    </row>
    <row r="1820" spans="1:3" x14ac:dyDescent="0.25">
      <c r="A1820" s="7">
        <v>3414</v>
      </c>
      <c r="B1820" s="7" t="str">
        <f>VLOOKUP(A1820,Data!$A$2:$L$4115,6,FALSE)</f>
        <v>successful</v>
      </c>
      <c r="C1820" s="7">
        <f>VLOOKUP(A1820,Data!$A$2:$L$4115,12,FALSE)</f>
        <v>44</v>
      </c>
    </row>
    <row r="1821" spans="1:3" x14ac:dyDescent="0.25">
      <c r="A1821" s="7">
        <v>3415</v>
      </c>
      <c r="B1821" s="7" t="str">
        <f>VLOOKUP(A1821,Data!$A$2:$L$4115,6,FALSE)</f>
        <v>successful</v>
      </c>
      <c r="C1821" s="7">
        <f>VLOOKUP(A1821,Data!$A$2:$L$4115,12,FALSE)</f>
        <v>9</v>
      </c>
    </row>
    <row r="1822" spans="1:3" x14ac:dyDescent="0.25">
      <c r="A1822" s="7">
        <v>3416</v>
      </c>
      <c r="B1822" s="7" t="str">
        <f>VLOOKUP(A1822,Data!$A$2:$L$4115,6,FALSE)</f>
        <v>successful</v>
      </c>
      <c r="C1822" s="7">
        <f>VLOOKUP(A1822,Data!$A$2:$L$4115,12,FALSE)</f>
        <v>30</v>
      </c>
    </row>
    <row r="1823" spans="1:3" x14ac:dyDescent="0.25">
      <c r="A1823" s="7">
        <v>3417</v>
      </c>
      <c r="B1823" s="7" t="str">
        <f>VLOOKUP(A1823,Data!$A$2:$L$4115,6,FALSE)</f>
        <v>successful</v>
      </c>
      <c r="C1823" s="7">
        <f>VLOOKUP(A1823,Data!$A$2:$L$4115,12,FALSE)</f>
        <v>45</v>
      </c>
    </row>
    <row r="1824" spans="1:3" x14ac:dyDescent="0.25">
      <c r="A1824" s="7">
        <v>3418</v>
      </c>
      <c r="B1824" s="7" t="str">
        <f>VLOOKUP(A1824,Data!$A$2:$L$4115,6,FALSE)</f>
        <v>successful</v>
      </c>
      <c r="C1824" s="7">
        <f>VLOOKUP(A1824,Data!$A$2:$L$4115,12,FALSE)</f>
        <v>56</v>
      </c>
    </row>
    <row r="1825" spans="1:3" x14ac:dyDescent="0.25">
      <c r="A1825" s="7">
        <v>3419</v>
      </c>
      <c r="B1825" s="7" t="str">
        <f>VLOOKUP(A1825,Data!$A$2:$L$4115,6,FALSE)</f>
        <v>successful</v>
      </c>
      <c r="C1825" s="7">
        <f>VLOOKUP(A1825,Data!$A$2:$L$4115,12,FALSE)</f>
        <v>46</v>
      </c>
    </row>
    <row r="1826" spans="1:3" x14ac:dyDescent="0.25">
      <c r="A1826" s="7">
        <v>3420</v>
      </c>
      <c r="B1826" s="7" t="str">
        <f>VLOOKUP(A1826,Data!$A$2:$L$4115,6,FALSE)</f>
        <v>successful</v>
      </c>
      <c r="C1826" s="7">
        <f>VLOOKUP(A1826,Data!$A$2:$L$4115,12,FALSE)</f>
        <v>34</v>
      </c>
    </row>
    <row r="1827" spans="1:3" x14ac:dyDescent="0.25">
      <c r="A1827" s="7">
        <v>3421</v>
      </c>
      <c r="B1827" s="7" t="str">
        <f>VLOOKUP(A1827,Data!$A$2:$L$4115,6,FALSE)</f>
        <v>successful</v>
      </c>
      <c r="C1827" s="7">
        <f>VLOOKUP(A1827,Data!$A$2:$L$4115,12,FALSE)</f>
        <v>98</v>
      </c>
    </row>
    <row r="1828" spans="1:3" x14ac:dyDescent="0.25">
      <c r="A1828" s="7">
        <v>3422</v>
      </c>
      <c r="B1828" s="7" t="str">
        <f>VLOOKUP(A1828,Data!$A$2:$L$4115,6,FALSE)</f>
        <v>successful</v>
      </c>
      <c r="C1828" s="7">
        <f>VLOOKUP(A1828,Data!$A$2:$L$4115,12,FALSE)</f>
        <v>46</v>
      </c>
    </row>
    <row r="1829" spans="1:3" x14ac:dyDescent="0.25">
      <c r="A1829" s="7">
        <v>3423</v>
      </c>
      <c r="B1829" s="7" t="str">
        <f>VLOOKUP(A1829,Data!$A$2:$L$4115,6,FALSE)</f>
        <v>successful</v>
      </c>
      <c r="C1829" s="7">
        <f>VLOOKUP(A1829,Data!$A$2:$L$4115,12,FALSE)</f>
        <v>10</v>
      </c>
    </row>
    <row r="1830" spans="1:3" x14ac:dyDescent="0.25">
      <c r="A1830" s="7">
        <v>3424</v>
      </c>
      <c r="B1830" s="7" t="str">
        <f>VLOOKUP(A1830,Data!$A$2:$L$4115,6,FALSE)</f>
        <v>successful</v>
      </c>
      <c r="C1830" s="7">
        <f>VLOOKUP(A1830,Data!$A$2:$L$4115,12,FALSE)</f>
        <v>76</v>
      </c>
    </row>
    <row r="1831" spans="1:3" x14ac:dyDescent="0.25">
      <c r="A1831" s="7">
        <v>3425</v>
      </c>
      <c r="B1831" s="7" t="str">
        <f>VLOOKUP(A1831,Data!$A$2:$L$4115,6,FALSE)</f>
        <v>successful</v>
      </c>
      <c r="C1831" s="7">
        <f>VLOOKUP(A1831,Data!$A$2:$L$4115,12,FALSE)</f>
        <v>104</v>
      </c>
    </row>
    <row r="1832" spans="1:3" x14ac:dyDescent="0.25">
      <c r="A1832" s="7">
        <v>3426</v>
      </c>
      <c r="B1832" s="7" t="str">
        <f>VLOOKUP(A1832,Data!$A$2:$L$4115,6,FALSE)</f>
        <v>successful</v>
      </c>
      <c r="C1832" s="7">
        <f>VLOOKUP(A1832,Data!$A$2:$L$4115,12,FALSE)</f>
        <v>87</v>
      </c>
    </row>
    <row r="1833" spans="1:3" x14ac:dyDescent="0.25">
      <c r="A1833" s="7">
        <v>3427</v>
      </c>
      <c r="B1833" s="7" t="str">
        <f>VLOOKUP(A1833,Data!$A$2:$L$4115,6,FALSE)</f>
        <v>successful</v>
      </c>
      <c r="C1833" s="7">
        <f>VLOOKUP(A1833,Data!$A$2:$L$4115,12,FALSE)</f>
        <v>29</v>
      </c>
    </row>
    <row r="1834" spans="1:3" x14ac:dyDescent="0.25">
      <c r="A1834" s="7">
        <v>3428</v>
      </c>
      <c r="B1834" s="7" t="str">
        <f>VLOOKUP(A1834,Data!$A$2:$L$4115,6,FALSE)</f>
        <v>successful</v>
      </c>
      <c r="C1834" s="7">
        <f>VLOOKUP(A1834,Data!$A$2:$L$4115,12,FALSE)</f>
        <v>51</v>
      </c>
    </row>
    <row r="1835" spans="1:3" x14ac:dyDescent="0.25">
      <c r="A1835" s="7">
        <v>3429</v>
      </c>
      <c r="B1835" s="7" t="str">
        <f>VLOOKUP(A1835,Data!$A$2:$L$4115,6,FALSE)</f>
        <v>successful</v>
      </c>
      <c r="C1835" s="7">
        <f>VLOOKUP(A1835,Data!$A$2:$L$4115,12,FALSE)</f>
        <v>12</v>
      </c>
    </row>
    <row r="1836" spans="1:3" x14ac:dyDescent="0.25">
      <c r="A1836" s="7">
        <v>3430</v>
      </c>
      <c r="B1836" s="7" t="str">
        <f>VLOOKUP(A1836,Data!$A$2:$L$4115,6,FALSE)</f>
        <v>successful</v>
      </c>
      <c r="C1836" s="7">
        <f>VLOOKUP(A1836,Data!$A$2:$L$4115,12,FALSE)</f>
        <v>72</v>
      </c>
    </row>
    <row r="1837" spans="1:3" x14ac:dyDescent="0.25">
      <c r="A1837" s="7">
        <v>3431</v>
      </c>
      <c r="B1837" s="7" t="str">
        <f>VLOOKUP(A1837,Data!$A$2:$L$4115,6,FALSE)</f>
        <v>successful</v>
      </c>
      <c r="C1837" s="7">
        <f>VLOOKUP(A1837,Data!$A$2:$L$4115,12,FALSE)</f>
        <v>21</v>
      </c>
    </row>
    <row r="1838" spans="1:3" x14ac:dyDescent="0.25">
      <c r="A1838" s="7">
        <v>3432</v>
      </c>
      <c r="B1838" s="7" t="str">
        <f>VLOOKUP(A1838,Data!$A$2:$L$4115,6,FALSE)</f>
        <v>successful</v>
      </c>
      <c r="C1838" s="7">
        <f>VLOOKUP(A1838,Data!$A$2:$L$4115,12,FALSE)</f>
        <v>42</v>
      </c>
    </row>
    <row r="1839" spans="1:3" x14ac:dyDescent="0.25">
      <c r="A1839" s="7">
        <v>3433</v>
      </c>
      <c r="B1839" s="7" t="str">
        <f>VLOOKUP(A1839,Data!$A$2:$L$4115,6,FALSE)</f>
        <v>successful</v>
      </c>
      <c r="C1839" s="7">
        <f>VLOOKUP(A1839,Data!$A$2:$L$4115,12,FALSE)</f>
        <v>71</v>
      </c>
    </row>
    <row r="1840" spans="1:3" x14ac:dyDescent="0.25">
      <c r="A1840" s="7">
        <v>3434</v>
      </c>
      <c r="B1840" s="7" t="str">
        <f>VLOOKUP(A1840,Data!$A$2:$L$4115,6,FALSE)</f>
        <v>successful</v>
      </c>
      <c r="C1840" s="7">
        <f>VLOOKUP(A1840,Data!$A$2:$L$4115,12,FALSE)</f>
        <v>168</v>
      </c>
    </row>
    <row r="1841" spans="1:3" x14ac:dyDescent="0.25">
      <c r="A1841" s="7">
        <v>3435</v>
      </c>
      <c r="B1841" s="7" t="str">
        <f>VLOOKUP(A1841,Data!$A$2:$L$4115,6,FALSE)</f>
        <v>successful</v>
      </c>
      <c r="C1841" s="7">
        <f>VLOOKUP(A1841,Data!$A$2:$L$4115,12,FALSE)</f>
        <v>19</v>
      </c>
    </row>
    <row r="1842" spans="1:3" x14ac:dyDescent="0.25">
      <c r="A1842" s="7">
        <v>3436</v>
      </c>
      <c r="B1842" s="7" t="str">
        <f>VLOOKUP(A1842,Data!$A$2:$L$4115,6,FALSE)</f>
        <v>successful</v>
      </c>
      <c r="C1842" s="7">
        <f>VLOOKUP(A1842,Data!$A$2:$L$4115,12,FALSE)</f>
        <v>37</v>
      </c>
    </row>
    <row r="1843" spans="1:3" x14ac:dyDescent="0.25">
      <c r="A1843" s="7">
        <v>3437</v>
      </c>
      <c r="B1843" s="7" t="str">
        <f>VLOOKUP(A1843,Data!$A$2:$L$4115,6,FALSE)</f>
        <v>successful</v>
      </c>
      <c r="C1843" s="7">
        <f>VLOOKUP(A1843,Data!$A$2:$L$4115,12,FALSE)</f>
        <v>36</v>
      </c>
    </row>
    <row r="1844" spans="1:3" x14ac:dyDescent="0.25">
      <c r="A1844" s="7">
        <v>3438</v>
      </c>
      <c r="B1844" s="7" t="str">
        <f>VLOOKUP(A1844,Data!$A$2:$L$4115,6,FALSE)</f>
        <v>successful</v>
      </c>
      <c r="C1844" s="7">
        <f>VLOOKUP(A1844,Data!$A$2:$L$4115,12,FALSE)</f>
        <v>14</v>
      </c>
    </row>
    <row r="1845" spans="1:3" x14ac:dyDescent="0.25">
      <c r="A1845" s="7">
        <v>3439</v>
      </c>
      <c r="B1845" s="7" t="str">
        <f>VLOOKUP(A1845,Data!$A$2:$L$4115,6,FALSE)</f>
        <v>successful</v>
      </c>
      <c r="C1845" s="7">
        <f>VLOOKUP(A1845,Data!$A$2:$L$4115,12,FALSE)</f>
        <v>18</v>
      </c>
    </row>
    <row r="1846" spans="1:3" x14ac:dyDescent="0.25">
      <c r="A1846" s="7">
        <v>3440</v>
      </c>
      <c r="B1846" s="7" t="str">
        <f>VLOOKUP(A1846,Data!$A$2:$L$4115,6,FALSE)</f>
        <v>successful</v>
      </c>
      <c r="C1846" s="7">
        <f>VLOOKUP(A1846,Data!$A$2:$L$4115,12,FALSE)</f>
        <v>82</v>
      </c>
    </row>
    <row r="1847" spans="1:3" x14ac:dyDescent="0.25">
      <c r="A1847" s="7">
        <v>3441</v>
      </c>
      <c r="B1847" s="7" t="str">
        <f>VLOOKUP(A1847,Data!$A$2:$L$4115,6,FALSE)</f>
        <v>successful</v>
      </c>
      <c r="C1847" s="7">
        <f>VLOOKUP(A1847,Data!$A$2:$L$4115,12,FALSE)</f>
        <v>43</v>
      </c>
    </row>
    <row r="1848" spans="1:3" x14ac:dyDescent="0.25">
      <c r="A1848" s="7">
        <v>3442</v>
      </c>
      <c r="B1848" s="7" t="str">
        <f>VLOOKUP(A1848,Data!$A$2:$L$4115,6,FALSE)</f>
        <v>successful</v>
      </c>
      <c r="C1848" s="7">
        <f>VLOOKUP(A1848,Data!$A$2:$L$4115,12,FALSE)</f>
        <v>8</v>
      </c>
    </row>
    <row r="1849" spans="1:3" x14ac:dyDescent="0.25">
      <c r="A1849" s="7">
        <v>3443</v>
      </c>
      <c r="B1849" s="7" t="str">
        <f>VLOOKUP(A1849,Data!$A$2:$L$4115,6,FALSE)</f>
        <v>successful</v>
      </c>
      <c r="C1849" s="7">
        <f>VLOOKUP(A1849,Data!$A$2:$L$4115,12,FALSE)</f>
        <v>45</v>
      </c>
    </row>
    <row r="1850" spans="1:3" x14ac:dyDescent="0.25">
      <c r="A1850" s="7">
        <v>3444</v>
      </c>
      <c r="B1850" s="7" t="str">
        <f>VLOOKUP(A1850,Data!$A$2:$L$4115,6,FALSE)</f>
        <v>successful</v>
      </c>
      <c r="C1850" s="7">
        <f>VLOOKUP(A1850,Data!$A$2:$L$4115,12,FALSE)</f>
        <v>20</v>
      </c>
    </row>
    <row r="1851" spans="1:3" x14ac:dyDescent="0.25">
      <c r="A1851" s="7">
        <v>3445</v>
      </c>
      <c r="B1851" s="7" t="str">
        <f>VLOOKUP(A1851,Data!$A$2:$L$4115,6,FALSE)</f>
        <v>successful</v>
      </c>
      <c r="C1851" s="7">
        <f>VLOOKUP(A1851,Data!$A$2:$L$4115,12,FALSE)</f>
        <v>31</v>
      </c>
    </row>
    <row r="1852" spans="1:3" x14ac:dyDescent="0.25">
      <c r="A1852" s="7">
        <v>3446</v>
      </c>
      <c r="B1852" s="7" t="str">
        <f>VLOOKUP(A1852,Data!$A$2:$L$4115,6,FALSE)</f>
        <v>successful</v>
      </c>
      <c r="C1852" s="7">
        <f>VLOOKUP(A1852,Data!$A$2:$L$4115,12,FALSE)</f>
        <v>25</v>
      </c>
    </row>
    <row r="1853" spans="1:3" x14ac:dyDescent="0.25">
      <c r="A1853" s="7">
        <v>3447</v>
      </c>
      <c r="B1853" s="7" t="str">
        <f>VLOOKUP(A1853,Data!$A$2:$L$4115,6,FALSE)</f>
        <v>successful</v>
      </c>
      <c r="C1853" s="7">
        <f>VLOOKUP(A1853,Data!$A$2:$L$4115,12,FALSE)</f>
        <v>14</v>
      </c>
    </row>
    <row r="1854" spans="1:3" x14ac:dyDescent="0.25">
      <c r="A1854" s="7">
        <v>3448</v>
      </c>
      <c r="B1854" s="7" t="str">
        <f>VLOOKUP(A1854,Data!$A$2:$L$4115,6,FALSE)</f>
        <v>successful</v>
      </c>
      <c r="C1854" s="7">
        <f>VLOOKUP(A1854,Data!$A$2:$L$4115,12,FALSE)</f>
        <v>45</v>
      </c>
    </row>
    <row r="1855" spans="1:3" x14ac:dyDescent="0.25">
      <c r="A1855" s="7">
        <v>3449</v>
      </c>
      <c r="B1855" s="7" t="str">
        <f>VLOOKUP(A1855,Data!$A$2:$L$4115,6,FALSE)</f>
        <v>successful</v>
      </c>
      <c r="C1855" s="7">
        <f>VLOOKUP(A1855,Data!$A$2:$L$4115,12,FALSE)</f>
        <v>20</v>
      </c>
    </row>
    <row r="1856" spans="1:3" x14ac:dyDescent="0.25">
      <c r="A1856" s="7">
        <v>3450</v>
      </c>
      <c r="B1856" s="7" t="str">
        <f>VLOOKUP(A1856,Data!$A$2:$L$4115,6,FALSE)</f>
        <v>successful</v>
      </c>
      <c r="C1856" s="7">
        <f>VLOOKUP(A1856,Data!$A$2:$L$4115,12,FALSE)</f>
        <v>39</v>
      </c>
    </row>
    <row r="1857" spans="1:3" x14ac:dyDescent="0.25">
      <c r="A1857" s="7">
        <v>3451</v>
      </c>
      <c r="B1857" s="7" t="str">
        <f>VLOOKUP(A1857,Data!$A$2:$L$4115,6,FALSE)</f>
        <v>successful</v>
      </c>
      <c r="C1857" s="7">
        <f>VLOOKUP(A1857,Data!$A$2:$L$4115,12,FALSE)</f>
        <v>16</v>
      </c>
    </row>
    <row r="1858" spans="1:3" x14ac:dyDescent="0.25">
      <c r="A1858" s="7">
        <v>3452</v>
      </c>
      <c r="B1858" s="7" t="str">
        <f>VLOOKUP(A1858,Data!$A$2:$L$4115,6,FALSE)</f>
        <v>successful</v>
      </c>
      <c r="C1858" s="7">
        <f>VLOOKUP(A1858,Data!$A$2:$L$4115,12,FALSE)</f>
        <v>37</v>
      </c>
    </row>
    <row r="1859" spans="1:3" x14ac:dyDescent="0.25">
      <c r="A1859" s="7">
        <v>3453</v>
      </c>
      <c r="B1859" s="7" t="str">
        <f>VLOOKUP(A1859,Data!$A$2:$L$4115,6,FALSE)</f>
        <v>successful</v>
      </c>
      <c r="C1859" s="7">
        <f>VLOOKUP(A1859,Data!$A$2:$L$4115,12,FALSE)</f>
        <v>14</v>
      </c>
    </row>
    <row r="1860" spans="1:3" x14ac:dyDescent="0.25">
      <c r="A1860" s="7">
        <v>3454</v>
      </c>
      <c r="B1860" s="7" t="str">
        <f>VLOOKUP(A1860,Data!$A$2:$L$4115,6,FALSE)</f>
        <v>successful</v>
      </c>
      <c r="C1860" s="7">
        <f>VLOOKUP(A1860,Data!$A$2:$L$4115,12,FALSE)</f>
        <v>21</v>
      </c>
    </row>
    <row r="1861" spans="1:3" x14ac:dyDescent="0.25">
      <c r="A1861" s="7">
        <v>3455</v>
      </c>
      <c r="B1861" s="7" t="str">
        <f>VLOOKUP(A1861,Data!$A$2:$L$4115,6,FALSE)</f>
        <v>successful</v>
      </c>
      <c r="C1861" s="7">
        <f>VLOOKUP(A1861,Data!$A$2:$L$4115,12,FALSE)</f>
        <v>69</v>
      </c>
    </row>
    <row r="1862" spans="1:3" x14ac:dyDescent="0.25">
      <c r="A1862" s="7">
        <v>3456</v>
      </c>
      <c r="B1862" s="7" t="str">
        <f>VLOOKUP(A1862,Data!$A$2:$L$4115,6,FALSE)</f>
        <v>successful</v>
      </c>
      <c r="C1862" s="7">
        <f>VLOOKUP(A1862,Data!$A$2:$L$4115,12,FALSE)</f>
        <v>16</v>
      </c>
    </row>
    <row r="1863" spans="1:3" x14ac:dyDescent="0.25">
      <c r="A1863" s="7">
        <v>3457</v>
      </c>
      <c r="B1863" s="7" t="str">
        <f>VLOOKUP(A1863,Data!$A$2:$L$4115,6,FALSE)</f>
        <v>successful</v>
      </c>
      <c r="C1863" s="7">
        <f>VLOOKUP(A1863,Data!$A$2:$L$4115,12,FALSE)</f>
        <v>55</v>
      </c>
    </row>
    <row r="1864" spans="1:3" x14ac:dyDescent="0.25">
      <c r="A1864" s="7">
        <v>3458</v>
      </c>
      <c r="B1864" s="7" t="str">
        <f>VLOOKUP(A1864,Data!$A$2:$L$4115,6,FALSE)</f>
        <v>successful</v>
      </c>
      <c r="C1864" s="7">
        <f>VLOOKUP(A1864,Data!$A$2:$L$4115,12,FALSE)</f>
        <v>27</v>
      </c>
    </row>
    <row r="1865" spans="1:3" x14ac:dyDescent="0.25">
      <c r="A1865" s="7">
        <v>3459</v>
      </c>
      <c r="B1865" s="7" t="str">
        <f>VLOOKUP(A1865,Data!$A$2:$L$4115,6,FALSE)</f>
        <v>successful</v>
      </c>
      <c r="C1865" s="7">
        <f>VLOOKUP(A1865,Data!$A$2:$L$4115,12,FALSE)</f>
        <v>36</v>
      </c>
    </row>
    <row r="1866" spans="1:3" x14ac:dyDescent="0.25">
      <c r="A1866" s="7">
        <v>3460</v>
      </c>
      <c r="B1866" s="7" t="str">
        <f>VLOOKUP(A1866,Data!$A$2:$L$4115,6,FALSE)</f>
        <v>successful</v>
      </c>
      <c r="C1866" s="7">
        <f>VLOOKUP(A1866,Data!$A$2:$L$4115,12,FALSE)</f>
        <v>19</v>
      </c>
    </row>
    <row r="1867" spans="1:3" x14ac:dyDescent="0.25">
      <c r="A1867" s="7">
        <v>3461</v>
      </c>
      <c r="B1867" s="7" t="str">
        <f>VLOOKUP(A1867,Data!$A$2:$L$4115,6,FALSE)</f>
        <v>successful</v>
      </c>
      <c r="C1867" s="7">
        <f>VLOOKUP(A1867,Data!$A$2:$L$4115,12,FALSE)</f>
        <v>12</v>
      </c>
    </row>
    <row r="1868" spans="1:3" x14ac:dyDescent="0.25">
      <c r="A1868" s="7">
        <v>3462</v>
      </c>
      <c r="B1868" s="7" t="str">
        <f>VLOOKUP(A1868,Data!$A$2:$L$4115,6,FALSE)</f>
        <v>successful</v>
      </c>
      <c r="C1868" s="7">
        <f>VLOOKUP(A1868,Data!$A$2:$L$4115,12,FALSE)</f>
        <v>17</v>
      </c>
    </row>
    <row r="1869" spans="1:3" x14ac:dyDescent="0.25">
      <c r="A1869" s="7">
        <v>3463</v>
      </c>
      <c r="B1869" s="7" t="str">
        <f>VLOOKUP(A1869,Data!$A$2:$L$4115,6,FALSE)</f>
        <v>successful</v>
      </c>
      <c r="C1869" s="7">
        <f>VLOOKUP(A1869,Data!$A$2:$L$4115,12,FALSE)</f>
        <v>114</v>
      </c>
    </row>
    <row r="1870" spans="1:3" x14ac:dyDescent="0.25">
      <c r="A1870" s="7">
        <v>3464</v>
      </c>
      <c r="B1870" s="7" t="str">
        <f>VLOOKUP(A1870,Data!$A$2:$L$4115,6,FALSE)</f>
        <v>successful</v>
      </c>
      <c r="C1870" s="7">
        <f>VLOOKUP(A1870,Data!$A$2:$L$4115,12,FALSE)</f>
        <v>93</v>
      </c>
    </row>
    <row r="1871" spans="1:3" x14ac:dyDescent="0.25">
      <c r="A1871" s="7">
        <v>3465</v>
      </c>
      <c r="B1871" s="7" t="str">
        <f>VLOOKUP(A1871,Data!$A$2:$L$4115,6,FALSE)</f>
        <v>successful</v>
      </c>
      <c r="C1871" s="7">
        <f>VLOOKUP(A1871,Data!$A$2:$L$4115,12,FALSE)</f>
        <v>36</v>
      </c>
    </row>
    <row r="1872" spans="1:3" x14ac:dyDescent="0.25">
      <c r="A1872" s="7">
        <v>3466</v>
      </c>
      <c r="B1872" s="7" t="str">
        <f>VLOOKUP(A1872,Data!$A$2:$L$4115,6,FALSE)</f>
        <v>successful</v>
      </c>
      <c r="C1872" s="7">
        <f>VLOOKUP(A1872,Data!$A$2:$L$4115,12,FALSE)</f>
        <v>61</v>
      </c>
    </row>
    <row r="1873" spans="1:3" x14ac:dyDescent="0.25">
      <c r="A1873" s="7">
        <v>3467</v>
      </c>
      <c r="B1873" s="7" t="str">
        <f>VLOOKUP(A1873,Data!$A$2:$L$4115,6,FALSE)</f>
        <v>successful</v>
      </c>
      <c r="C1873" s="7">
        <f>VLOOKUP(A1873,Data!$A$2:$L$4115,12,FALSE)</f>
        <v>47</v>
      </c>
    </row>
    <row r="1874" spans="1:3" x14ac:dyDescent="0.25">
      <c r="A1874" s="7">
        <v>3468</v>
      </c>
      <c r="B1874" s="7" t="str">
        <f>VLOOKUP(A1874,Data!$A$2:$L$4115,6,FALSE)</f>
        <v>successful</v>
      </c>
      <c r="C1874" s="7">
        <f>VLOOKUP(A1874,Data!$A$2:$L$4115,12,FALSE)</f>
        <v>17</v>
      </c>
    </row>
    <row r="1875" spans="1:3" x14ac:dyDescent="0.25">
      <c r="A1875" s="7">
        <v>3469</v>
      </c>
      <c r="B1875" s="7" t="str">
        <f>VLOOKUP(A1875,Data!$A$2:$L$4115,6,FALSE)</f>
        <v>successful</v>
      </c>
      <c r="C1875" s="7">
        <f>VLOOKUP(A1875,Data!$A$2:$L$4115,12,FALSE)</f>
        <v>63</v>
      </c>
    </row>
    <row r="1876" spans="1:3" x14ac:dyDescent="0.25">
      <c r="A1876" s="7">
        <v>3470</v>
      </c>
      <c r="B1876" s="7" t="str">
        <f>VLOOKUP(A1876,Data!$A$2:$L$4115,6,FALSE)</f>
        <v>successful</v>
      </c>
      <c r="C1876" s="7">
        <f>VLOOKUP(A1876,Data!$A$2:$L$4115,12,FALSE)</f>
        <v>9</v>
      </c>
    </row>
    <row r="1877" spans="1:3" x14ac:dyDescent="0.25">
      <c r="A1877" s="7">
        <v>3471</v>
      </c>
      <c r="B1877" s="7" t="str">
        <f>VLOOKUP(A1877,Data!$A$2:$L$4115,6,FALSE)</f>
        <v>successful</v>
      </c>
      <c r="C1877" s="7">
        <f>VLOOKUP(A1877,Data!$A$2:$L$4115,12,FALSE)</f>
        <v>30</v>
      </c>
    </row>
    <row r="1878" spans="1:3" x14ac:dyDescent="0.25">
      <c r="A1878" s="7">
        <v>3472</v>
      </c>
      <c r="B1878" s="7" t="str">
        <f>VLOOKUP(A1878,Data!$A$2:$L$4115,6,FALSE)</f>
        <v>successful</v>
      </c>
      <c r="C1878" s="7">
        <f>VLOOKUP(A1878,Data!$A$2:$L$4115,12,FALSE)</f>
        <v>23</v>
      </c>
    </row>
    <row r="1879" spans="1:3" x14ac:dyDescent="0.25">
      <c r="A1879" s="7">
        <v>3473</v>
      </c>
      <c r="B1879" s="7" t="str">
        <f>VLOOKUP(A1879,Data!$A$2:$L$4115,6,FALSE)</f>
        <v>successful</v>
      </c>
      <c r="C1879" s="7">
        <f>VLOOKUP(A1879,Data!$A$2:$L$4115,12,FALSE)</f>
        <v>33</v>
      </c>
    </row>
    <row r="1880" spans="1:3" x14ac:dyDescent="0.25">
      <c r="A1880" s="7">
        <v>3474</v>
      </c>
      <c r="B1880" s="7" t="str">
        <f>VLOOKUP(A1880,Data!$A$2:$L$4115,6,FALSE)</f>
        <v>successful</v>
      </c>
      <c r="C1880" s="7">
        <f>VLOOKUP(A1880,Data!$A$2:$L$4115,12,FALSE)</f>
        <v>39</v>
      </c>
    </row>
    <row r="1881" spans="1:3" x14ac:dyDescent="0.25">
      <c r="A1881" s="7">
        <v>3475</v>
      </c>
      <c r="B1881" s="7" t="str">
        <f>VLOOKUP(A1881,Data!$A$2:$L$4115,6,FALSE)</f>
        <v>successful</v>
      </c>
      <c r="C1881" s="7">
        <f>VLOOKUP(A1881,Data!$A$2:$L$4115,12,FALSE)</f>
        <v>17</v>
      </c>
    </row>
    <row r="1882" spans="1:3" x14ac:dyDescent="0.25">
      <c r="A1882" s="7">
        <v>3476</v>
      </c>
      <c r="B1882" s="7" t="str">
        <f>VLOOKUP(A1882,Data!$A$2:$L$4115,6,FALSE)</f>
        <v>successful</v>
      </c>
      <c r="C1882" s="7">
        <f>VLOOKUP(A1882,Data!$A$2:$L$4115,12,FALSE)</f>
        <v>6</v>
      </c>
    </row>
    <row r="1883" spans="1:3" x14ac:dyDescent="0.25">
      <c r="A1883" s="7">
        <v>3477</v>
      </c>
      <c r="B1883" s="7" t="str">
        <f>VLOOKUP(A1883,Data!$A$2:$L$4115,6,FALSE)</f>
        <v>successful</v>
      </c>
      <c r="C1883" s="7">
        <f>VLOOKUP(A1883,Data!$A$2:$L$4115,12,FALSE)</f>
        <v>39</v>
      </c>
    </row>
    <row r="1884" spans="1:3" x14ac:dyDescent="0.25">
      <c r="A1884" s="7">
        <v>3478</v>
      </c>
      <c r="B1884" s="7" t="str">
        <f>VLOOKUP(A1884,Data!$A$2:$L$4115,6,FALSE)</f>
        <v>successful</v>
      </c>
      <c r="C1884" s="7">
        <f>VLOOKUP(A1884,Data!$A$2:$L$4115,12,FALSE)</f>
        <v>57</v>
      </c>
    </row>
    <row r="1885" spans="1:3" x14ac:dyDescent="0.25">
      <c r="A1885" s="7">
        <v>3479</v>
      </c>
      <c r="B1885" s="7" t="str">
        <f>VLOOKUP(A1885,Data!$A$2:$L$4115,6,FALSE)</f>
        <v>successful</v>
      </c>
      <c r="C1885" s="7">
        <f>VLOOKUP(A1885,Data!$A$2:$L$4115,12,FALSE)</f>
        <v>56</v>
      </c>
    </row>
    <row r="1886" spans="1:3" x14ac:dyDescent="0.25">
      <c r="A1886" s="7">
        <v>3480</v>
      </c>
      <c r="B1886" s="7" t="str">
        <f>VLOOKUP(A1886,Data!$A$2:$L$4115,6,FALSE)</f>
        <v>successful</v>
      </c>
      <c r="C1886" s="7">
        <f>VLOOKUP(A1886,Data!$A$2:$L$4115,12,FALSE)</f>
        <v>13</v>
      </c>
    </row>
    <row r="1887" spans="1:3" x14ac:dyDescent="0.25">
      <c r="A1887" s="7">
        <v>3481</v>
      </c>
      <c r="B1887" s="7" t="str">
        <f>VLOOKUP(A1887,Data!$A$2:$L$4115,6,FALSE)</f>
        <v>successful</v>
      </c>
      <c r="C1887" s="7">
        <f>VLOOKUP(A1887,Data!$A$2:$L$4115,12,FALSE)</f>
        <v>95</v>
      </c>
    </row>
    <row r="1888" spans="1:3" x14ac:dyDescent="0.25">
      <c r="A1888" s="7">
        <v>3482</v>
      </c>
      <c r="B1888" s="7" t="str">
        <f>VLOOKUP(A1888,Data!$A$2:$L$4115,6,FALSE)</f>
        <v>successful</v>
      </c>
      <c r="C1888" s="7">
        <f>VLOOKUP(A1888,Data!$A$2:$L$4115,12,FALSE)</f>
        <v>80</v>
      </c>
    </row>
    <row r="1889" spans="1:3" x14ac:dyDescent="0.25">
      <c r="A1889" s="7">
        <v>3483</v>
      </c>
      <c r="B1889" s="7" t="str">
        <f>VLOOKUP(A1889,Data!$A$2:$L$4115,6,FALSE)</f>
        <v>successful</v>
      </c>
      <c r="C1889" s="7">
        <f>VLOOKUP(A1889,Data!$A$2:$L$4115,12,FALSE)</f>
        <v>133</v>
      </c>
    </row>
    <row r="1890" spans="1:3" x14ac:dyDescent="0.25">
      <c r="A1890" s="7">
        <v>3484</v>
      </c>
      <c r="B1890" s="7" t="str">
        <f>VLOOKUP(A1890,Data!$A$2:$L$4115,6,FALSE)</f>
        <v>successful</v>
      </c>
      <c r="C1890" s="7">
        <f>VLOOKUP(A1890,Data!$A$2:$L$4115,12,FALSE)</f>
        <v>44</v>
      </c>
    </row>
    <row r="1891" spans="1:3" x14ac:dyDescent="0.25">
      <c r="A1891" s="7">
        <v>3485</v>
      </c>
      <c r="B1891" s="7" t="str">
        <f>VLOOKUP(A1891,Data!$A$2:$L$4115,6,FALSE)</f>
        <v>successful</v>
      </c>
      <c r="C1891" s="7">
        <f>VLOOKUP(A1891,Data!$A$2:$L$4115,12,FALSE)</f>
        <v>30</v>
      </c>
    </row>
    <row r="1892" spans="1:3" x14ac:dyDescent="0.25">
      <c r="A1892" s="7">
        <v>3486</v>
      </c>
      <c r="B1892" s="7" t="str">
        <f>VLOOKUP(A1892,Data!$A$2:$L$4115,6,FALSE)</f>
        <v>successful</v>
      </c>
      <c r="C1892" s="7">
        <f>VLOOKUP(A1892,Data!$A$2:$L$4115,12,FALSE)</f>
        <v>56</v>
      </c>
    </row>
    <row r="1893" spans="1:3" x14ac:dyDescent="0.25">
      <c r="A1893" s="7">
        <v>3487</v>
      </c>
      <c r="B1893" s="7" t="str">
        <f>VLOOKUP(A1893,Data!$A$2:$L$4115,6,FALSE)</f>
        <v>successful</v>
      </c>
      <c r="C1893" s="7">
        <f>VLOOKUP(A1893,Data!$A$2:$L$4115,12,FALSE)</f>
        <v>66</v>
      </c>
    </row>
    <row r="1894" spans="1:3" x14ac:dyDescent="0.25">
      <c r="A1894" s="7">
        <v>3488</v>
      </c>
      <c r="B1894" s="7" t="str">
        <f>VLOOKUP(A1894,Data!$A$2:$L$4115,6,FALSE)</f>
        <v>successful</v>
      </c>
      <c r="C1894" s="7">
        <f>VLOOKUP(A1894,Data!$A$2:$L$4115,12,FALSE)</f>
        <v>29</v>
      </c>
    </row>
    <row r="1895" spans="1:3" x14ac:dyDescent="0.25">
      <c r="A1895" s="7">
        <v>3489</v>
      </c>
      <c r="B1895" s="7" t="str">
        <f>VLOOKUP(A1895,Data!$A$2:$L$4115,6,FALSE)</f>
        <v>successful</v>
      </c>
      <c r="C1895" s="7">
        <f>VLOOKUP(A1895,Data!$A$2:$L$4115,12,FALSE)</f>
        <v>72</v>
      </c>
    </row>
    <row r="1896" spans="1:3" x14ac:dyDescent="0.25">
      <c r="A1896" s="7">
        <v>3490</v>
      </c>
      <c r="B1896" s="7" t="str">
        <f>VLOOKUP(A1896,Data!$A$2:$L$4115,6,FALSE)</f>
        <v>successful</v>
      </c>
      <c r="C1896" s="7">
        <f>VLOOKUP(A1896,Data!$A$2:$L$4115,12,FALSE)</f>
        <v>27</v>
      </c>
    </row>
    <row r="1897" spans="1:3" x14ac:dyDescent="0.25">
      <c r="A1897" s="7">
        <v>3491</v>
      </c>
      <c r="B1897" s="7" t="str">
        <f>VLOOKUP(A1897,Data!$A$2:$L$4115,6,FALSE)</f>
        <v>successful</v>
      </c>
      <c r="C1897" s="7">
        <f>VLOOKUP(A1897,Data!$A$2:$L$4115,12,FALSE)</f>
        <v>10</v>
      </c>
    </row>
    <row r="1898" spans="1:3" x14ac:dyDescent="0.25">
      <c r="A1898" s="7">
        <v>3492</v>
      </c>
      <c r="B1898" s="7" t="str">
        <f>VLOOKUP(A1898,Data!$A$2:$L$4115,6,FALSE)</f>
        <v>successful</v>
      </c>
      <c r="C1898" s="7">
        <f>VLOOKUP(A1898,Data!$A$2:$L$4115,12,FALSE)</f>
        <v>35</v>
      </c>
    </row>
    <row r="1899" spans="1:3" x14ac:dyDescent="0.25">
      <c r="A1899" s="7">
        <v>3493</v>
      </c>
      <c r="B1899" s="7" t="str">
        <f>VLOOKUP(A1899,Data!$A$2:$L$4115,6,FALSE)</f>
        <v>successful</v>
      </c>
      <c r="C1899" s="7">
        <f>VLOOKUP(A1899,Data!$A$2:$L$4115,12,FALSE)</f>
        <v>29</v>
      </c>
    </row>
    <row r="1900" spans="1:3" x14ac:dyDescent="0.25">
      <c r="A1900" s="7">
        <v>3494</v>
      </c>
      <c r="B1900" s="7" t="str">
        <f>VLOOKUP(A1900,Data!$A$2:$L$4115,6,FALSE)</f>
        <v>successful</v>
      </c>
      <c r="C1900" s="7">
        <f>VLOOKUP(A1900,Data!$A$2:$L$4115,12,FALSE)</f>
        <v>13</v>
      </c>
    </row>
    <row r="1901" spans="1:3" x14ac:dyDescent="0.25">
      <c r="A1901" s="7">
        <v>3495</v>
      </c>
      <c r="B1901" s="7" t="str">
        <f>VLOOKUP(A1901,Data!$A$2:$L$4115,6,FALSE)</f>
        <v>successful</v>
      </c>
      <c r="C1901" s="7">
        <f>VLOOKUP(A1901,Data!$A$2:$L$4115,12,FALSE)</f>
        <v>72</v>
      </c>
    </row>
    <row r="1902" spans="1:3" x14ac:dyDescent="0.25">
      <c r="A1902" s="7">
        <v>3496</v>
      </c>
      <c r="B1902" s="7" t="str">
        <f>VLOOKUP(A1902,Data!$A$2:$L$4115,6,FALSE)</f>
        <v>successful</v>
      </c>
      <c r="C1902" s="7">
        <f>VLOOKUP(A1902,Data!$A$2:$L$4115,12,FALSE)</f>
        <v>78</v>
      </c>
    </row>
    <row r="1903" spans="1:3" x14ac:dyDescent="0.25">
      <c r="A1903" s="7">
        <v>3497</v>
      </c>
      <c r="B1903" s="7" t="str">
        <f>VLOOKUP(A1903,Data!$A$2:$L$4115,6,FALSE)</f>
        <v>successful</v>
      </c>
      <c r="C1903" s="7">
        <f>VLOOKUP(A1903,Data!$A$2:$L$4115,12,FALSE)</f>
        <v>49</v>
      </c>
    </row>
    <row r="1904" spans="1:3" x14ac:dyDescent="0.25">
      <c r="A1904" s="7">
        <v>3498</v>
      </c>
      <c r="B1904" s="7" t="str">
        <f>VLOOKUP(A1904,Data!$A$2:$L$4115,6,FALSE)</f>
        <v>successful</v>
      </c>
      <c r="C1904" s="7">
        <f>VLOOKUP(A1904,Data!$A$2:$L$4115,12,FALSE)</f>
        <v>42</v>
      </c>
    </row>
    <row r="1905" spans="1:3" x14ac:dyDescent="0.25">
      <c r="A1905" s="7">
        <v>3499</v>
      </c>
      <c r="B1905" s="7" t="str">
        <f>VLOOKUP(A1905,Data!$A$2:$L$4115,6,FALSE)</f>
        <v>successful</v>
      </c>
      <c r="C1905" s="7">
        <f>VLOOKUP(A1905,Data!$A$2:$L$4115,12,FALSE)</f>
        <v>35</v>
      </c>
    </row>
    <row r="1906" spans="1:3" x14ac:dyDescent="0.25">
      <c r="A1906" s="7">
        <v>3500</v>
      </c>
      <c r="B1906" s="7" t="str">
        <f>VLOOKUP(A1906,Data!$A$2:$L$4115,6,FALSE)</f>
        <v>successful</v>
      </c>
      <c r="C1906" s="7">
        <f>VLOOKUP(A1906,Data!$A$2:$L$4115,12,FALSE)</f>
        <v>42</v>
      </c>
    </row>
    <row r="1907" spans="1:3" x14ac:dyDescent="0.25">
      <c r="A1907" s="7">
        <v>3501</v>
      </c>
      <c r="B1907" s="7" t="str">
        <f>VLOOKUP(A1907,Data!$A$2:$L$4115,6,FALSE)</f>
        <v>successful</v>
      </c>
      <c r="C1907" s="7">
        <f>VLOOKUP(A1907,Data!$A$2:$L$4115,12,FALSE)</f>
        <v>42</v>
      </c>
    </row>
    <row r="1908" spans="1:3" x14ac:dyDescent="0.25">
      <c r="A1908" s="7">
        <v>3502</v>
      </c>
      <c r="B1908" s="7" t="str">
        <f>VLOOKUP(A1908,Data!$A$2:$L$4115,6,FALSE)</f>
        <v>successful</v>
      </c>
      <c r="C1908" s="7">
        <f>VLOOKUP(A1908,Data!$A$2:$L$4115,12,FALSE)</f>
        <v>31</v>
      </c>
    </row>
    <row r="1909" spans="1:3" x14ac:dyDescent="0.25">
      <c r="A1909" s="7">
        <v>3503</v>
      </c>
      <c r="B1909" s="7" t="str">
        <f>VLOOKUP(A1909,Data!$A$2:$L$4115,6,FALSE)</f>
        <v>successful</v>
      </c>
      <c r="C1909" s="7">
        <f>VLOOKUP(A1909,Data!$A$2:$L$4115,12,FALSE)</f>
        <v>38</v>
      </c>
    </row>
    <row r="1910" spans="1:3" x14ac:dyDescent="0.25">
      <c r="A1910" s="7">
        <v>3504</v>
      </c>
      <c r="B1910" s="7" t="str">
        <f>VLOOKUP(A1910,Data!$A$2:$L$4115,6,FALSE)</f>
        <v>successful</v>
      </c>
      <c r="C1910" s="7">
        <f>VLOOKUP(A1910,Data!$A$2:$L$4115,12,FALSE)</f>
        <v>8</v>
      </c>
    </row>
    <row r="1911" spans="1:3" x14ac:dyDescent="0.25">
      <c r="A1911" s="7">
        <v>3505</v>
      </c>
      <c r="B1911" s="7" t="str">
        <f>VLOOKUP(A1911,Data!$A$2:$L$4115,6,FALSE)</f>
        <v>successful</v>
      </c>
      <c r="C1911" s="7">
        <f>VLOOKUP(A1911,Data!$A$2:$L$4115,12,FALSE)</f>
        <v>39</v>
      </c>
    </row>
    <row r="1912" spans="1:3" x14ac:dyDescent="0.25">
      <c r="A1912" s="7">
        <v>3506</v>
      </c>
      <c r="B1912" s="7" t="str">
        <f>VLOOKUP(A1912,Data!$A$2:$L$4115,6,FALSE)</f>
        <v>successful</v>
      </c>
      <c r="C1912" s="7">
        <f>VLOOKUP(A1912,Data!$A$2:$L$4115,12,FALSE)</f>
        <v>29</v>
      </c>
    </row>
    <row r="1913" spans="1:3" x14ac:dyDescent="0.25">
      <c r="A1913" s="7">
        <v>3507</v>
      </c>
      <c r="B1913" s="7" t="str">
        <f>VLOOKUP(A1913,Data!$A$2:$L$4115,6,FALSE)</f>
        <v>successful</v>
      </c>
      <c r="C1913" s="7">
        <f>VLOOKUP(A1913,Data!$A$2:$L$4115,12,FALSE)</f>
        <v>72</v>
      </c>
    </row>
    <row r="1914" spans="1:3" x14ac:dyDescent="0.25">
      <c r="A1914" s="7">
        <v>3508</v>
      </c>
      <c r="B1914" s="7" t="str">
        <f>VLOOKUP(A1914,Data!$A$2:$L$4115,6,FALSE)</f>
        <v>successful</v>
      </c>
      <c r="C1914" s="7">
        <f>VLOOKUP(A1914,Data!$A$2:$L$4115,12,FALSE)</f>
        <v>15</v>
      </c>
    </row>
    <row r="1915" spans="1:3" x14ac:dyDescent="0.25">
      <c r="A1915" s="7">
        <v>3509</v>
      </c>
      <c r="B1915" s="7" t="str">
        <f>VLOOKUP(A1915,Data!$A$2:$L$4115,6,FALSE)</f>
        <v>successful</v>
      </c>
      <c r="C1915" s="7">
        <f>VLOOKUP(A1915,Data!$A$2:$L$4115,12,FALSE)</f>
        <v>33</v>
      </c>
    </row>
    <row r="1916" spans="1:3" x14ac:dyDescent="0.25">
      <c r="A1916" s="7">
        <v>3510</v>
      </c>
      <c r="B1916" s="7" t="str">
        <f>VLOOKUP(A1916,Data!$A$2:$L$4115,6,FALSE)</f>
        <v>successful</v>
      </c>
      <c r="C1916" s="7">
        <f>VLOOKUP(A1916,Data!$A$2:$L$4115,12,FALSE)</f>
        <v>15</v>
      </c>
    </row>
    <row r="1917" spans="1:3" x14ac:dyDescent="0.25">
      <c r="A1917" s="7">
        <v>3511</v>
      </c>
      <c r="B1917" s="7" t="str">
        <f>VLOOKUP(A1917,Data!$A$2:$L$4115,6,FALSE)</f>
        <v>successful</v>
      </c>
      <c r="C1917" s="7">
        <f>VLOOKUP(A1917,Data!$A$2:$L$4115,12,FALSE)</f>
        <v>19</v>
      </c>
    </row>
    <row r="1918" spans="1:3" x14ac:dyDescent="0.25">
      <c r="A1918" s="7">
        <v>3512</v>
      </c>
      <c r="B1918" s="7" t="str">
        <f>VLOOKUP(A1918,Data!$A$2:$L$4115,6,FALSE)</f>
        <v>successful</v>
      </c>
      <c r="C1918" s="7">
        <f>VLOOKUP(A1918,Data!$A$2:$L$4115,12,FALSE)</f>
        <v>17</v>
      </c>
    </row>
    <row r="1919" spans="1:3" x14ac:dyDescent="0.25">
      <c r="A1919" s="7">
        <v>3513</v>
      </c>
      <c r="B1919" s="7" t="str">
        <f>VLOOKUP(A1919,Data!$A$2:$L$4115,6,FALSE)</f>
        <v>successful</v>
      </c>
      <c r="C1919" s="7">
        <f>VLOOKUP(A1919,Data!$A$2:$L$4115,12,FALSE)</f>
        <v>44</v>
      </c>
    </row>
    <row r="1920" spans="1:3" x14ac:dyDescent="0.25">
      <c r="A1920" s="7">
        <v>3514</v>
      </c>
      <c r="B1920" s="7" t="str">
        <f>VLOOKUP(A1920,Data!$A$2:$L$4115,6,FALSE)</f>
        <v>successful</v>
      </c>
      <c r="C1920" s="7">
        <f>VLOOKUP(A1920,Data!$A$2:$L$4115,12,FALSE)</f>
        <v>10</v>
      </c>
    </row>
    <row r="1921" spans="1:3" x14ac:dyDescent="0.25">
      <c r="A1921" s="7">
        <v>3515</v>
      </c>
      <c r="B1921" s="7" t="str">
        <f>VLOOKUP(A1921,Data!$A$2:$L$4115,6,FALSE)</f>
        <v>successful</v>
      </c>
      <c r="C1921" s="7">
        <f>VLOOKUP(A1921,Data!$A$2:$L$4115,12,FALSE)</f>
        <v>46</v>
      </c>
    </row>
    <row r="1922" spans="1:3" x14ac:dyDescent="0.25">
      <c r="A1922" s="7">
        <v>3516</v>
      </c>
      <c r="B1922" s="7" t="str">
        <f>VLOOKUP(A1922,Data!$A$2:$L$4115,6,FALSE)</f>
        <v>successful</v>
      </c>
      <c r="C1922" s="7">
        <f>VLOOKUP(A1922,Data!$A$2:$L$4115,12,FALSE)</f>
        <v>11</v>
      </c>
    </row>
    <row r="1923" spans="1:3" x14ac:dyDescent="0.25">
      <c r="A1923" s="7">
        <v>3517</v>
      </c>
      <c r="B1923" s="7" t="str">
        <f>VLOOKUP(A1923,Data!$A$2:$L$4115,6,FALSE)</f>
        <v>successful</v>
      </c>
      <c r="C1923" s="7">
        <f>VLOOKUP(A1923,Data!$A$2:$L$4115,12,FALSE)</f>
        <v>13</v>
      </c>
    </row>
    <row r="1924" spans="1:3" x14ac:dyDescent="0.25">
      <c r="A1924" s="7">
        <v>3518</v>
      </c>
      <c r="B1924" s="7" t="str">
        <f>VLOOKUP(A1924,Data!$A$2:$L$4115,6,FALSE)</f>
        <v>successful</v>
      </c>
      <c r="C1924" s="7">
        <f>VLOOKUP(A1924,Data!$A$2:$L$4115,12,FALSE)</f>
        <v>33</v>
      </c>
    </row>
    <row r="1925" spans="1:3" x14ac:dyDescent="0.25">
      <c r="A1925" s="7">
        <v>3519</v>
      </c>
      <c r="B1925" s="7" t="str">
        <f>VLOOKUP(A1925,Data!$A$2:$L$4115,6,FALSE)</f>
        <v>successful</v>
      </c>
      <c r="C1925" s="7">
        <f>VLOOKUP(A1925,Data!$A$2:$L$4115,12,FALSE)</f>
        <v>28</v>
      </c>
    </row>
    <row r="1926" spans="1:3" x14ac:dyDescent="0.25">
      <c r="A1926" s="7">
        <v>3520</v>
      </c>
      <c r="B1926" s="7" t="str">
        <f>VLOOKUP(A1926,Data!$A$2:$L$4115,6,FALSE)</f>
        <v>successful</v>
      </c>
      <c r="C1926" s="7">
        <f>VLOOKUP(A1926,Data!$A$2:$L$4115,12,FALSE)</f>
        <v>21</v>
      </c>
    </row>
    <row r="1927" spans="1:3" x14ac:dyDescent="0.25">
      <c r="A1927" s="7">
        <v>3521</v>
      </c>
      <c r="B1927" s="7" t="str">
        <f>VLOOKUP(A1927,Data!$A$2:$L$4115,6,FALSE)</f>
        <v>successful</v>
      </c>
      <c r="C1927" s="7">
        <f>VLOOKUP(A1927,Data!$A$2:$L$4115,12,FALSE)</f>
        <v>13</v>
      </c>
    </row>
    <row r="1928" spans="1:3" x14ac:dyDescent="0.25">
      <c r="A1928" s="7">
        <v>3522</v>
      </c>
      <c r="B1928" s="7" t="str">
        <f>VLOOKUP(A1928,Data!$A$2:$L$4115,6,FALSE)</f>
        <v>successful</v>
      </c>
      <c r="C1928" s="7">
        <f>VLOOKUP(A1928,Data!$A$2:$L$4115,12,FALSE)</f>
        <v>34</v>
      </c>
    </row>
    <row r="1929" spans="1:3" x14ac:dyDescent="0.25">
      <c r="A1929" s="7">
        <v>3523</v>
      </c>
      <c r="B1929" s="7" t="str">
        <f>VLOOKUP(A1929,Data!$A$2:$L$4115,6,FALSE)</f>
        <v>successful</v>
      </c>
      <c r="C1929" s="7">
        <f>VLOOKUP(A1929,Data!$A$2:$L$4115,12,FALSE)</f>
        <v>80</v>
      </c>
    </row>
    <row r="1930" spans="1:3" x14ac:dyDescent="0.25">
      <c r="A1930" s="7">
        <v>3524</v>
      </c>
      <c r="B1930" s="7" t="str">
        <f>VLOOKUP(A1930,Data!$A$2:$L$4115,6,FALSE)</f>
        <v>successful</v>
      </c>
      <c r="C1930" s="7">
        <f>VLOOKUP(A1930,Data!$A$2:$L$4115,12,FALSE)</f>
        <v>74</v>
      </c>
    </row>
    <row r="1931" spans="1:3" x14ac:dyDescent="0.25">
      <c r="A1931" s="7">
        <v>3525</v>
      </c>
      <c r="B1931" s="7" t="str">
        <f>VLOOKUP(A1931,Data!$A$2:$L$4115,6,FALSE)</f>
        <v>successful</v>
      </c>
      <c r="C1931" s="7">
        <f>VLOOKUP(A1931,Data!$A$2:$L$4115,12,FALSE)</f>
        <v>7</v>
      </c>
    </row>
    <row r="1932" spans="1:3" x14ac:dyDescent="0.25">
      <c r="A1932" s="7">
        <v>3526</v>
      </c>
      <c r="B1932" s="7" t="str">
        <f>VLOOKUP(A1932,Data!$A$2:$L$4115,6,FALSE)</f>
        <v>successful</v>
      </c>
      <c r="C1932" s="7">
        <f>VLOOKUP(A1932,Data!$A$2:$L$4115,12,FALSE)</f>
        <v>34</v>
      </c>
    </row>
    <row r="1933" spans="1:3" x14ac:dyDescent="0.25">
      <c r="A1933" s="7">
        <v>3527</v>
      </c>
      <c r="B1933" s="7" t="str">
        <f>VLOOKUP(A1933,Data!$A$2:$L$4115,6,FALSE)</f>
        <v>successful</v>
      </c>
      <c r="C1933" s="7">
        <f>VLOOKUP(A1933,Data!$A$2:$L$4115,12,FALSE)</f>
        <v>86</v>
      </c>
    </row>
    <row r="1934" spans="1:3" x14ac:dyDescent="0.25">
      <c r="A1934" s="7">
        <v>3528</v>
      </c>
      <c r="B1934" s="7" t="str">
        <f>VLOOKUP(A1934,Data!$A$2:$L$4115,6,FALSE)</f>
        <v>successful</v>
      </c>
      <c r="C1934" s="7">
        <f>VLOOKUP(A1934,Data!$A$2:$L$4115,12,FALSE)</f>
        <v>37</v>
      </c>
    </row>
    <row r="1935" spans="1:3" x14ac:dyDescent="0.25">
      <c r="A1935" s="7">
        <v>3529</v>
      </c>
      <c r="B1935" s="7" t="str">
        <f>VLOOKUP(A1935,Data!$A$2:$L$4115,6,FALSE)</f>
        <v>successful</v>
      </c>
      <c r="C1935" s="7">
        <f>VLOOKUP(A1935,Data!$A$2:$L$4115,12,FALSE)</f>
        <v>18</v>
      </c>
    </row>
    <row r="1936" spans="1:3" x14ac:dyDescent="0.25">
      <c r="A1936" s="7">
        <v>3530</v>
      </c>
      <c r="B1936" s="7" t="str">
        <f>VLOOKUP(A1936,Data!$A$2:$L$4115,6,FALSE)</f>
        <v>successful</v>
      </c>
      <c r="C1936" s="7">
        <f>VLOOKUP(A1936,Data!$A$2:$L$4115,12,FALSE)</f>
        <v>22</v>
      </c>
    </row>
    <row r="1937" spans="1:3" x14ac:dyDescent="0.25">
      <c r="A1937" s="7">
        <v>3531</v>
      </c>
      <c r="B1937" s="7" t="str">
        <f>VLOOKUP(A1937,Data!$A$2:$L$4115,6,FALSE)</f>
        <v>successful</v>
      </c>
      <c r="C1937" s="7">
        <f>VLOOKUP(A1937,Data!$A$2:$L$4115,12,FALSE)</f>
        <v>26</v>
      </c>
    </row>
    <row r="1938" spans="1:3" x14ac:dyDescent="0.25">
      <c r="A1938" s="7">
        <v>3532</v>
      </c>
      <c r="B1938" s="7" t="str">
        <f>VLOOKUP(A1938,Data!$A$2:$L$4115,6,FALSE)</f>
        <v>successful</v>
      </c>
      <c r="C1938" s="7">
        <f>VLOOKUP(A1938,Data!$A$2:$L$4115,12,FALSE)</f>
        <v>27</v>
      </c>
    </row>
    <row r="1939" spans="1:3" x14ac:dyDescent="0.25">
      <c r="A1939" s="7">
        <v>3533</v>
      </c>
      <c r="B1939" s="7" t="str">
        <f>VLOOKUP(A1939,Data!$A$2:$L$4115,6,FALSE)</f>
        <v>successful</v>
      </c>
      <c r="C1939" s="7">
        <f>VLOOKUP(A1939,Data!$A$2:$L$4115,12,FALSE)</f>
        <v>8</v>
      </c>
    </row>
    <row r="1940" spans="1:3" x14ac:dyDescent="0.25">
      <c r="A1940" s="7">
        <v>3534</v>
      </c>
      <c r="B1940" s="7" t="str">
        <f>VLOOKUP(A1940,Data!$A$2:$L$4115,6,FALSE)</f>
        <v>successful</v>
      </c>
      <c r="C1940" s="7">
        <f>VLOOKUP(A1940,Data!$A$2:$L$4115,12,FALSE)</f>
        <v>204</v>
      </c>
    </row>
    <row r="1941" spans="1:3" x14ac:dyDescent="0.25">
      <c r="A1941" s="7">
        <v>3535</v>
      </c>
      <c r="B1941" s="7" t="str">
        <f>VLOOKUP(A1941,Data!$A$2:$L$4115,6,FALSE)</f>
        <v>successful</v>
      </c>
      <c r="C1941" s="7">
        <f>VLOOKUP(A1941,Data!$A$2:$L$4115,12,FALSE)</f>
        <v>46</v>
      </c>
    </row>
    <row r="1942" spans="1:3" x14ac:dyDescent="0.25">
      <c r="A1942" s="7">
        <v>3536</v>
      </c>
      <c r="B1942" s="7" t="str">
        <f>VLOOKUP(A1942,Data!$A$2:$L$4115,6,FALSE)</f>
        <v>successful</v>
      </c>
      <c r="C1942" s="7">
        <f>VLOOKUP(A1942,Data!$A$2:$L$4115,12,FALSE)</f>
        <v>17</v>
      </c>
    </row>
    <row r="1943" spans="1:3" x14ac:dyDescent="0.25">
      <c r="A1943" s="7">
        <v>3537</v>
      </c>
      <c r="B1943" s="7" t="str">
        <f>VLOOKUP(A1943,Data!$A$2:$L$4115,6,FALSE)</f>
        <v>successful</v>
      </c>
      <c r="C1943" s="7">
        <f>VLOOKUP(A1943,Data!$A$2:$L$4115,12,FALSE)</f>
        <v>28</v>
      </c>
    </row>
    <row r="1944" spans="1:3" x14ac:dyDescent="0.25">
      <c r="A1944" s="7">
        <v>3538</v>
      </c>
      <c r="B1944" s="7" t="str">
        <f>VLOOKUP(A1944,Data!$A$2:$L$4115,6,FALSE)</f>
        <v>successful</v>
      </c>
      <c r="C1944" s="7">
        <f>VLOOKUP(A1944,Data!$A$2:$L$4115,12,FALSE)</f>
        <v>83</v>
      </c>
    </row>
    <row r="1945" spans="1:3" x14ac:dyDescent="0.25">
      <c r="A1945" s="7">
        <v>3539</v>
      </c>
      <c r="B1945" s="7" t="str">
        <f>VLOOKUP(A1945,Data!$A$2:$L$4115,6,FALSE)</f>
        <v>successful</v>
      </c>
      <c r="C1945" s="7">
        <f>VLOOKUP(A1945,Data!$A$2:$L$4115,12,FALSE)</f>
        <v>13</v>
      </c>
    </row>
    <row r="1946" spans="1:3" x14ac:dyDescent="0.25">
      <c r="A1946" s="7">
        <v>3540</v>
      </c>
      <c r="B1946" s="7" t="str">
        <f>VLOOKUP(A1946,Data!$A$2:$L$4115,6,FALSE)</f>
        <v>successful</v>
      </c>
      <c r="C1946" s="7">
        <f>VLOOKUP(A1946,Data!$A$2:$L$4115,12,FALSE)</f>
        <v>8</v>
      </c>
    </row>
    <row r="1947" spans="1:3" x14ac:dyDescent="0.25">
      <c r="A1947" s="7">
        <v>3541</v>
      </c>
      <c r="B1947" s="7" t="str">
        <f>VLOOKUP(A1947,Data!$A$2:$L$4115,6,FALSE)</f>
        <v>successful</v>
      </c>
      <c r="C1947" s="7">
        <f>VLOOKUP(A1947,Data!$A$2:$L$4115,12,FALSE)</f>
        <v>32</v>
      </c>
    </row>
    <row r="1948" spans="1:3" x14ac:dyDescent="0.25">
      <c r="A1948" s="7">
        <v>3542</v>
      </c>
      <c r="B1948" s="7" t="str">
        <f>VLOOKUP(A1948,Data!$A$2:$L$4115,6,FALSE)</f>
        <v>successful</v>
      </c>
      <c r="C1948" s="7">
        <f>VLOOKUP(A1948,Data!$A$2:$L$4115,12,FALSE)</f>
        <v>85</v>
      </c>
    </row>
    <row r="1949" spans="1:3" x14ac:dyDescent="0.25">
      <c r="A1949" s="7">
        <v>3543</v>
      </c>
      <c r="B1949" s="7" t="str">
        <f>VLOOKUP(A1949,Data!$A$2:$L$4115,6,FALSE)</f>
        <v>successful</v>
      </c>
      <c r="C1949" s="7">
        <f>VLOOKUP(A1949,Data!$A$2:$L$4115,12,FALSE)</f>
        <v>29</v>
      </c>
    </row>
    <row r="1950" spans="1:3" x14ac:dyDescent="0.25">
      <c r="A1950" s="7">
        <v>3544</v>
      </c>
      <c r="B1950" s="7" t="str">
        <f>VLOOKUP(A1950,Data!$A$2:$L$4115,6,FALSE)</f>
        <v>successful</v>
      </c>
      <c r="C1950" s="7">
        <f>VLOOKUP(A1950,Data!$A$2:$L$4115,12,FALSE)</f>
        <v>24</v>
      </c>
    </row>
    <row r="1951" spans="1:3" x14ac:dyDescent="0.25">
      <c r="A1951" s="7">
        <v>3545</v>
      </c>
      <c r="B1951" s="7" t="str">
        <f>VLOOKUP(A1951,Data!$A$2:$L$4115,6,FALSE)</f>
        <v>successful</v>
      </c>
      <c r="C1951" s="7">
        <f>VLOOKUP(A1951,Data!$A$2:$L$4115,12,FALSE)</f>
        <v>8</v>
      </c>
    </row>
    <row r="1952" spans="1:3" x14ac:dyDescent="0.25">
      <c r="A1952" s="7">
        <v>3546</v>
      </c>
      <c r="B1952" s="7" t="str">
        <f>VLOOKUP(A1952,Data!$A$2:$L$4115,6,FALSE)</f>
        <v>successful</v>
      </c>
      <c r="C1952" s="7">
        <f>VLOOKUP(A1952,Data!$A$2:$L$4115,12,FALSE)</f>
        <v>19</v>
      </c>
    </row>
    <row r="1953" spans="1:3" x14ac:dyDescent="0.25">
      <c r="A1953" s="7">
        <v>3547</v>
      </c>
      <c r="B1953" s="7" t="str">
        <f>VLOOKUP(A1953,Data!$A$2:$L$4115,6,FALSE)</f>
        <v>successful</v>
      </c>
      <c r="C1953" s="7">
        <f>VLOOKUP(A1953,Data!$A$2:$L$4115,12,FALSE)</f>
        <v>336</v>
      </c>
    </row>
    <row r="1954" spans="1:3" x14ac:dyDescent="0.25">
      <c r="A1954" s="7">
        <v>3548</v>
      </c>
      <c r="B1954" s="7" t="str">
        <f>VLOOKUP(A1954,Data!$A$2:$L$4115,6,FALSE)</f>
        <v>successful</v>
      </c>
      <c r="C1954" s="7">
        <f>VLOOKUP(A1954,Data!$A$2:$L$4115,12,FALSE)</f>
        <v>13</v>
      </c>
    </row>
    <row r="1955" spans="1:3" x14ac:dyDescent="0.25">
      <c r="A1955" s="7">
        <v>3549</v>
      </c>
      <c r="B1955" s="7" t="str">
        <f>VLOOKUP(A1955,Data!$A$2:$L$4115,6,FALSE)</f>
        <v>successful</v>
      </c>
      <c r="C1955" s="7">
        <f>VLOOKUP(A1955,Data!$A$2:$L$4115,12,FALSE)</f>
        <v>42</v>
      </c>
    </row>
    <row r="1956" spans="1:3" x14ac:dyDescent="0.25">
      <c r="A1956" s="7">
        <v>3550</v>
      </c>
      <c r="B1956" s="7" t="str">
        <f>VLOOKUP(A1956,Data!$A$2:$L$4115,6,FALSE)</f>
        <v>successful</v>
      </c>
      <c r="C1956" s="7">
        <f>VLOOKUP(A1956,Data!$A$2:$L$4115,12,FALSE)</f>
        <v>64</v>
      </c>
    </row>
    <row r="1957" spans="1:3" x14ac:dyDescent="0.25">
      <c r="A1957" s="7">
        <v>3551</v>
      </c>
      <c r="B1957" s="7" t="str">
        <f>VLOOKUP(A1957,Data!$A$2:$L$4115,6,FALSE)</f>
        <v>successful</v>
      </c>
      <c r="C1957" s="7">
        <f>VLOOKUP(A1957,Data!$A$2:$L$4115,12,FALSE)</f>
        <v>25</v>
      </c>
    </row>
    <row r="1958" spans="1:3" x14ac:dyDescent="0.25">
      <c r="A1958" s="7">
        <v>3552</v>
      </c>
      <c r="B1958" s="7" t="str">
        <f>VLOOKUP(A1958,Data!$A$2:$L$4115,6,FALSE)</f>
        <v>successful</v>
      </c>
      <c r="C1958" s="7">
        <f>VLOOKUP(A1958,Data!$A$2:$L$4115,12,FALSE)</f>
        <v>20</v>
      </c>
    </row>
    <row r="1959" spans="1:3" x14ac:dyDescent="0.25">
      <c r="A1959" s="7">
        <v>3553</v>
      </c>
      <c r="B1959" s="7" t="str">
        <f>VLOOKUP(A1959,Data!$A$2:$L$4115,6,FALSE)</f>
        <v>successful</v>
      </c>
      <c r="C1959" s="7">
        <f>VLOOKUP(A1959,Data!$A$2:$L$4115,12,FALSE)</f>
        <v>104</v>
      </c>
    </row>
    <row r="1960" spans="1:3" x14ac:dyDescent="0.25">
      <c r="A1960" s="7">
        <v>3554</v>
      </c>
      <c r="B1960" s="7" t="str">
        <f>VLOOKUP(A1960,Data!$A$2:$L$4115,6,FALSE)</f>
        <v>successful</v>
      </c>
      <c r="C1960" s="7">
        <f>VLOOKUP(A1960,Data!$A$2:$L$4115,12,FALSE)</f>
        <v>53</v>
      </c>
    </row>
    <row r="1961" spans="1:3" x14ac:dyDescent="0.25">
      <c r="A1961" s="7">
        <v>3555</v>
      </c>
      <c r="B1961" s="7" t="str">
        <f>VLOOKUP(A1961,Data!$A$2:$L$4115,6,FALSE)</f>
        <v>successful</v>
      </c>
      <c r="C1961" s="7">
        <f>VLOOKUP(A1961,Data!$A$2:$L$4115,12,FALSE)</f>
        <v>14</v>
      </c>
    </row>
    <row r="1962" spans="1:3" x14ac:dyDescent="0.25">
      <c r="A1962" s="7">
        <v>3556</v>
      </c>
      <c r="B1962" s="7" t="str">
        <f>VLOOKUP(A1962,Data!$A$2:$L$4115,6,FALSE)</f>
        <v>successful</v>
      </c>
      <c r="C1962" s="7">
        <f>VLOOKUP(A1962,Data!$A$2:$L$4115,12,FALSE)</f>
        <v>20</v>
      </c>
    </row>
    <row r="1963" spans="1:3" x14ac:dyDescent="0.25">
      <c r="A1963" s="7">
        <v>3557</v>
      </c>
      <c r="B1963" s="7" t="str">
        <f>VLOOKUP(A1963,Data!$A$2:$L$4115,6,FALSE)</f>
        <v>successful</v>
      </c>
      <c r="C1963" s="7">
        <f>VLOOKUP(A1963,Data!$A$2:$L$4115,12,FALSE)</f>
        <v>558</v>
      </c>
    </row>
    <row r="1964" spans="1:3" x14ac:dyDescent="0.25">
      <c r="A1964" s="7">
        <v>3558</v>
      </c>
      <c r="B1964" s="7" t="str">
        <f>VLOOKUP(A1964,Data!$A$2:$L$4115,6,FALSE)</f>
        <v>successful</v>
      </c>
      <c r="C1964" s="7">
        <f>VLOOKUP(A1964,Data!$A$2:$L$4115,12,FALSE)</f>
        <v>22</v>
      </c>
    </row>
    <row r="1965" spans="1:3" x14ac:dyDescent="0.25">
      <c r="A1965" s="7">
        <v>3559</v>
      </c>
      <c r="B1965" s="7" t="str">
        <f>VLOOKUP(A1965,Data!$A$2:$L$4115,6,FALSE)</f>
        <v>successful</v>
      </c>
      <c r="C1965" s="7">
        <f>VLOOKUP(A1965,Data!$A$2:$L$4115,12,FALSE)</f>
        <v>24</v>
      </c>
    </row>
    <row r="1966" spans="1:3" x14ac:dyDescent="0.25">
      <c r="A1966" s="7">
        <v>3560</v>
      </c>
      <c r="B1966" s="7" t="str">
        <f>VLOOKUP(A1966,Data!$A$2:$L$4115,6,FALSE)</f>
        <v>successful</v>
      </c>
      <c r="C1966" s="7">
        <f>VLOOKUP(A1966,Data!$A$2:$L$4115,12,FALSE)</f>
        <v>74</v>
      </c>
    </row>
    <row r="1967" spans="1:3" x14ac:dyDescent="0.25">
      <c r="A1967" s="7">
        <v>3561</v>
      </c>
      <c r="B1967" s="7" t="str">
        <f>VLOOKUP(A1967,Data!$A$2:$L$4115,6,FALSE)</f>
        <v>successful</v>
      </c>
      <c r="C1967" s="7">
        <f>VLOOKUP(A1967,Data!$A$2:$L$4115,12,FALSE)</f>
        <v>54</v>
      </c>
    </row>
    <row r="1968" spans="1:3" x14ac:dyDescent="0.25">
      <c r="A1968" s="7">
        <v>3562</v>
      </c>
      <c r="B1968" s="7" t="str">
        <f>VLOOKUP(A1968,Data!$A$2:$L$4115,6,FALSE)</f>
        <v>successful</v>
      </c>
      <c r="C1968" s="7">
        <f>VLOOKUP(A1968,Data!$A$2:$L$4115,12,FALSE)</f>
        <v>31</v>
      </c>
    </row>
    <row r="1969" spans="1:3" x14ac:dyDescent="0.25">
      <c r="A1969" s="7">
        <v>3563</v>
      </c>
      <c r="B1969" s="7" t="str">
        <f>VLOOKUP(A1969,Data!$A$2:$L$4115,6,FALSE)</f>
        <v>successful</v>
      </c>
      <c r="C1969" s="7">
        <f>VLOOKUP(A1969,Data!$A$2:$L$4115,12,FALSE)</f>
        <v>25</v>
      </c>
    </row>
    <row r="1970" spans="1:3" x14ac:dyDescent="0.25">
      <c r="A1970" s="7">
        <v>3564</v>
      </c>
      <c r="B1970" s="7" t="str">
        <f>VLOOKUP(A1970,Data!$A$2:$L$4115,6,FALSE)</f>
        <v>successful</v>
      </c>
      <c r="C1970" s="7">
        <f>VLOOKUP(A1970,Data!$A$2:$L$4115,12,FALSE)</f>
        <v>17</v>
      </c>
    </row>
    <row r="1971" spans="1:3" x14ac:dyDescent="0.25">
      <c r="A1971" s="7">
        <v>3565</v>
      </c>
      <c r="B1971" s="7" t="str">
        <f>VLOOKUP(A1971,Data!$A$2:$L$4115,6,FALSE)</f>
        <v>successful</v>
      </c>
      <c r="C1971" s="7">
        <f>VLOOKUP(A1971,Data!$A$2:$L$4115,12,FALSE)</f>
        <v>12</v>
      </c>
    </row>
    <row r="1972" spans="1:3" x14ac:dyDescent="0.25">
      <c r="A1972" s="7">
        <v>3566</v>
      </c>
      <c r="B1972" s="7" t="str">
        <f>VLOOKUP(A1972,Data!$A$2:$L$4115,6,FALSE)</f>
        <v>successful</v>
      </c>
      <c r="C1972" s="7">
        <f>VLOOKUP(A1972,Data!$A$2:$L$4115,12,FALSE)</f>
        <v>38</v>
      </c>
    </row>
    <row r="1973" spans="1:3" x14ac:dyDescent="0.25">
      <c r="A1973" s="7">
        <v>3567</v>
      </c>
      <c r="B1973" s="7" t="str">
        <f>VLOOKUP(A1973,Data!$A$2:$L$4115,6,FALSE)</f>
        <v>successful</v>
      </c>
      <c r="C1973" s="7">
        <f>VLOOKUP(A1973,Data!$A$2:$L$4115,12,FALSE)</f>
        <v>41</v>
      </c>
    </row>
    <row r="1974" spans="1:3" x14ac:dyDescent="0.25">
      <c r="A1974" s="7">
        <v>3568</v>
      </c>
      <c r="B1974" s="7" t="str">
        <f>VLOOKUP(A1974,Data!$A$2:$L$4115,6,FALSE)</f>
        <v>successful</v>
      </c>
      <c r="C1974" s="7">
        <f>VLOOKUP(A1974,Data!$A$2:$L$4115,12,FALSE)</f>
        <v>19</v>
      </c>
    </row>
    <row r="1975" spans="1:3" x14ac:dyDescent="0.25">
      <c r="A1975" s="7">
        <v>3569</v>
      </c>
      <c r="B1975" s="7" t="str">
        <f>VLOOKUP(A1975,Data!$A$2:$L$4115,6,FALSE)</f>
        <v>successful</v>
      </c>
      <c r="C1975" s="7">
        <f>VLOOKUP(A1975,Data!$A$2:$L$4115,12,FALSE)</f>
        <v>41</v>
      </c>
    </row>
    <row r="1976" spans="1:3" x14ac:dyDescent="0.25">
      <c r="A1976" s="7">
        <v>3570</v>
      </c>
      <c r="B1976" s="7" t="str">
        <f>VLOOKUP(A1976,Data!$A$2:$L$4115,6,FALSE)</f>
        <v>successful</v>
      </c>
      <c r="C1976" s="7">
        <f>VLOOKUP(A1976,Data!$A$2:$L$4115,12,FALSE)</f>
        <v>26</v>
      </c>
    </row>
    <row r="1977" spans="1:3" x14ac:dyDescent="0.25">
      <c r="A1977" s="7">
        <v>3571</v>
      </c>
      <c r="B1977" s="7" t="str">
        <f>VLOOKUP(A1977,Data!$A$2:$L$4115,6,FALSE)</f>
        <v>successful</v>
      </c>
      <c r="C1977" s="7">
        <f>VLOOKUP(A1977,Data!$A$2:$L$4115,12,FALSE)</f>
        <v>25</v>
      </c>
    </row>
    <row r="1978" spans="1:3" x14ac:dyDescent="0.25">
      <c r="A1978" s="7">
        <v>3572</v>
      </c>
      <c r="B1978" s="7" t="str">
        <f>VLOOKUP(A1978,Data!$A$2:$L$4115,6,FALSE)</f>
        <v>successful</v>
      </c>
      <c r="C1978" s="7">
        <f>VLOOKUP(A1978,Data!$A$2:$L$4115,12,FALSE)</f>
        <v>9</v>
      </c>
    </row>
    <row r="1979" spans="1:3" x14ac:dyDescent="0.25">
      <c r="A1979" s="7">
        <v>3573</v>
      </c>
      <c r="B1979" s="7" t="str">
        <f>VLOOKUP(A1979,Data!$A$2:$L$4115,6,FALSE)</f>
        <v>successful</v>
      </c>
      <c r="C1979" s="7">
        <f>VLOOKUP(A1979,Data!$A$2:$L$4115,12,FALSE)</f>
        <v>78</v>
      </c>
    </row>
    <row r="1980" spans="1:3" x14ac:dyDescent="0.25">
      <c r="A1980" s="7">
        <v>3574</v>
      </c>
      <c r="B1980" s="7" t="str">
        <f>VLOOKUP(A1980,Data!$A$2:$L$4115,6,FALSE)</f>
        <v>successful</v>
      </c>
      <c r="C1980" s="7">
        <f>VLOOKUP(A1980,Data!$A$2:$L$4115,12,FALSE)</f>
        <v>45</v>
      </c>
    </row>
    <row r="1981" spans="1:3" x14ac:dyDescent="0.25">
      <c r="A1981" s="7">
        <v>3575</v>
      </c>
      <c r="B1981" s="7" t="str">
        <f>VLOOKUP(A1981,Data!$A$2:$L$4115,6,FALSE)</f>
        <v>successful</v>
      </c>
      <c r="C1981" s="7">
        <f>VLOOKUP(A1981,Data!$A$2:$L$4115,12,FALSE)</f>
        <v>102</v>
      </c>
    </row>
    <row r="1982" spans="1:3" x14ac:dyDescent="0.25">
      <c r="A1982" s="7">
        <v>3576</v>
      </c>
      <c r="B1982" s="7" t="str">
        <f>VLOOKUP(A1982,Data!$A$2:$L$4115,6,FALSE)</f>
        <v>successful</v>
      </c>
      <c r="C1982" s="7">
        <f>VLOOKUP(A1982,Data!$A$2:$L$4115,12,FALSE)</f>
        <v>5</v>
      </c>
    </row>
    <row r="1983" spans="1:3" x14ac:dyDescent="0.25">
      <c r="A1983" s="7">
        <v>3577</v>
      </c>
      <c r="B1983" s="7" t="str">
        <f>VLOOKUP(A1983,Data!$A$2:$L$4115,6,FALSE)</f>
        <v>successful</v>
      </c>
      <c r="C1983" s="7">
        <f>VLOOKUP(A1983,Data!$A$2:$L$4115,12,FALSE)</f>
        <v>27</v>
      </c>
    </row>
    <row r="1984" spans="1:3" x14ac:dyDescent="0.25">
      <c r="A1984" s="7">
        <v>3578</v>
      </c>
      <c r="B1984" s="7" t="str">
        <f>VLOOKUP(A1984,Data!$A$2:$L$4115,6,FALSE)</f>
        <v>successful</v>
      </c>
      <c r="C1984" s="7">
        <f>VLOOKUP(A1984,Data!$A$2:$L$4115,12,FALSE)</f>
        <v>37</v>
      </c>
    </row>
    <row r="1985" spans="1:3" x14ac:dyDescent="0.25">
      <c r="A1985" s="7">
        <v>3579</v>
      </c>
      <c r="B1985" s="7" t="str">
        <f>VLOOKUP(A1985,Data!$A$2:$L$4115,6,FALSE)</f>
        <v>successful</v>
      </c>
      <c r="C1985" s="7">
        <f>VLOOKUP(A1985,Data!$A$2:$L$4115,12,FALSE)</f>
        <v>14</v>
      </c>
    </row>
    <row r="1986" spans="1:3" x14ac:dyDescent="0.25">
      <c r="A1986" s="7">
        <v>3580</v>
      </c>
      <c r="B1986" s="7" t="str">
        <f>VLOOKUP(A1986,Data!$A$2:$L$4115,6,FALSE)</f>
        <v>successful</v>
      </c>
      <c r="C1986" s="7">
        <f>VLOOKUP(A1986,Data!$A$2:$L$4115,12,FALSE)</f>
        <v>27</v>
      </c>
    </row>
    <row r="1987" spans="1:3" x14ac:dyDescent="0.25">
      <c r="A1987" s="7">
        <v>3581</v>
      </c>
      <c r="B1987" s="7" t="str">
        <f>VLOOKUP(A1987,Data!$A$2:$L$4115,6,FALSE)</f>
        <v>successful</v>
      </c>
      <c r="C1987" s="7">
        <f>VLOOKUP(A1987,Data!$A$2:$L$4115,12,FALSE)</f>
        <v>45</v>
      </c>
    </row>
    <row r="1988" spans="1:3" x14ac:dyDescent="0.25">
      <c r="A1988" s="7">
        <v>3582</v>
      </c>
      <c r="B1988" s="7" t="str">
        <f>VLOOKUP(A1988,Data!$A$2:$L$4115,6,FALSE)</f>
        <v>successful</v>
      </c>
      <c r="C1988" s="7">
        <f>VLOOKUP(A1988,Data!$A$2:$L$4115,12,FALSE)</f>
        <v>49</v>
      </c>
    </row>
    <row r="1989" spans="1:3" x14ac:dyDescent="0.25">
      <c r="A1989" s="7">
        <v>3583</v>
      </c>
      <c r="B1989" s="7" t="str">
        <f>VLOOKUP(A1989,Data!$A$2:$L$4115,6,FALSE)</f>
        <v>successful</v>
      </c>
      <c r="C1989" s="7">
        <f>VLOOKUP(A1989,Data!$A$2:$L$4115,12,FALSE)</f>
        <v>24</v>
      </c>
    </row>
    <row r="1990" spans="1:3" x14ac:dyDescent="0.25">
      <c r="A1990" s="7">
        <v>3584</v>
      </c>
      <c r="B1990" s="7" t="str">
        <f>VLOOKUP(A1990,Data!$A$2:$L$4115,6,FALSE)</f>
        <v>successful</v>
      </c>
      <c r="C1990" s="7">
        <f>VLOOKUP(A1990,Data!$A$2:$L$4115,12,FALSE)</f>
        <v>112</v>
      </c>
    </row>
    <row r="1991" spans="1:3" x14ac:dyDescent="0.25">
      <c r="A1991" s="7">
        <v>3585</v>
      </c>
      <c r="B1991" s="7" t="str">
        <f>VLOOKUP(A1991,Data!$A$2:$L$4115,6,FALSE)</f>
        <v>successful</v>
      </c>
      <c r="C1991" s="7">
        <f>VLOOKUP(A1991,Data!$A$2:$L$4115,12,FALSE)</f>
        <v>23</v>
      </c>
    </row>
    <row r="1992" spans="1:3" x14ac:dyDescent="0.25">
      <c r="A1992" s="7">
        <v>3586</v>
      </c>
      <c r="B1992" s="7" t="str">
        <f>VLOOKUP(A1992,Data!$A$2:$L$4115,6,FALSE)</f>
        <v>successful</v>
      </c>
      <c r="C1992" s="7">
        <f>VLOOKUP(A1992,Data!$A$2:$L$4115,12,FALSE)</f>
        <v>54</v>
      </c>
    </row>
    <row r="1993" spans="1:3" x14ac:dyDescent="0.25">
      <c r="A1993" s="7">
        <v>3587</v>
      </c>
      <c r="B1993" s="7" t="str">
        <f>VLOOKUP(A1993,Data!$A$2:$L$4115,6,FALSE)</f>
        <v>successful</v>
      </c>
      <c r="C1993" s="7">
        <f>VLOOKUP(A1993,Data!$A$2:$L$4115,12,FALSE)</f>
        <v>28</v>
      </c>
    </row>
    <row r="1994" spans="1:3" x14ac:dyDescent="0.25">
      <c r="A1994" s="7">
        <v>3588</v>
      </c>
      <c r="B1994" s="7" t="str">
        <f>VLOOKUP(A1994,Data!$A$2:$L$4115,6,FALSE)</f>
        <v>successful</v>
      </c>
      <c r="C1994" s="7">
        <f>VLOOKUP(A1994,Data!$A$2:$L$4115,12,FALSE)</f>
        <v>11</v>
      </c>
    </row>
    <row r="1995" spans="1:3" x14ac:dyDescent="0.25">
      <c r="A1995" s="7">
        <v>3589</v>
      </c>
      <c r="B1995" s="7" t="str">
        <f>VLOOKUP(A1995,Data!$A$2:$L$4115,6,FALSE)</f>
        <v>successful</v>
      </c>
      <c r="C1995" s="7">
        <f>VLOOKUP(A1995,Data!$A$2:$L$4115,12,FALSE)</f>
        <v>62</v>
      </c>
    </row>
    <row r="1996" spans="1:3" x14ac:dyDescent="0.25">
      <c r="A1996" s="7">
        <v>3590</v>
      </c>
      <c r="B1996" s="7" t="str">
        <f>VLOOKUP(A1996,Data!$A$2:$L$4115,6,FALSE)</f>
        <v>successful</v>
      </c>
      <c r="C1996" s="7">
        <f>VLOOKUP(A1996,Data!$A$2:$L$4115,12,FALSE)</f>
        <v>73</v>
      </c>
    </row>
    <row r="1997" spans="1:3" x14ac:dyDescent="0.25">
      <c r="A1997" s="7">
        <v>3591</v>
      </c>
      <c r="B1997" s="7" t="str">
        <f>VLOOKUP(A1997,Data!$A$2:$L$4115,6,FALSE)</f>
        <v>successful</v>
      </c>
      <c r="C1997" s="7">
        <f>VLOOKUP(A1997,Data!$A$2:$L$4115,12,FALSE)</f>
        <v>18</v>
      </c>
    </row>
    <row r="1998" spans="1:3" x14ac:dyDescent="0.25">
      <c r="A1998" s="7">
        <v>3592</v>
      </c>
      <c r="B1998" s="7" t="str">
        <f>VLOOKUP(A1998,Data!$A$2:$L$4115,6,FALSE)</f>
        <v>successful</v>
      </c>
      <c r="C1998" s="7">
        <f>VLOOKUP(A1998,Data!$A$2:$L$4115,12,FALSE)</f>
        <v>35</v>
      </c>
    </row>
    <row r="1999" spans="1:3" x14ac:dyDescent="0.25">
      <c r="A1999" s="7">
        <v>3593</v>
      </c>
      <c r="B1999" s="7" t="str">
        <f>VLOOKUP(A1999,Data!$A$2:$L$4115,6,FALSE)</f>
        <v>successful</v>
      </c>
      <c r="C1999" s="7">
        <f>VLOOKUP(A1999,Data!$A$2:$L$4115,12,FALSE)</f>
        <v>43</v>
      </c>
    </row>
    <row r="2000" spans="1:3" x14ac:dyDescent="0.25">
      <c r="A2000" s="7">
        <v>3594</v>
      </c>
      <c r="B2000" s="7" t="str">
        <f>VLOOKUP(A2000,Data!$A$2:$L$4115,6,FALSE)</f>
        <v>successful</v>
      </c>
      <c r="C2000" s="7">
        <f>VLOOKUP(A2000,Data!$A$2:$L$4115,12,FALSE)</f>
        <v>36</v>
      </c>
    </row>
    <row r="2001" spans="1:3" x14ac:dyDescent="0.25">
      <c r="A2001" s="7">
        <v>3595</v>
      </c>
      <c r="B2001" s="7" t="str">
        <f>VLOOKUP(A2001,Data!$A$2:$L$4115,6,FALSE)</f>
        <v>successful</v>
      </c>
      <c r="C2001" s="7">
        <f>VLOOKUP(A2001,Data!$A$2:$L$4115,12,FALSE)</f>
        <v>62</v>
      </c>
    </row>
    <row r="2002" spans="1:3" x14ac:dyDescent="0.25">
      <c r="A2002" s="7">
        <v>3596</v>
      </c>
      <c r="B2002" s="7" t="str">
        <f>VLOOKUP(A2002,Data!$A$2:$L$4115,6,FALSE)</f>
        <v>successful</v>
      </c>
      <c r="C2002" s="7">
        <f>VLOOKUP(A2002,Data!$A$2:$L$4115,12,FALSE)</f>
        <v>15</v>
      </c>
    </row>
    <row r="2003" spans="1:3" x14ac:dyDescent="0.25">
      <c r="A2003" s="7">
        <v>3597</v>
      </c>
      <c r="B2003" s="7" t="str">
        <f>VLOOKUP(A2003,Data!$A$2:$L$4115,6,FALSE)</f>
        <v>successful</v>
      </c>
      <c r="C2003" s="7">
        <f>VLOOKUP(A2003,Data!$A$2:$L$4115,12,FALSE)</f>
        <v>33</v>
      </c>
    </row>
    <row r="2004" spans="1:3" x14ac:dyDescent="0.25">
      <c r="A2004" s="7">
        <v>3598</v>
      </c>
      <c r="B2004" s="7" t="str">
        <f>VLOOKUP(A2004,Data!$A$2:$L$4115,6,FALSE)</f>
        <v>successful</v>
      </c>
      <c r="C2004" s="7">
        <f>VLOOKUP(A2004,Data!$A$2:$L$4115,12,FALSE)</f>
        <v>27</v>
      </c>
    </row>
    <row r="2005" spans="1:3" x14ac:dyDescent="0.25">
      <c r="A2005" s="7">
        <v>3599</v>
      </c>
      <c r="B2005" s="7" t="str">
        <f>VLOOKUP(A2005,Data!$A$2:$L$4115,6,FALSE)</f>
        <v>successful</v>
      </c>
      <c r="C2005" s="7">
        <f>VLOOKUP(A2005,Data!$A$2:$L$4115,12,FALSE)</f>
        <v>17</v>
      </c>
    </row>
    <row r="2006" spans="1:3" x14ac:dyDescent="0.25">
      <c r="A2006" s="7">
        <v>3600</v>
      </c>
      <c r="B2006" s="7" t="str">
        <f>VLOOKUP(A2006,Data!$A$2:$L$4115,6,FALSE)</f>
        <v>successful</v>
      </c>
      <c r="C2006" s="7">
        <f>VLOOKUP(A2006,Data!$A$2:$L$4115,12,FALSE)</f>
        <v>4</v>
      </c>
    </row>
    <row r="2007" spans="1:3" x14ac:dyDescent="0.25">
      <c r="A2007" s="7">
        <v>3601</v>
      </c>
      <c r="B2007" s="7" t="str">
        <f>VLOOKUP(A2007,Data!$A$2:$L$4115,6,FALSE)</f>
        <v>successful</v>
      </c>
      <c r="C2007" s="7">
        <f>VLOOKUP(A2007,Data!$A$2:$L$4115,12,FALSE)</f>
        <v>53</v>
      </c>
    </row>
    <row r="2008" spans="1:3" x14ac:dyDescent="0.25">
      <c r="A2008" s="7">
        <v>3602</v>
      </c>
      <c r="B2008" s="7" t="str">
        <f>VLOOKUP(A2008,Data!$A$2:$L$4115,6,FALSE)</f>
        <v>successful</v>
      </c>
      <c r="C2008" s="7">
        <f>VLOOKUP(A2008,Data!$A$2:$L$4115,12,FALSE)</f>
        <v>49</v>
      </c>
    </row>
    <row r="2009" spans="1:3" x14ac:dyDescent="0.25">
      <c r="A2009" s="7">
        <v>3603</v>
      </c>
      <c r="B2009" s="7" t="str">
        <f>VLOOKUP(A2009,Data!$A$2:$L$4115,6,FALSE)</f>
        <v>successful</v>
      </c>
      <c r="C2009" s="7">
        <f>VLOOKUP(A2009,Data!$A$2:$L$4115,12,FALSE)</f>
        <v>57</v>
      </c>
    </row>
    <row r="2010" spans="1:3" x14ac:dyDescent="0.25">
      <c r="A2010" s="7">
        <v>3604</v>
      </c>
      <c r="B2010" s="7" t="str">
        <f>VLOOKUP(A2010,Data!$A$2:$L$4115,6,FALSE)</f>
        <v>successful</v>
      </c>
      <c r="C2010" s="7">
        <f>VLOOKUP(A2010,Data!$A$2:$L$4115,12,FALSE)</f>
        <v>69</v>
      </c>
    </row>
    <row r="2011" spans="1:3" x14ac:dyDescent="0.25">
      <c r="A2011" s="7">
        <v>3605</v>
      </c>
      <c r="B2011" s="7" t="str">
        <f>VLOOKUP(A2011,Data!$A$2:$L$4115,6,FALSE)</f>
        <v>successful</v>
      </c>
      <c r="C2011" s="7">
        <f>VLOOKUP(A2011,Data!$A$2:$L$4115,12,FALSE)</f>
        <v>15</v>
      </c>
    </row>
    <row r="2012" spans="1:3" x14ac:dyDescent="0.25">
      <c r="A2012" s="7">
        <v>3606</v>
      </c>
      <c r="B2012" s="7" t="str">
        <f>VLOOKUP(A2012,Data!$A$2:$L$4115,6,FALSE)</f>
        <v>successful</v>
      </c>
      <c r="C2012" s="7">
        <f>VLOOKUP(A2012,Data!$A$2:$L$4115,12,FALSE)</f>
        <v>64</v>
      </c>
    </row>
    <row r="2013" spans="1:3" x14ac:dyDescent="0.25">
      <c r="A2013" s="7">
        <v>3607</v>
      </c>
      <c r="B2013" s="7" t="str">
        <f>VLOOKUP(A2013,Data!$A$2:$L$4115,6,FALSE)</f>
        <v>successful</v>
      </c>
      <c r="C2013" s="7">
        <f>VLOOKUP(A2013,Data!$A$2:$L$4115,12,FALSE)</f>
        <v>20</v>
      </c>
    </row>
    <row r="2014" spans="1:3" x14ac:dyDescent="0.25">
      <c r="A2014" s="7">
        <v>3608</v>
      </c>
      <c r="B2014" s="7" t="str">
        <f>VLOOKUP(A2014,Data!$A$2:$L$4115,6,FALSE)</f>
        <v>successful</v>
      </c>
      <c r="C2014" s="7">
        <f>VLOOKUP(A2014,Data!$A$2:$L$4115,12,FALSE)</f>
        <v>27</v>
      </c>
    </row>
    <row r="2015" spans="1:3" x14ac:dyDescent="0.25">
      <c r="A2015" s="7">
        <v>3609</v>
      </c>
      <c r="B2015" s="7" t="str">
        <f>VLOOKUP(A2015,Data!$A$2:$L$4115,6,FALSE)</f>
        <v>successful</v>
      </c>
      <c r="C2015" s="7">
        <f>VLOOKUP(A2015,Data!$A$2:$L$4115,12,FALSE)</f>
        <v>21</v>
      </c>
    </row>
    <row r="2016" spans="1:3" x14ac:dyDescent="0.25">
      <c r="A2016" s="7">
        <v>3610</v>
      </c>
      <c r="B2016" s="7" t="str">
        <f>VLOOKUP(A2016,Data!$A$2:$L$4115,6,FALSE)</f>
        <v>successful</v>
      </c>
      <c r="C2016" s="7">
        <f>VLOOKUP(A2016,Data!$A$2:$L$4115,12,FALSE)</f>
        <v>31</v>
      </c>
    </row>
    <row r="2017" spans="1:3" x14ac:dyDescent="0.25">
      <c r="A2017" s="7">
        <v>3611</v>
      </c>
      <c r="B2017" s="7" t="str">
        <f>VLOOKUP(A2017,Data!$A$2:$L$4115,6,FALSE)</f>
        <v>successful</v>
      </c>
      <c r="C2017" s="7">
        <f>VLOOKUP(A2017,Data!$A$2:$L$4115,12,FALSE)</f>
        <v>51</v>
      </c>
    </row>
    <row r="2018" spans="1:3" x14ac:dyDescent="0.25">
      <c r="A2018" s="7">
        <v>3612</v>
      </c>
      <c r="B2018" s="7" t="str">
        <f>VLOOKUP(A2018,Data!$A$2:$L$4115,6,FALSE)</f>
        <v>successful</v>
      </c>
      <c r="C2018" s="7">
        <f>VLOOKUP(A2018,Data!$A$2:$L$4115,12,FALSE)</f>
        <v>57</v>
      </c>
    </row>
    <row r="2019" spans="1:3" x14ac:dyDescent="0.25">
      <c r="A2019" s="7">
        <v>3613</v>
      </c>
      <c r="B2019" s="7" t="str">
        <f>VLOOKUP(A2019,Data!$A$2:$L$4115,6,FALSE)</f>
        <v>successful</v>
      </c>
      <c r="C2019" s="7">
        <f>VLOOKUP(A2019,Data!$A$2:$L$4115,12,FALSE)</f>
        <v>20</v>
      </c>
    </row>
    <row r="2020" spans="1:3" x14ac:dyDescent="0.25">
      <c r="A2020" s="7">
        <v>3614</v>
      </c>
      <c r="B2020" s="7" t="str">
        <f>VLOOKUP(A2020,Data!$A$2:$L$4115,6,FALSE)</f>
        <v>successful</v>
      </c>
      <c r="C2020" s="7">
        <f>VLOOKUP(A2020,Data!$A$2:$L$4115,12,FALSE)</f>
        <v>71</v>
      </c>
    </row>
    <row r="2021" spans="1:3" x14ac:dyDescent="0.25">
      <c r="A2021" s="7">
        <v>3615</v>
      </c>
      <c r="B2021" s="7" t="str">
        <f>VLOOKUP(A2021,Data!$A$2:$L$4115,6,FALSE)</f>
        <v>successful</v>
      </c>
      <c r="C2021" s="7">
        <f>VLOOKUP(A2021,Data!$A$2:$L$4115,12,FALSE)</f>
        <v>72</v>
      </c>
    </row>
    <row r="2022" spans="1:3" x14ac:dyDescent="0.25">
      <c r="A2022" s="7">
        <v>3616</v>
      </c>
      <c r="B2022" s="7" t="str">
        <f>VLOOKUP(A2022,Data!$A$2:$L$4115,6,FALSE)</f>
        <v>successful</v>
      </c>
      <c r="C2022" s="7">
        <f>VLOOKUP(A2022,Data!$A$2:$L$4115,12,FALSE)</f>
        <v>45</v>
      </c>
    </row>
    <row r="2023" spans="1:3" x14ac:dyDescent="0.25">
      <c r="A2023" s="7">
        <v>3617</v>
      </c>
      <c r="B2023" s="7" t="str">
        <f>VLOOKUP(A2023,Data!$A$2:$L$4115,6,FALSE)</f>
        <v>successful</v>
      </c>
      <c r="C2023" s="7">
        <f>VLOOKUP(A2023,Data!$A$2:$L$4115,12,FALSE)</f>
        <v>51</v>
      </c>
    </row>
    <row r="2024" spans="1:3" x14ac:dyDescent="0.25">
      <c r="A2024" s="7">
        <v>3618</v>
      </c>
      <c r="B2024" s="7" t="str">
        <f>VLOOKUP(A2024,Data!$A$2:$L$4115,6,FALSE)</f>
        <v>successful</v>
      </c>
      <c r="C2024" s="7">
        <f>VLOOKUP(A2024,Data!$A$2:$L$4115,12,FALSE)</f>
        <v>56</v>
      </c>
    </row>
    <row r="2025" spans="1:3" x14ac:dyDescent="0.25">
      <c r="A2025" s="7">
        <v>3619</v>
      </c>
      <c r="B2025" s="7" t="str">
        <f>VLOOKUP(A2025,Data!$A$2:$L$4115,6,FALSE)</f>
        <v>successful</v>
      </c>
      <c r="C2025" s="7">
        <f>VLOOKUP(A2025,Data!$A$2:$L$4115,12,FALSE)</f>
        <v>17</v>
      </c>
    </row>
    <row r="2026" spans="1:3" x14ac:dyDescent="0.25">
      <c r="A2026" s="7">
        <v>3620</v>
      </c>
      <c r="B2026" s="7" t="str">
        <f>VLOOKUP(A2026,Data!$A$2:$L$4115,6,FALSE)</f>
        <v>successful</v>
      </c>
      <c r="C2026" s="7">
        <f>VLOOKUP(A2026,Data!$A$2:$L$4115,12,FALSE)</f>
        <v>197</v>
      </c>
    </row>
    <row r="2027" spans="1:3" x14ac:dyDescent="0.25">
      <c r="A2027" s="7">
        <v>3621</v>
      </c>
      <c r="B2027" s="7" t="str">
        <f>VLOOKUP(A2027,Data!$A$2:$L$4115,6,FALSE)</f>
        <v>successful</v>
      </c>
      <c r="C2027" s="7">
        <f>VLOOKUP(A2027,Data!$A$2:$L$4115,12,FALSE)</f>
        <v>70</v>
      </c>
    </row>
    <row r="2028" spans="1:3" x14ac:dyDescent="0.25">
      <c r="A2028" s="7">
        <v>3622</v>
      </c>
      <c r="B2028" s="7" t="str">
        <f>VLOOKUP(A2028,Data!$A$2:$L$4115,6,FALSE)</f>
        <v>successful</v>
      </c>
      <c r="C2028" s="7">
        <f>VLOOKUP(A2028,Data!$A$2:$L$4115,12,FALSE)</f>
        <v>21</v>
      </c>
    </row>
    <row r="2029" spans="1:3" x14ac:dyDescent="0.25">
      <c r="A2029" s="7">
        <v>3623</v>
      </c>
      <c r="B2029" s="7" t="str">
        <f>VLOOKUP(A2029,Data!$A$2:$L$4115,6,FALSE)</f>
        <v>successful</v>
      </c>
      <c r="C2029" s="7">
        <f>VLOOKUP(A2029,Data!$A$2:$L$4115,12,FALSE)</f>
        <v>34</v>
      </c>
    </row>
    <row r="2030" spans="1:3" x14ac:dyDescent="0.25">
      <c r="A2030" s="7">
        <v>3624</v>
      </c>
      <c r="B2030" s="7" t="str">
        <f>VLOOKUP(A2030,Data!$A$2:$L$4115,6,FALSE)</f>
        <v>successful</v>
      </c>
      <c r="C2030" s="7">
        <f>VLOOKUP(A2030,Data!$A$2:$L$4115,12,FALSE)</f>
        <v>39</v>
      </c>
    </row>
    <row r="2031" spans="1:3" x14ac:dyDescent="0.25">
      <c r="A2031" s="7">
        <v>3625</v>
      </c>
      <c r="B2031" s="7" t="str">
        <f>VLOOKUP(A2031,Data!$A$2:$L$4115,6,FALSE)</f>
        <v>successful</v>
      </c>
      <c r="C2031" s="7">
        <f>VLOOKUP(A2031,Data!$A$2:$L$4115,12,FALSE)</f>
        <v>78</v>
      </c>
    </row>
    <row r="2032" spans="1:3" x14ac:dyDescent="0.25">
      <c r="A2032" s="7">
        <v>3626</v>
      </c>
      <c r="B2032" s="7" t="str">
        <f>VLOOKUP(A2032,Data!$A$2:$L$4115,6,FALSE)</f>
        <v>successful</v>
      </c>
      <c r="C2032" s="7">
        <f>VLOOKUP(A2032,Data!$A$2:$L$4115,12,FALSE)</f>
        <v>48</v>
      </c>
    </row>
    <row r="2033" spans="1:3" x14ac:dyDescent="0.25">
      <c r="A2033" s="7">
        <v>3627</v>
      </c>
      <c r="B2033" s="7" t="str">
        <f>VLOOKUP(A2033,Data!$A$2:$L$4115,6,FALSE)</f>
        <v>successful</v>
      </c>
      <c r="C2033" s="7">
        <f>VLOOKUP(A2033,Data!$A$2:$L$4115,12,FALSE)</f>
        <v>29</v>
      </c>
    </row>
    <row r="2034" spans="1:3" x14ac:dyDescent="0.25">
      <c r="A2034" s="7">
        <v>3648</v>
      </c>
      <c r="B2034" s="7" t="str">
        <f>VLOOKUP(A2034,Data!$A$2:$L$4115,6,FALSE)</f>
        <v>successful</v>
      </c>
      <c r="C2034" s="7">
        <f>VLOOKUP(A2034,Data!$A$2:$L$4115,12,FALSE)</f>
        <v>73</v>
      </c>
    </row>
    <row r="2035" spans="1:3" x14ac:dyDescent="0.25">
      <c r="A2035" s="7">
        <v>3649</v>
      </c>
      <c r="B2035" s="7" t="str">
        <f>VLOOKUP(A2035,Data!$A$2:$L$4115,6,FALSE)</f>
        <v>successful</v>
      </c>
      <c r="C2035" s="7">
        <f>VLOOKUP(A2035,Data!$A$2:$L$4115,12,FALSE)</f>
        <v>8</v>
      </c>
    </row>
    <row r="2036" spans="1:3" x14ac:dyDescent="0.25">
      <c r="A2036" s="7">
        <v>3650</v>
      </c>
      <c r="B2036" s="7" t="str">
        <f>VLOOKUP(A2036,Data!$A$2:$L$4115,6,FALSE)</f>
        <v>successful</v>
      </c>
      <c r="C2036" s="7">
        <f>VLOOKUP(A2036,Data!$A$2:$L$4115,12,FALSE)</f>
        <v>17</v>
      </c>
    </row>
    <row r="2037" spans="1:3" x14ac:dyDescent="0.25">
      <c r="A2037" s="7">
        <v>3651</v>
      </c>
      <c r="B2037" s="7" t="str">
        <f>VLOOKUP(A2037,Data!$A$2:$L$4115,6,FALSE)</f>
        <v>successful</v>
      </c>
      <c r="C2037" s="7">
        <f>VLOOKUP(A2037,Data!$A$2:$L$4115,12,FALSE)</f>
        <v>9</v>
      </c>
    </row>
    <row r="2038" spans="1:3" x14ac:dyDescent="0.25">
      <c r="A2038" s="7">
        <v>3652</v>
      </c>
      <c r="B2038" s="7" t="str">
        <f>VLOOKUP(A2038,Data!$A$2:$L$4115,6,FALSE)</f>
        <v>successful</v>
      </c>
      <c r="C2038" s="7">
        <f>VLOOKUP(A2038,Data!$A$2:$L$4115,12,FALSE)</f>
        <v>17</v>
      </c>
    </row>
    <row r="2039" spans="1:3" x14ac:dyDescent="0.25">
      <c r="A2039" s="7">
        <v>3653</v>
      </c>
      <c r="B2039" s="7" t="str">
        <f>VLOOKUP(A2039,Data!$A$2:$L$4115,6,FALSE)</f>
        <v>successful</v>
      </c>
      <c r="C2039" s="7">
        <f>VLOOKUP(A2039,Data!$A$2:$L$4115,12,FALSE)</f>
        <v>33</v>
      </c>
    </row>
    <row r="2040" spans="1:3" x14ac:dyDescent="0.25">
      <c r="A2040" s="7">
        <v>3654</v>
      </c>
      <c r="B2040" s="7" t="str">
        <f>VLOOKUP(A2040,Data!$A$2:$L$4115,6,FALSE)</f>
        <v>successful</v>
      </c>
      <c r="C2040" s="7">
        <f>VLOOKUP(A2040,Data!$A$2:$L$4115,12,FALSE)</f>
        <v>38</v>
      </c>
    </row>
    <row r="2041" spans="1:3" x14ac:dyDescent="0.25">
      <c r="A2041" s="7">
        <v>3655</v>
      </c>
      <c r="B2041" s="7" t="str">
        <f>VLOOKUP(A2041,Data!$A$2:$L$4115,6,FALSE)</f>
        <v>successful</v>
      </c>
      <c r="C2041" s="7">
        <f>VLOOKUP(A2041,Data!$A$2:$L$4115,12,FALSE)</f>
        <v>79</v>
      </c>
    </row>
    <row r="2042" spans="1:3" x14ac:dyDescent="0.25">
      <c r="A2042" s="7">
        <v>3656</v>
      </c>
      <c r="B2042" s="7" t="str">
        <f>VLOOKUP(A2042,Data!$A$2:$L$4115,6,FALSE)</f>
        <v>successful</v>
      </c>
      <c r="C2042" s="7">
        <f>VLOOKUP(A2042,Data!$A$2:$L$4115,12,FALSE)</f>
        <v>46</v>
      </c>
    </row>
    <row r="2043" spans="1:3" x14ac:dyDescent="0.25">
      <c r="A2043" s="7">
        <v>3657</v>
      </c>
      <c r="B2043" s="7" t="str">
        <f>VLOOKUP(A2043,Data!$A$2:$L$4115,6,FALSE)</f>
        <v>successful</v>
      </c>
      <c r="C2043" s="7">
        <f>VLOOKUP(A2043,Data!$A$2:$L$4115,12,FALSE)</f>
        <v>20</v>
      </c>
    </row>
    <row r="2044" spans="1:3" x14ac:dyDescent="0.25">
      <c r="A2044" s="7">
        <v>3658</v>
      </c>
      <c r="B2044" s="7" t="str">
        <f>VLOOKUP(A2044,Data!$A$2:$L$4115,6,FALSE)</f>
        <v>successful</v>
      </c>
      <c r="C2044" s="7">
        <f>VLOOKUP(A2044,Data!$A$2:$L$4115,12,FALSE)</f>
        <v>20</v>
      </c>
    </row>
    <row r="2045" spans="1:3" x14ac:dyDescent="0.25">
      <c r="A2045" s="7">
        <v>3659</v>
      </c>
      <c r="B2045" s="7" t="str">
        <f>VLOOKUP(A2045,Data!$A$2:$L$4115,6,FALSE)</f>
        <v>successful</v>
      </c>
      <c r="C2045" s="7">
        <f>VLOOKUP(A2045,Data!$A$2:$L$4115,12,FALSE)</f>
        <v>13</v>
      </c>
    </row>
    <row r="2046" spans="1:3" x14ac:dyDescent="0.25">
      <c r="A2046" s="7">
        <v>3660</v>
      </c>
      <c r="B2046" s="7" t="str">
        <f>VLOOKUP(A2046,Data!$A$2:$L$4115,6,FALSE)</f>
        <v>successful</v>
      </c>
      <c r="C2046" s="7">
        <f>VLOOKUP(A2046,Data!$A$2:$L$4115,12,FALSE)</f>
        <v>22</v>
      </c>
    </row>
    <row r="2047" spans="1:3" x14ac:dyDescent="0.25">
      <c r="A2047" s="7">
        <v>3661</v>
      </c>
      <c r="B2047" s="7" t="str">
        <f>VLOOKUP(A2047,Data!$A$2:$L$4115,6,FALSE)</f>
        <v>successful</v>
      </c>
      <c r="C2047" s="7">
        <f>VLOOKUP(A2047,Data!$A$2:$L$4115,12,FALSE)</f>
        <v>36</v>
      </c>
    </row>
    <row r="2048" spans="1:3" x14ac:dyDescent="0.25">
      <c r="A2048" s="7">
        <v>3662</v>
      </c>
      <c r="B2048" s="7" t="str">
        <f>VLOOKUP(A2048,Data!$A$2:$L$4115,6,FALSE)</f>
        <v>successful</v>
      </c>
      <c r="C2048" s="7">
        <f>VLOOKUP(A2048,Data!$A$2:$L$4115,12,FALSE)</f>
        <v>40</v>
      </c>
    </row>
    <row r="2049" spans="1:3" x14ac:dyDescent="0.25">
      <c r="A2049" s="7">
        <v>3663</v>
      </c>
      <c r="B2049" s="7" t="str">
        <f>VLOOKUP(A2049,Data!$A$2:$L$4115,6,FALSE)</f>
        <v>successful</v>
      </c>
      <c r="C2049" s="7">
        <f>VLOOKUP(A2049,Data!$A$2:$L$4115,12,FALSE)</f>
        <v>9</v>
      </c>
    </row>
    <row r="2050" spans="1:3" x14ac:dyDescent="0.25">
      <c r="A2050" s="7">
        <v>3664</v>
      </c>
      <c r="B2050" s="7" t="str">
        <f>VLOOKUP(A2050,Data!$A$2:$L$4115,6,FALSE)</f>
        <v>successful</v>
      </c>
      <c r="C2050" s="7">
        <f>VLOOKUP(A2050,Data!$A$2:$L$4115,12,FALSE)</f>
        <v>19</v>
      </c>
    </row>
    <row r="2051" spans="1:3" x14ac:dyDescent="0.25">
      <c r="A2051" s="7">
        <v>3665</v>
      </c>
      <c r="B2051" s="7" t="str">
        <f>VLOOKUP(A2051,Data!$A$2:$L$4115,6,FALSE)</f>
        <v>successful</v>
      </c>
      <c r="C2051" s="7">
        <f>VLOOKUP(A2051,Data!$A$2:$L$4115,12,FALSE)</f>
        <v>14</v>
      </c>
    </row>
    <row r="2052" spans="1:3" x14ac:dyDescent="0.25">
      <c r="A2052" s="7">
        <v>3666</v>
      </c>
      <c r="B2052" s="7" t="str">
        <f>VLOOKUP(A2052,Data!$A$2:$L$4115,6,FALSE)</f>
        <v>successful</v>
      </c>
      <c r="C2052" s="7">
        <f>VLOOKUP(A2052,Data!$A$2:$L$4115,12,FALSE)</f>
        <v>38</v>
      </c>
    </row>
    <row r="2053" spans="1:3" x14ac:dyDescent="0.25">
      <c r="A2053" s="7">
        <v>3667</v>
      </c>
      <c r="B2053" s="7" t="str">
        <f>VLOOKUP(A2053,Data!$A$2:$L$4115,6,FALSE)</f>
        <v>successful</v>
      </c>
      <c r="C2053" s="7">
        <f>VLOOKUP(A2053,Data!$A$2:$L$4115,12,FALSE)</f>
        <v>58</v>
      </c>
    </row>
    <row r="2054" spans="1:3" x14ac:dyDescent="0.25">
      <c r="A2054" s="7">
        <v>3668</v>
      </c>
      <c r="B2054" s="7" t="str">
        <f>VLOOKUP(A2054,Data!$A$2:$L$4115,6,FALSE)</f>
        <v>successful</v>
      </c>
      <c r="C2054" s="7">
        <f>VLOOKUP(A2054,Data!$A$2:$L$4115,12,FALSE)</f>
        <v>28</v>
      </c>
    </row>
    <row r="2055" spans="1:3" x14ac:dyDescent="0.25">
      <c r="A2055" s="7">
        <v>3669</v>
      </c>
      <c r="B2055" s="7" t="str">
        <f>VLOOKUP(A2055,Data!$A$2:$L$4115,6,FALSE)</f>
        <v>successful</v>
      </c>
      <c r="C2055" s="7">
        <f>VLOOKUP(A2055,Data!$A$2:$L$4115,12,FALSE)</f>
        <v>17</v>
      </c>
    </row>
    <row r="2056" spans="1:3" x14ac:dyDescent="0.25">
      <c r="A2056" s="7">
        <v>3670</v>
      </c>
      <c r="B2056" s="7" t="str">
        <f>VLOOKUP(A2056,Data!$A$2:$L$4115,6,FALSE)</f>
        <v>successful</v>
      </c>
      <c r="C2056" s="7">
        <f>VLOOKUP(A2056,Data!$A$2:$L$4115,12,FALSE)</f>
        <v>12</v>
      </c>
    </row>
    <row r="2057" spans="1:3" x14ac:dyDescent="0.25">
      <c r="A2057" s="7">
        <v>3671</v>
      </c>
      <c r="B2057" s="7" t="str">
        <f>VLOOKUP(A2057,Data!$A$2:$L$4115,6,FALSE)</f>
        <v>successful</v>
      </c>
      <c r="C2057" s="7">
        <f>VLOOKUP(A2057,Data!$A$2:$L$4115,12,FALSE)</f>
        <v>40</v>
      </c>
    </row>
    <row r="2058" spans="1:3" x14ac:dyDescent="0.25">
      <c r="A2058" s="7">
        <v>3672</v>
      </c>
      <c r="B2058" s="7" t="str">
        <f>VLOOKUP(A2058,Data!$A$2:$L$4115,6,FALSE)</f>
        <v>successful</v>
      </c>
      <c r="C2058" s="7">
        <f>VLOOKUP(A2058,Data!$A$2:$L$4115,12,FALSE)</f>
        <v>57</v>
      </c>
    </row>
    <row r="2059" spans="1:3" x14ac:dyDescent="0.25">
      <c r="A2059" s="7">
        <v>3673</v>
      </c>
      <c r="B2059" s="7" t="str">
        <f>VLOOKUP(A2059,Data!$A$2:$L$4115,6,FALSE)</f>
        <v>successful</v>
      </c>
      <c r="C2059" s="7">
        <f>VLOOKUP(A2059,Data!$A$2:$L$4115,12,FALSE)</f>
        <v>114</v>
      </c>
    </row>
    <row r="2060" spans="1:3" x14ac:dyDescent="0.25">
      <c r="A2060" s="7">
        <v>3674</v>
      </c>
      <c r="B2060" s="7" t="str">
        <f>VLOOKUP(A2060,Data!$A$2:$L$4115,6,FALSE)</f>
        <v>successful</v>
      </c>
      <c r="C2060" s="7">
        <f>VLOOKUP(A2060,Data!$A$2:$L$4115,12,FALSE)</f>
        <v>31</v>
      </c>
    </row>
    <row r="2061" spans="1:3" x14ac:dyDescent="0.25">
      <c r="A2061" s="7">
        <v>3675</v>
      </c>
      <c r="B2061" s="7" t="str">
        <f>VLOOKUP(A2061,Data!$A$2:$L$4115,6,FALSE)</f>
        <v>successful</v>
      </c>
      <c r="C2061" s="7">
        <f>VLOOKUP(A2061,Data!$A$2:$L$4115,12,FALSE)</f>
        <v>3</v>
      </c>
    </row>
    <row r="2062" spans="1:3" x14ac:dyDescent="0.25">
      <c r="A2062" s="7">
        <v>3676</v>
      </c>
      <c r="B2062" s="7" t="str">
        <f>VLOOKUP(A2062,Data!$A$2:$L$4115,6,FALSE)</f>
        <v>successful</v>
      </c>
      <c r="C2062" s="7">
        <f>VLOOKUP(A2062,Data!$A$2:$L$4115,12,FALSE)</f>
        <v>16</v>
      </c>
    </row>
    <row r="2063" spans="1:3" x14ac:dyDescent="0.25">
      <c r="A2063" s="7">
        <v>3677</v>
      </c>
      <c r="B2063" s="7" t="str">
        <f>VLOOKUP(A2063,Data!$A$2:$L$4115,6,FALSE)</f>
        <v>successful</v>
      </c>
      <c r="C2063" s="7">
        <f>VLOOKUP(A2063,Data!$A$2:$L$4115,12,FALSE)</f>
        <v>199</v>
      </c>
    </row>
    <row r="2064" spans="1:3" x14ac:dyDescent="0.25">
      <c r="A2064" s="7">
        <v>3678</v>
      </c>
      <c r="B2064" s="7" t="str">
        <f>VLOOKUP(A2064,Data!$A$2:$L$4115,6,FALSE)</f>
        <v>successful</v>
      </c>
      <c r="C2064" s="7">
        <f>VLOOKUP(A2064,Data!$A$2:$L$4115,12,FALSE)</f>
        <v>31</v>
      </c>
    </row>
    <row r="2065" spans="1:3" x14ac:dyDescent="0.25">
      <c r="A2065" s="7">
        <v>3679</v>
      </c>
      <c r="B2065" s="7" t="str">
        <f>VLOOKUP(A2065,Data!$A$2:$L$4115,6,FALSE)</f>
        <v>successful</v>
      </c>
      <c r="C2065" s="7">
        <f>VLOOKUP(A2065,Data!$A$2:$L$4115,12,FALSE)</f>
        <v>30</v>
      </c>
    </row>
    <row r="2066" spans="1:3" x14ac:dyDescent="0.25">
      <c r="A2066" s="7">
        <v>3680</v>
      </c>
      <c r="B2066" s="7" t="str">
        <f>VLOOKUP(A2066,Data!$A$2:$L$4115,6,FALSE)</f>
        <v>successful</v>
      </c>
      <c r="C2066" s="7">
        <f>VLOOKUP(A2066,Data!$A$2:$L$4115,12,FALSE)</f>
        <v>34</v>
      </c>
    </row>
    <row r="2067" spans="1:3" x14ac:dyDescent="0.25">
      <c r="A2067" s="7">
        <v>3681</v>
      </c>
      <c r="B2067" s="7" t="str">
        <f>VLOOKUP(A2067,Data!$A$2:$L$4115,6,FALSE)</f>
        <v>successful</v>
      </c>
      <c r="C2067" s="7">
        <f>VLOOKUP(A2067,Data!$A$2:$L$4115,12,FALSE)</f>
        <v>18</v>
      </c>
    </row>
    <row r="2068" spans="1:3" x14ac:dyDescent="0.25">
      <c r="A2068" s="7">
        <v>3682</v>
      </c>
      <c r="B2068" s="7" t="str">
        <f>VLOOKUP(A2068,Data!$A$2:$L$4115,6,FALSE)</f>
        <v>successful</v>
      </c>
      <c r="C2068" s="7">
        <f>VLOOKUP(A2068,Data!$A$2:$L$4115,12,FALSE)</f>
        <v>67</v>
      </c>
    </row>
    <row r="2069" spans="1:3" x14ac:dyDescent="0.25">
      <c r="A2069" s="7">
        <v>3683</v>
      </c>
      <c r="B2069" s="7" t="str">
        <f>VLOOKUP(A2069,Data!$A$2:$L$4115,6,FALSE)</f>
        <v>successful</v>
      </c>
      <c r="C2069" s="7">
        <f>VLOOKUP(A2069,Data!$A$2:$L$4115,12,FALSE)</f>
        <v>66</v>
      </c>
    </row>
    <row r="2070" spans="1:3" x14ac:dyDescent="0.25">
      <c r="A2070" s="7">
        <v>3684</v>
      </c>
      <c r="B2070" s="7" t="str">
        <f>VLOOKUP(A2070,Data!$A$2:$L$4115,6,FALSE)</f>
        <v>successful</v>
      </c>
      <c r="C2070" s="7">
        <f>VLOOKUP(A2070,Data!$A$2:$L$4115,12,FALSE)</f>
        <v>23</v>
      </c>
    </row>
    <row r="2071" spans="1:3" x14ac:dyDescent="0.25">
      <c r="A2071" s="7">
        <v>3685</v>
      </c>
      <c r="B2071" s="7" t="str">
        <f>VLOOKUP(A2071,Data!$A$2:$L$4115,6,FALSE)</f>
        <v>successful</v>
      </c>
      <c r="C2071" s="7">
        <f>VLOOKUP(A2071,Data!$A$2:$L$4115,12,FALSE)</f>
        <v>126</v>
      </c>
    </row>
    <row r="2072" spans="1:3" x14ac:dyDescent="0.25">
      <c r="A2072" s="7">
        <v>3686</v>
      </c>
      <c r="B2072" s="7" t="str">
        <f>VLOOKUP(A2072,Data!$A$2:$L$4115,6,FALSE)</f>
        <v>successful</v>
      </c>
      <c r="C2072" s="7">
        <f>VLOOKUP(A2072,Data!$A$2:$L$4115,12,FALSE)</f>
        <v>6</v>
      </c>
    </row>
    <row r="2073" spans="1:3" x14ac:dyDescent="0.25">
      <c r="A2073" s="7">
        <v>3687</v>
      </c>
      <c r="B2073" s="7" t="str">
        <f>VLOOKUP(A2073,Data!$A$2:$L$4115,6,FALSE)</f>
        <v>successful</v>
      </c>
      <c r="C2073" s="7">
        <f>VLOOKUP(A2073,Data!$A$2:$L$4115,12,FALSE)</f>
        <v>25</v>
      </c>
    </row>
    <row r="2074" spans="1:3" x14ac:dyDescent="0.25">
      <c r="A2074" s="7">
        <v>3688</v>
      </c>
      <c r="B2074" s="7" t="str">
        <f>VLOOKUP(A2074,Data!$A$2:$L$4115,6,FALSE)</f>
        <v>successful</v>
      </c>
      <c r="C2074" s="7">
        <f>VLOOKUP(A2074,Data!$A$2:$L$4115,12,FALSE)</f>
        <v>39</v>
      </c>
    </row>
    <row r="2075" spans="1:3" x14ac:dyDescent="0.25">
      <c r="A2075" s="7">
        <v>3689</v>
      </c>
      <c r="B2075" s="7" t="str">
        <f>VLOOKUP(A2075,Data!$A$2:$L$4115,6,FALSE)</f>
        <v>successful</v>
      </c>
      <c r="C2075" s="7">
        <f>VLOOKUP(A2075,Data!$A$2:$L$4115,12,FALSE)</f>
        <v>62</v>
      </c>
    </row>
    <row r="2076" spans="1:3" x14ac:dyDescent="0.25">
      <c r="A2076" s="7">
        <v>3690</v>
      </c>
      <c r="B2076" s="7" t="str">
        <f>VLOOKUP(A2076,Data!$A$2:$L$4115,6,FALSE)</f>
        <v>successful</v>
      </c>
      <c r="C2076" s="7">
        <f>VLOOKUP(A2076,Data!$A$2:$L$4115,12,FALSE)</f>
        <v>31</v>
      </c>
    </row>
    <row r="2077" spans="1:3" x14ac:dyDescent="0.25">
      <c r="A2077" s="7">
        <v>3691</v>
      </c>
      <c r="B2077" s="7" t="str">
        <f>VLOOKUP(A2077,Data!$A$2:$L$4115,6,FALSE)</f>
        <v>successful</v>
      </c>
      <c r="C2077" s="7">
        <f>VLOOKUP(A2077,Data!$A$2:$L$4115,12,FALSE)</f>
        <v>274</v>
      </c>
    </row>
    <row r="2078" spans="1:3" x14ac:dyDescent="0.25">
      <c r="A2078" s="7">
        <v>3692</v>
      </c>
      <c r="B2078" s="7" t="str">
        <f>VLOOKUP(A2078,Data!$A$2:$L$4115,6,FALSE)</f>
        <v>successful</v>
      </c>
      <c r="C2078" s="7">
        <f>VLOOKUP(A2078,Data!$A$2:$L$4115,12,FALSE)</f>
        <v>17</v>
      </c>
    </row>
    <row r="2079" spans="1:3" x14ac:dyDescent="0.25">
      <c r="A2079" s="7">
        <v>3693</v>
      </c>
      <c r="B2079" s="7" t="str">
        <f>VLOOKUP(A2079,Data!$A$2:$L$4115,6,FALSE)</f>
        <v>successful</v>
      </c>
      <c r="C2079" s="7">
        <f>VLOOKUP(A2079,Data!$A$2:$L$4115,12,FALSE)</f>
        <v>14</v>
      </c>
    </row>
    <row r="2080" spans="1:3" x14ac:dyDescent="0.25">
      <c r="A2080" s="7">
        <v>3694</v>
      </c>
      <c r="B2080" s="7" t="str">
        <f>VLOOKUP(A2080,Data!$A$2:$L$4115,6,FALSE)</f>
        <v>successful</v>
      </c>
      <c r="C2080" s="7">
        <f>VLOOKUP(A2080,Data!$A$2:$L$4115,12,FALSE)</f>
        <v>60</v>
      </c>
    </row>
    <row r="2081" spans="1:3" x14ac:dyDescent="0.25">
      <c r="A2081" s="7">
        <v>3695</v>
      </c>
      <c r="B2081" s="7" t="str">
        <f>VLOOKUP(A2081,Data!$A$2:$L$4115,6,FALSE)</f>
        <v>successful</v>
      </c>
      <c r="C2081" s="7">
        <f>VLOOKUP(A2081,Data!$A$2:$L$4115,12,FALSE)</f>
        <v>33</v>
      </c>
    </row>
    <row r="2082" spans="1:3" x14ac:dyDescent="0.25">
      <c r="A2082" s="7">
        <v>3696</v>
      </c>
      <c r="B2082" s="7" t="str">
        <f>VLOOKUP(A2082,Data!$A$2:$L$4115,6,FALSE)</f>
        <v>successful</v>
      </c>
      <c r="C2082" s="7">
        <f>VLOOKUP(A2082,Data!$A$2:$L$4115,12,FALSE)</f>
        <v>78</v>
      </c>
    </row>
    <row r="2083" spans="1:3" x14ac:dyDescent="0.25">
      <c r="A2083" s="7">
        <v>3697</v>
      </c>
      <c r="B2083" s="7" t="str">
        <f>VLOOKUP(A2083,Data!$A$2:$L$4115,6,FALSE)</f>
        <v>successful</v>
      </c>
      <c r="C2083" s="7">
        <f>VLOOKUP(A2083,Data!$A$2:$L$4115,12,FALSE)</f>
        <v>30</v>
      </c>
    </row>
    <row r="2084" spans="1:3" x14ac:dyDescent="0.25">
      <c r="A2084" s="7">
        <v>3698</v>
      </c>
      <c r="B2084" s="7" t="str">
        <f>VLOOKUP(A2084,Data!$A$2:$L$4115,6,FALSE)</f>
        <v>successful</v>
      </c>
      <c r="C2084" s="7">
        <f>VLOOKUP(A2084,Data!$A$2:$L$4115,12,FALSE)</f>
        <v>136</v>
      </c>
    </row>
    <row r="2085" spans="1:3" x14ac:dyDescent="0.25">
      <c r="A2085" s="7">
        <v>3699</v>
      </c>
      <c r="B2085" s="7" t="str">
        <f>VLOOKUP(A2085,Data!$A$2:$L$4115,6,FALSE)</f>
        <v>successful</v>
      </c>
      <c r="C2085" s="7">
        <f>VLOOKUP(A2085,Data!$A$2:$L$4115,12,FALSE)</f>
        <v>40</v>
      </c>
    </row>
    <row r="2086" spans="1:3" x14ac:dyDescent="0.25">
      <c r="A2086" s="7">
        <v>3700</v>
      </c>
      <c r="B2086" s="7" t="str">
        <f>VLOOKUP(A2086,Data!$A$2:$L$4115,6,FALSE)</f>
        <v>successful</v>
      </c>
      <c r="C2086" s="7">
        <f>VLOOKUP(A2086,Data!$A$2:$L$4115,12,FALSE)</f>
        <v>18</v>
      </c>
    </row>
    <row r="2087" spans="1:3" x14ac:dyDescent="0.25">
      <c r="A2087" s="7">
        <v>3701</v>
      </c>
      <c r="B2087" s="7" t="str">
        <f>VLOOKUP(A2087,Data!$A$2:$L$4115,6,FALSE)</f>
        <v>successful</v>
      </c>
      <c r="C2087" s="7">
        <f>VLOOKUP(A2087,Data!$A$2:$L$4115,12,FALSE)</f>
        <v>39</v>
      </c>
    </row>
    <row r="2088" spans="1:3" x14ac:dyDescent="0.25">
      <c r="A2088" s="7">
        <v>3702</v>
      </c>
      <c r="B2088" s="7" t="str">
        <f>VLOOKUP(A2088,Data!$A$2:$L$4115,6,FALSE)</f>
        <v>successful</v>
      </c>
      <c r="C2088" s="7">
        <f>VLOOKUP(A2088,Data!$A$2:$L$4115,12,FALSE)</f>
        <v>21</v>
      </c>
    </row>
    <row r="2089" spans="1:3" x14ac:dyDescent="0.25">
      <c r="A2089" s="7">
        <v>3703</v>
      </c>
      <c r="B2089" s="7" t="str">
        <f>VLOOKUP(A2089,Data!$A$2:$L$4115,6,FALSE)</f>
        <v>successful</v>
      </c>
      <c r="C2089" s="7">
        <f>VLOOKUP(A2089,Data!$A$2:$L$4115,12,FALSE)</f>
        <v>30</v>
      </c>
    </row>
    <row r="2090" spans="1:3" x14ac:dyDescent="0.25">
      <c r="A2090" s="7">
        <v>3704</v>
      </c>
      <c r="B2090" s="7" t="str">
        <f>VLOOKUP(A2090,Data!$A$2:$L$4115,6,FALSE)</f>
        <v>successful</v>
      </c>
      <c r="C2090" s="7">
        <f>VLOOKUP(A2090,Data!$A$2:$L$4115,12,FALSE)</f>
        <v>27</v>
      </c>
    </row>
    <row r="2091" spans="1:3" x14ac:dyDescent="0.25">
      <c r="A2091" s="7">
        <v>3705</v>
      </c>
      <c r="B2091" s="7" t="str">
        <f>VLOOKUP(A2091,Data!$A$2:$L$4115,6,FALSE)</f>
        <v>successful</v>
      </c>
      <c r="C2091" s="7">
        <f>VLOOKUP(A2091,Data!$A$2:$L$4115,12,FALSE)</f>
        <v>35</v>
      </c>
    </row>
    <row r="2092" spans="1:3" x14ac:dyDescent="0.25">
      <c r="A2092" s="7">
        <v>3706</v>
      </c>
      <c r="B2092" s="7" t="str">
        <f>VLOOKUP(A2092,Data!$A$2:$L$4115,6,FALSE)</f>
        <v>successful</v>
      </c>
      <c r="C2092" s="7">
        <f>VLOOKUP(A2092,Data!$A$2:$L$4115,12,FALSE)</f>
        <v>13</v>
      </c>
    </row>
    <row r="2093" spans="1:3" x14ac:dyDescent="0.25">
      <c r="A2093" s="7">
        <v>3707</v>
      </c>
      <c r="B2093" s="7" t="str">
        <f>VLOOKUP(A2093,Data!$A$2:$L$4115,6,FALSE)</f>
        <v>successful</v>
      </c>
      <c r="C2093" s="7">
        <f>VLOOKUP(A2093,Data!$A$2:$L$4115,12,FALSE)</f>
        <v>23</v>
      </c>
    </row>
    <row r="2094" spans="1:3" x14ac:dyDescent="0.25">
      <c r="A2094" s="7">
        <v>3708</v>
      </c>
      <c r="B2094" s="7" t="str">
        <f>VLOOKUP(A2094,Data!$A$2:$L$4115,6,FALSE)</f>
        <v>successful</v>
      </c>
      <c r="C2094" s="7">
        <f>VLOOKUP(A2094,Data!$A$2:$L$4115,12,FALSE)</f>
        <v>39</v>
      </c>
    </row>
    <row r="2095" spans="1:3" x14ac:dyDescent="0.25">
      <c r="A2095" s="7">
        <v>3709</v>
      </c>
      <c r="B2095" s="7" t="str">
        <f>VLOOKUP(A2095,Data!$A$2:$L$4115,6,FALSE)</f>
        <v>successful</v>
      </c>
      <c r="C2095" s="7">
        <f>VLOOKUP(A2095,Data!$A$2:$L$4115,12,FALSE)</f>
        <v>35</v>
      </c>
    </row>
    <row r="2096" spans="1:3" x14ac:dyDescent="0.25">
      <c r="A2096" s="7">
        <v>3710</v>
      </c>
      <c r="B2096" s="7" t="str">
        <f>VLOOKUP(A2096,Data!$A$2:$L$4115,6,FALSE)</f>
        <v>successful</v>
      </c>
      <c r="C2096" s="7">
        <f>VLOOKUP(A2096,Data!$A$2:$L$4115,12,FALSE)</f>
        <v>27</v>
      </c>
    </row>
    <row r="2097" spans="1:3" x14ac:dyDescent="0.25">
      <c r="A2097" s="7">
        <v>3711</v>
      </c>
      <c r="B2097" s="7" t="str">
        <f>VLOOKUP(A2097,Data!$A$2:$L$4115,6,FALSE)</f>
        <v>successful</v>
      </c>
      <c r="C2097" s="7">
        <f>VLOOKUP(A2097,Data!$A$2:$L$4115,12,FALSE)</f>
        <v>21</v>
      </c>
    </row>
    <row r="2098" spans="1:3" x14ac:dyDescent="0.25">
      <c r="A2098" s="7">
        <v>3712</v>
      </c>
      <c r="B2098" s="7" t="str">
        <f>VLOOKUP(A2098,Data!$A$2:$L$4115,6,FALSE)</f>
        <v>successful</v>
      </c>
      <c r="C2098" s="7">
        <f>VLOOKUP(A2098,Data!$A$2:$L$4115,12,FALSE)</f>
        <v>104</v>
      </c>
    </row>
    <row r="2099" spans="1:3" x14ac:dyDescent="0.25">
      <c r="A2099" s="7">
        <v>3713</v>
      </c>
      <c r="B2099" s="7" t="str">
        <f>VLOOKUP(A2099,Data!$A$2:$L$4115,6,FALSE)</f>
        <v>successful</v>
      </c>
      <c r="C2099" s="7">
        <f>VLOOKUP(A2099,Data!$A$2:$L$4115,12,FALSE)</f>
        <v>19</v>
      </c>
    </row>
    <row r="2100" spans="1:3" x14ac:dyDescent="0.25">
      <c r="A2100" s="7">
        <v>3714</v>
      </c>
      <c r="B2100" s="7" t="str">
        <f>VLOOKUP(A2100,Data!$A$2:$L$4115,6,FALSE)</f>
        <v>successful</v>
      </c>
      <c r="C2100" s="7">
        <f>VLOOKUP(A2100,Data!$A$2:$L$4115,12,FALSE)</f>
        <v>97</v>
      </c>
    </row>
    <row r="2101" spans="1:3" x14ac:dyDescent="0.25">
      <c r="A2101" s="7">
        <v>3715</v>
      </c>
      <c r="B2101" s="7" t="str">
        <f>VLOOKUP(A2101,Data!$A$2:$L$4115,6,FALSE)</f>
        <v>successful</v>
      </c>
      <c r="C2101" s="7">
        <f>VLOOKUP(A2101,Data!$A$2:$L$4115,12,FALSE)</f>
        <v>27</v>
      </c>
    </row>
    <row r="2102" spans="1:3" x14ac:dyDescent="0.25">
      <c r="A2102" s="7">
        <v>3716</v>
      </c>
      <c r="B2102" s="7" t="str">
        <f>VLOOKUP(A2102,Data!$A$2:$L$4115,6,FALSE)</f>
        <v>successful</v>
      </c>
      <c r="C2102" s="7">
        <f>VLOOKUP(A2102,Data!$A$2:$L$4115,12,FALSE)</f>
        <v>24</v>
      </c>
    </row>
    <row r="2103" spans="1:3" x14ac:dyDescent="0.25">
      <c r="A2103" s="7">
        <v>3717</v>
      </c>
      <c r="B2103" s="7" t="str">
        <f>VLOOKUP(A2103,Data!$A$2:$L$4115,6,FALSE)</f>
        <v>successful</v>
      </c>
      <c r="C2103" s="7">
        <f>VLOOKUP(A2103,Data!$A$2:$L$4115,12,FALSE)</f>
        <v>13</v>
      </c>
    </row>
    <row r="2104" spans="1:3" x14ac:dyDescent="0.25">
      <c r="A2104" s="7">
        <v>3718</v>
      </c>
      <c r="B2104" s="7" t="str">
        <f>VLOOKUP(A2104,Data!$A$2:$L$4115,6,FALSE)</f>
        <v>successful</v>
      </c>
      <c r="C2104" s="7">
        <f>VLOOKUP(A2104,Data!$A$2:$L$4115,12,FALSE)</f>
        <v>46</v>
      </c>
    </row>
    <row r="2105" spans="1:3" x14ac:dyDescent="0.25">
      <c r="A2105" s="7">
        <v>3719</v>
      </c>
      <c r="B2105" s="7" t="str">
        <f>VLOOKUP(A2105,Data!$A$2:$L$4115,6,FALSE)</f>
        <v>successful</v>
      </c>
      <c r="C2105" s="7">
        <f>VLOOKUP(A2105,Data!$A$2:$L$4115,12,FALSE)</f>
        <v>4</v>
      </c>
    </row>
    <row r="2106" spans="1:3" x14ac:dyDescent="0.25">
      <c r="A2106" s="7">
        <v>3720</v>
      </c>
      <c r="B2106" s="7" t="str">
        <f>VLOOKUP(A2106,Data!$A$2:$L$4115,6,FALSE)</f>
        <v>successful</v>
      </c>
      <c r="C2106" s="7">
        <f>VLOOKUP(A2106,Data!$A$2:$L$4115,12,FALSE)</f>
        <v>40</v>
      </c>
    </row>
    <row r="2107" spans="1:3" x14ac:dyDescent="0.25">
      <c r="A2107" s="7">
        <v>3721</v>
      </c>
      <c r="B2107" s="7" t="str">
        <f>VLOOKUP(A2107,Data!$A$2:$L$4115,6,FALSE)</f>
        <v>successful</v>
      </c>
      <c r="C2107" s="7">
        <f>VLOOKUP(A2107,Data!$A$2:$L$4115,12,FALSE)</f>
        <v>44</v>
      </c>
    </row>
    <row r="2108" spans="1:3" x14ac:dyDescent="0.25">
      <c r="A2108" s="7">
        <v>3722</v>
      </c>
      <c r="B2108" s="7" t="str">
        <f>VLOOKUP(A2108,Data!$A$2:$L$4115,6,FALSE)</f>
        <v>successful</v>
      </c>
      <c r="C2108" s="7">
        <f>VLOOKUP(A2108,Data!$A$2:$L$4115,12,FALSE)</f>
        <v>35</v>
      </c>
    </row>
    <row r="2109" spans="1:3" x14ac:dyDescent="0.25">
      <c r="A2109" s="7">
        <v>3723</v>
      </c>
      <c r="B2109" s="7" t="str">
        <f>VLOOKUP(A2109,Data!$A$2:$L$4115,6,FALSE)</f>
        <v>successful</v>
      </c>
      <c r="C2109" s="7">
        <f>VLOOKUP(A2109,Data!$A$2:$L$4115,12,FALSE)</f>
        <v>63</v>
      </c>
    </row>
    <row r="2110" spans="1:3" x14ac:dyDescent="0.25">
      <c r="A2110" s="7">
        <v>3724</v>
      </c>
      <c r="B2110" s="7" t="str">
        <f>VLOOKUP(A2110,Data!$A$2:$L$4115,6,FALSE)</f>
        <v>successful</v>
      </c>
      <c r="C2110" s="7">
        <f>VLOOKUP(A2110,Data!$A$2:$L$4115,12,FALSE)</f>
        <v>89</v>
      </c>
    </row>
    <row r="2111" spans="1:3" x14ac:dyDescent="0.25">
      <c r="A2111" s="7">
        <v>3725</v>
      </c>
      <c r="B2111" s="7" t="str">
        <f>VLOOKUP(A2111,Data!$A$2:$L$4115,6,FALSE)</f>
        <v>successful</v>
      </c>
      <c r="C2111" s="7">
        <f>VLOOKUP(A2111,Data!$A$2:$L$4115,12,FALSE)</f>
        <v>15</v>
      </c>
    </row>
    <row r="2112" spans="1:3" x14ac:dyDescent="0.25">
      <c r="A2112" s="7">
        <v>3726</v>
      </c>
      <c r="B2112" s="7" t="str">
        <f>VLOOKUP(A2112,Data!$A$2:$L$4115,6,FALSE)</f>
        <v>successful</v>
      </c>
      <c r="C2112" s="7">
        <f>VLOOKUP(A2112,Data!$A$2:$L$4115,12,FALSE)</f>
        <v>46</v>
      </c>
    </row>
    <row r="2113" spans="1:3" x14ac:dyDescent="0.25">
      <c r="A2113" s="7">
        <v>3727</v>
      </c>
      <c r="B2113" s="7" t="str">
        <f>VLOOKUP(A2113,Data!$A$2:$L$4115,6,FALSE)</f>
        <v>successful</v>
      </c>
      <c r="C2113" s="7">
        <f>VLOOKUP(A2113,Data!$A$2:$L$4115,12,FALSE)</f>
        <v>33</v>
      </c>
    </row>
    <row r="2114" spans="1:3" x14ac:dyDescent="0.25">
      <c r="A2114" s="7">
        <v>3748</v>
      </c>
      <c r="B2114" s="7" t="str">
        <f>VLOOKUP(A2114,Data!$A$2:$L$4115,6,FALSE)</f>
        <v>successful</v>
      </c>
      <c r="C2114" s="7">
        <f>VLOOKUP(A2114,Data!$A$2:$L$4115,12,FALSE)</f>
        <v>52</v>
      </c>
    </row>
    <row r="2115" spans="1:3" x14ac:dyDescent="0.25">
      <c r="A2115" s="7">
        <v>3749</v>
      </c>
      <c r="B2115" s="7" t="str">
        <f>VLOOKUP(A2115,Data!$A$2:$L$4115,6,FALSE)</f>
        <v>successful</v>
      </c>
      <c r="C2115" s="7">
        <f>VLOOKUP(A2115,Data!$A$2:$L$4115,12,FALSE)</f>
        <v>7</v>
      </c>
    </row>
    <row r="2116" spans="1:3" x14ac:dyDescent="0.25">
      <c r="A2116" s="7">
        <v>3750</v>
      </c>
      <c r="B2116" s="7" t="str">
        <f>VLOOKUP(A2116,Data!$A$2:$L$4115,6,FALSE)</f>
        <v>successful</v>
      </c>
      <c r="C2116" s="7">
        <f>VLOOKUP(A2116,Data!$A$2:$L$4115,12,FALSE)</f>
        <v>28</v>
      </c>
    </row>
    <row r="2117" spans="1:3" x14ac:dyDescent="0.25">
      <c r="A2117" s="7">
        <v>3751</v>
      </c>
      <c r="B2117" s="7" t="str">
        <f>VLOOKUP(A2117,Data!$A$2:$L$4115,6,FALSE)</f>
        <v>successful</v>
      </c>
      <c r="C2117" s="7">
        <f>VLOOKUP(A2117,Data!$A$2:$L$4115,12,FALSE)</f>
        <v>11</v>
      </c>
    </row>
    <row r="2118" spans="1:3" x14ac:dyDescent="0.25">
      <c r="A2118" s="7">
        <v>3752</v>
      </c>
      <c r="B2118" s="7" t="str">
        <f>VLOOKUP(A2118,Data!$A$2:$L$4115,6,FALSE)</f>
        <v>successful</v>
      </c>
      <c r="C2118" s="7">
        <f>VLOOKUP(A2118,Data!$A$2:$L$4115,12,FALSE)</f>
        <v>15</v>
      </c>
    </row>
    <row r="2119" spans="1:3" x14ac:dyDescent="0.25">
      <c r="A2119" s="7">
        <v>3753</v>
      </c>
      <c r="B2119" s="7" t="str">
        <f>VLOOKUP(A2119,Data!$A$2:$L$4115,6,FALSE)</f>
        <v>successful</v>
      </c>
      <c r="C2119" s="7">
        <f>VLOOKUP(A2119,Data!$A$2:$L$4115,12,FALSE)</f>
        <v>30</v>
      </c>
    </row>
    <row r="2120" spans="1:3" x14ac:dyDescent="0.25">
      <c r="A2120" s="7">
        <v>3754</v>
      </c>
      <c r="B2120" s="7" t="str">
        <f>VLOOKUP(A2120,Data!$A$2:$L$4115,6,FALSE)</f>
        <v>successful</v>
      </c>
      <c r="C2120" s="7">
        <f>VLOOKUP(A2120,Data!$A$2:$L$4115,12,FALSE)</f>
        <v>27</v>
      </c>
    </row>
    <row r="2121" spans="1:3" x14ac:dyDescent="0.25">
      <c r="A2121" s="7">
        <v>3755</v>
      </c>
      <c r="B2121" s="7" t="str">
        <f>VLOOKUP(A2121,Data!$A$2:$L$4115,6,FALSE)</f>
        <v>successful</v>
      </c>
      <c r="C2121" s="7">
        <f>VLOOKUP(A2121,Data!$A$2:$L$4115,12,FALSE)</f>
        <v>28</v>
      </c>
    </row>
    <row r="2122" spans="1:3" x14ac:dyDescent="0.25">
      <c r="A2122" s="7">
        <v>3756</v>
      </c>
      <c r="B2122" s="7" t="str">
        <f>VLOOKUP(A2122,Data!$A$2:$L$4115,6,FALSE)</f>
        <v>successful</v>
      </c>
      <c r="C2122" s="7">
        <f>VLOOKUP(A2122,Data!$A$2:$L$4115,12,FALSE)</f>
        <v>17</v>
      </c>
    </row>
    <row r="2123" spans="1:3" x14ac:dyDescent="0.25">
      <c r="A2123" s="7">
        <v>3757</v>
      </c>
      <c r="B2123" s="7" t="str">
        <f>VLOOKUP(A2123,Data!$A$2:$L$4115,6,FALSE)</f>
        <v>successful</v>
      </c>
      <c r="C2123" s="7">
        <f>VLOOKUP(A2123,Data!$A$2:$L$4115,12,FALSE)</f>
        <v>50</v>
      </c>
    </row>
    <row r="2124" spans="1:3" x14ac:dyDescent="0.25">
      <c r="A2124" s="7">
        <v>3758</v>
      </c>
      <c r="B2124" s="7" t="str">
        <f>VLOOKUP(A2124,Data!$A$2:$L$4115,6,FALSE)</f>
        <v>successful</v>
      </c>
      <c r="C2124" s="7">
        <f>VLOOKUP(A2124,Data!$A$2:$L$4115,12,FALSE)</f>
        <v>26</v>
      </c>
    </row>
    <row r="2125" spans="1:3" x14ac:dyDescent="0.25">
      <c r="A2125" s="7">
        <v>3759</v>
      </c>
      <c r="B2125" s="7" t="str">
        <f>VLOOKUP(A2125,Data!$A$2:$L$4115,6,FALSE)</f>
        <v>successful</v>
      </c>
      <c r="C2125" s="7">
        <f>VLOOKUP(A2125,Data!$A$2:$L$4115,12,FALSE)</f>
        <v>88</v>
      </c>
    </row>
    <row r="2126" spans="1:3" x14ac:dyDescent="0.25">
      <c r="A2126" s="7">
        <v>3760</v>
      </c>
      <c r="B2126" s="7" t="str">
        <f>VLOOKUP(A2126,Data!$A$2:$L$4115,6,FALSE)</f>
        <v>successful</v>
      </c>
      <c r="C2126" s="7">
        <f>VLOOKUP(A2126,Data!$A$2:$L$4115,12,FALSE)</f>
        <v>91</v>
      </c>
    </row>
    <row r="2127" spans="1:3" x14ac:dyDescent="0.25">
      <c r="A2127" s="7">
        <v>3761</v>
      </c>
      <c r="B2127" s="7" t="str">
        <f>VLOOKUP(A2127,Data!$A$2:$L$4115,6,FALSE)</f>
        <v>successful</v>
      </c>
      <c r="C2127" s="7">
        <f>VLOOKUP(A2127,Data!$A$2:$L$4115,12,FALSE)</f>
        <v>3</v>
      </c>
    </row>
    <row r="2128" spans="1:3" x14ac:dyDescent="0.25">
      <c r="A2128" s="7">
        <v>3762</v>
      </c>
      <c r="B2128" s="7" t="str">
        <f>VLOOKUP(A2128,Data!$A$2:$L$4115,6,FALSE)</f>
        <v>successful</v>
      </c>
      <c r="C2128" s="7">
        <f>VLOOKUP(A2128,Data!$A$2:$L$4115,12,FALSE)</f>
        <v>28</v>
      </c>
    </row>
    <row r="2129" spans="1:3" x14ac:dyDescent="0.25">
      <c r="A2129" s="7">
        <v>3763</v>
      </c>
      <c r="B2129" s="7" t="str">
        <f>VLOOKUP(A2129,Data!$A$2:$L$4115,6,FALSE)</f>
        <v>successful</v>
      </c>
      <c r="C2129" s="7">
        <f>VLOOKUP(A2129,Data!$A$2:$L$4115,12,FALSE)</f>
        <v>77</v>
      </c>
    </row>
    <row r="2130" spans="1:3" x14ac:dyDescent="0.25">
      <c r="A2130" s="7">
        <v>3764</v>
      </c>
      <c r="B2130" s="7" t="str">
        <f>VLOOKUP(A2130,Data!$A$2:$L$4115,6,FALSE)</f>
        <v>successful</v>
      </c>
      <c r="C2130" s="7">
        <f>VLOOKUP(A2130,Data!$A$2:$L$4115,12,FALSE)</f>
        <v>27</v>
      </c>
    </row>
    <row r="2131" spans="1:3" x14ac:dyDescent="0.25">
      <c r="A2131" s="7">
        <v>3765</v>
      </c>
      <c r="B2131" s="7" t="str">
        <f>VLOOKUP(A2131,Data!$A$2:$L$4115,6,FALSE)</f>
        <v>successful</v>
      </c>
      <c r="C2131" s="7">
        <f>VLOOKUP(A2131,Data!$A$2:$L$4115,12,FALSE)</f>
        <v>107</v>
      </c>
    </row>
    <row r="2132" spans="1:3" x14ac:dyDescent="0.25">
      <c r="A2132" s="7">
        <v>3766</v>
      </c>
      <c r="B2132" s="7" t="str">
        <f>VLOOKUP(A2132,Data!$A$2:$L$4115,6,FALSE)</f>
        <v>successful</v>
      </c>
      <c r="C2132" s="7">
        <f>VLOOKUP(A2132,Data!$A$2:$L$4115,12,FALSE)</f>
        <v>96</v>
      </c>
    </row>
    <row r="2133" spans="1:3" x14ac:dyDescent="0.25">
      <c r="A2133" s="7">
        <v>3767</v>
      </c>
      <c r="B2133" s="7" t="str">
        <f>VLOOKUP(A2133,Data!$A$2:$L$4115,6,FALSE)</f>
        <v>successful</v>
      </c>
      <c r="C2133" s="7">
        <f>VLOOKUP(A2133,Data!$A$2:$L$4115,12,FALSE)</f>
        <v>56</v>
      </c>
    </row>
    <row r="2134" spans="1:3" x14ac:dyDescent="0.25">
      <c r="A2134" s="7">
        <v>3768</v>
      </c>
      <c r="B2134" s="7" t="str">
        <f>VLOOKUP(A2134,Data!$A$2:$L$4115,6,FALSE)</f>
        <v>successful</v>
      </c>
      <c r="C2134" s="7">
        <f>VLOOKUP(A2134,Data!$A$2:$L$4115,12,FALSE)</f>
        <v>58</v>
      </c>
    </row>
    <row r="2135" spans="1:3" x14ac:dyDescent="0.25">
      <c r="A2135" s="7">
        <v>3769</v>
      </c>
      <c r="B2135" s="7" t="str">
        <f>VLOOKUP(A2135,Data!$A$2:$L$4115,6,FALSE)</f>
        <v>successful</v>
      </c>
      <c r="C2135" s="7">
        <f>VLOOKUP(A2135,Data!$A$2:$L$4115,12,FALSE)</f>
        <v>15</v>
      </c>
    </row>
    <row r="2136" spans="1:3" x14ac:dyDescent="0.25">
      <c r="A2136" s="7">
        <v>3770</v>
      </c>
      <c r="B2136" s="7" t="str">
        <f>VLOOKUP(A2136,Data!$A$2:$L$4115,6,FALSE)</f>
        <v>successful</v>
      </c>
      <c r="C2136" s="7">
        <f>VLOOKUP(A2136,Data!$A$2:$L$4115,12,FALSE)</f>
        <v>20</v>
      </c>
    </row>
    <row r="2137" spans="1:3" x14ac:dyDescent="0.25">
      <c r="A2137" s="7">
        <v>3771</v>
      </c>
      <c r="B2137" s="7" t="str">
        <f>VLOOKUP(A2137,Data!$A$2:$L$4115,6,FALSE)</f>
        <v>successful</v>
      </c>
      <c r="C2137" s="7">
        <f>VLOOKUP(A2137,Data!$A$2:$L$4115,12,FALSE)</f>
        <v>38</v>
      </c>
    </row>
    <row r="2138" spans="1:3" x14ac:dyDescent="0.25">
      <c r="A2138" s="7">
        <v>3772</v>
      </c>
      <c r="B2138" s="7" t="str">
        <f>VLOOKUP(A2138,Data!$A$2:$L$4115,6,FALSE)</f>
        <v>successful</v>
      </c>
      <c r="C2138" s="7">
        <f>VLOOKUP(A2138,Data!$A$2:$L$4115,12,FALSE)</f>
        <v>33</v>
      </c>
    </row>
    <row r="2139" spans="1:3" x14ac:dyDescent="0.25">
      <c r="A2139" s="7">
        <v>3773</v>
      </c>
      <c r="B2139" s="7" t="str">
        <f>VLOOKUP(A2139,Data!$A$2:$L$4115,6,FALSE)</f>
        <v>successful</v>
      </c>
      <c r="C2139" s="7">
        <f>VLOOKUP(A2139,Data!$A$2:$L$4115,12,FALSE)</f>
        <v>57</v>
      </c>
    </row>
    <row r="2140" spans="1:3" x14ac:dyDescent="0.25">
      <c r="A2140" s="7">
        <v>3774</v>
      </c>
      <c r="B2140" s="7" t="str">
        <f>VLOOKUP(A2140,Data!$A$2:$L$4115,6,FALSE)</f>
        <v>successful</v>
      </c>
      <c r="C2140" s="7">
        <f>VLOOKUP(A2140,Data!$A$2:$L$4115,12,FALSE)</f>
        <v>25</v>
      </c>
    </row>
    <row r="2141" spans="1:3" x14ac:dyDescent="0.25">
      <c r="A2141" s="7">
        <v>3775</v>
      </c>
      <c r="B2141" s="7" t="str">
        <f>VLOOKUP(A2141,Data!$A$2:$L$4115,6,FALSE)</f>
        <v>successful</v>
      </c>
      <c r="C2141" s="7">
        <f>VLOOKUP(A2141,Data!$A$2:$L$4115,12,FALSE)</f>
        <v>14</v>
      </c>
    </row>
    <row r="2142" spans="1:3" x14ac:dyDescent="0.25">
      <c r="A2142" s="7">
        <v>3776</v>
      </c>
      <c r="B2142" s="7" t="str">
        <f>VLOOKUP(A2142,Data!$A$2:$L$4115,6,FALSE)</f>
        <v>successful</v>
      </c>
      <c r="C2142" s="7">
        <f>VLOOKUP(A2142,Data!$A$2:$L$4115,12,FALSE)</f>
        <v>94</v>
      </c>
    </row>
    <row r="2143" spans="1:3" x14ac:dyDescent="0.25">
      <c r="A2143" s="7">
        <v>3777</v>
      </c>
      <c r="B2143" s="7" t="str">
        <f>VLOOKUP(A2143,Data!$A$2:$L$4115,6,FALSE)</f>
        <v>successful</v>
      </c>
      <c r="C2143" s="7">
        <f>VLOOKUP(A2143,Data!$A$2:$L$4115,12,FALSE)</f>
        <v>59</v>
      </c>
    </row>
    <row r="2144" spans="1:3" x14ac:dyDescent="0.25">
      <c r="A2144" s="7">
        <v>3778</v>
      </c>
      <c r="B2144" s="7" t="str">
        <f>VLOOKUP(A2144,Data!$A$2:$L$4115,6,FALSE)</f>
        <v>successful</v>
      </c>
      <c r="C2144" s="7">
        <f>VLOOKUP(A2144,Data!$A$2:$L$4115,12,FALSE)</f>
        <v>36</v>
      </c>
    </row>
    <row r="2145" spans="1:3" x14ac:dyDescent="0.25">
      <c r="A2145" s="7">
        <v>3779</v>
      </c>
      <c r="B2145" s="7" t="str">
        <f>VLOOKUP(A2145,Data!$A$2:$L$4115,6,FALSE)</f>
        <v>successful</v>
      </c>
      <c r="C2145" s="7">
        <f>VLOOKUP(A2145,Data!$A$2:$L$4115,12,FALSE)</f>
        <v>115</v>
      </c>
    </row>
    <row r="2146" spans="1:3" x14ac:dyDescent="0.25">
      <c r="A2146" s="7">
        <v>3780</v>
      </c>
      <c r="B2146" s="7" t="str">
        <f>VLOOKUP(A2146,Data!$A$2:$L$4115,6,FALSE)</f>
        <v>successful</v>
      </c>
      <c r="C2146" s="7">
        <f>VLOOKUP(A2146,Data!$A$2:$L$4115,12,FALSE)</f>
        <v>30</v>
      </c>
    </row>
    <row r="2147" spans="1:3" x14ac:dyDescent="0.25">
      <c r="A2147" s="7">
        <v>3781</v>
      </c>
      <c r="B2147" s="7" t="str">
        <f>VLOOKUP(A2147,Data!$A$2:$L$4115,6,FALSE)</f>
        <v>successful</v>
      </c>
      <c r="C2147" s="7">
        <f>VLOOKUP(A2147,Data!$A$2:$L$4115,12,FALSE)</f>
        <v>52</v>
      </c>
    </row>
    <row r="2148" spans="1:3" x14ac:dyDescent="0.25">
      <c r="A2148" s="7">
        <v>3782</v>
      </c>
      <c r="B2148" s="7" t="str">
        <f>VLOOKUP(A2148,Data!$A$2:$L$4115,6,FALSE)</f>
        <v>successful</v>
      </c>
      <c r="C2148" s="7">
        <f>VLOOKUP(A2148,Data!$A$2:$L$4115,12,FALSE)</f>
        <v>27</v>
      </c>
    </row>
    <row r="2149" spans="1:3" x14ac:dyDescent="0.25">
      <c r="A2149" s="7">
        <v>3783</v>
      </c>
      <c r="B2149" s="7" t="str">
        <f>VLOOKUP(A2149,Data!$A$2:$L$4115,6,FALSE)</f>
        <v>successful</v>
      </c>
      <c r="C2149" s="7">
        <f>VLOOKUP(A2149,Data!$A$2:$L$4115,12,FALSE)</f>
        <v>24</v>
      </c>
    </row>
    <row r="2150" spans="1:3" x14ac:dyDescent="0.25">
      <c r="A2150" s="7">
        <v>3784</v>
      </c>
      <c r="B2150" s="7" t="str">
        <f>VLOOKUP(A2150,Data!$A$2:$L$4115,6,FALSE)</f>
        <v>successful</v>
      </c>
      <c r="C2150" s="7">
        <f>VLOOKUP(A2150,Data!$A$2:$L$4115,12,FALSE)</f>
        <v>10</v>
      </c>
    </row>
    <row r="2151" spans="1:3" x14ac:dyDescent="0.25">
      <c r="A2151" s="7">
        <v>3785</v>
      </c>
      <c r="B2151" s="7" t="str">
        <f>VLOOKUP(A2151,Data!$A$2:$L$4115,6,FALSE)</f>
        <v>successful</v>
      </c>
      <c r="C2151" s="7">
        <f>VLOOKUP(A2151,Data!$A$2:$L$4115,12,FALSE)</f>
        <v>30</v>
      </c>
    </row>
    <row r="2152" spans="1:3" x14ac:dyDescent="0.25">
      <c r="A2152" s="7">
        <v>3786</v>
      </c>
      <c r="B2152" s="7" t="str">
        <f>VLOOKUP(A2152,Data!$A$2:$L$4115,6,FALSE)</f>
        <v>successful</v>
      </c>
      <c r="C2152" s="7">
        <f>VLOOKUP(A2152,Data!$A$2:$L$4115,12,FALSE)</f>
        <v>71</v>
      </c>
    </row>
    <row r="2153" spans="1:3" x14ac:dyDescent="0.25">
      <c r="A2153" s="7">
        <v>3787</v>
      </c>
      <c r="B2153" s="7" t="str">
        <f>VLOOKUP(A2153,Data!$A$2:$L$4115,6,FALSE)</f>
        <v>successful</v>
      </c>
      <c r="C2153" s="7">
        <f>VLOOKUP(A2153,Data!$A$2:$L$4115,12,FALSE)</f>
        <v>10</v>
      </c>
    </row>
    <row r="2154" spans="1:3" x14ac:dyDescent="0.25">
      <c r="A2154" s="7">
        <v>3808</v>
      </c>
      <c r="B2154" s="7" t="str">
        <f>VLOOKUP(A2154,Data!$A$2:$L$4115,6,FALSE)</f>
        <v>successful</v>
      </c>
      <c r="C2154" s="7">
        <f>VLOOKUP(A2154,Data!$A$2:$L$4115,12,FALSE)</f>
        <v>24</v>
      </c>
    </row>
    <row r="2155" spans="1:3" x14ac:dyDescent="0.25">
      <c r="A2155" s="7">
        <v>3809</v>
      </c>
      <c r="B2155" s="7" t="str">
        <f>VLOOKUP(A2155,Data!$A$2:$L$4115,6,FALSE)</f>
        <v>successful</v>
      </c>
      <c r="C2155" s="7">
        <f>VLOOKUP(A2155,Data!$A$2:$L$4115,12,FALSE)</f>
        <v>38</v>
      </c>
    </row>
    <row r="2156" spans="1:3" x14ac:dyDescent="0.25">
      <c r="A2156" s="7">
        <v>3810</v>
      </c>
      <c r="B2156" s="7" t="str">
        <f>VLOOKUP(A2156,Data!$A$2:$L$4115,6,FALSE)</f>
        <v>successful</v>
      </c>
      <c r="C2156" s="7">
        <f>VLOOKUP(A2156,Data!$A$2:$L$4115,12,FALSE)</f>
        <v>26</v>
      </c>
    </row>
    <row r="2157" spans="1:3" x14ac:dyDescent="0.25">
      <c r="A2157" s="7">
        <v>3811</v>
      </c>
      <c r="B2157" s="7" t="str">
        <f>VLOOKUP(A2157,Data!$A$2:$L$4115,6,FALSE)</f>
        <v>successful</v>
      </c>
      <c r="C2157" s="7">
        <f>VLOOKUP(A2157,Data!$A$2:$L$4115,12,FALSE)</f>
        <v>19</v>
      </c>
    </row>
    <row r="2158" spans="1:3" x14ac:dyDescent="0.25">
      <c r="A2158" s="7">
        <v>3812</v>
      </c>
      <c r="B2158" s="7" t="str">
        <f>VLOOKUP(A2158,Data!$A$2:$L$4115,6,FALSE)</f>
        <v>successful</v>
      </c>
      <c r="C2158" s="7">
        <f>VLOOKUP(A2158,Data!$A$2:$L$4115,12,FALSE)</f>
        <v>11</v>
      </c>
    </row>
    <row r="2159" spans="1:3" x14ac:dyDescent="0.25">
      <c r="A2159" s="7">
        <v>3813</v>
      </c>
      <c r="B2159" s="7" t="str">
        <f>VLOOKUP(A2159,Data!$A$2:$L$4115,6,FALSE)</f>
        <v>successful</v>
      </c>
      <c r="C2159" s="7">
        <f>VLOOKUP(A2159,Data!$A$2:$L$4115,12,FALSE)</f>
        <v>27</v>
      </c>
    </row>
    <row r="2160" spans="1:3" x14ac:dyDescent="0.25">
      <c r="A2160" s="7">
        <v>3814</v>
      </c>
      <c r="B2160" s="7" t="str">
        <f>VLOOKUP(A2160,Data!$A$2:$L$4115,6,FALSE)</f>
        <v>successful</v>
      </c>
      <c r="C2160" s="7">
        <f>VLOOKUP(A2160,Data!$A$2:$L$4115,12,FALSE)</f>
        <v>34</v>
      </c>
    </row>
    <row r="2161" spans="1:3" x14ac:dyDescent="0.25">
      <c r="A2161" s="7">
        <v>3815</v>
      </c>
      <c r="B2161" s="7" t="str">
        <f>VLOOKUP(A2161,Data!$A$2:$L$4115,6,FALSE)</f>
        <v>successful</v>
      </c>
      <c r="C2161" s="7">
        <f>VLOOKUP(A2161,Data!$A$2:$L$4115,12,FALSE)</f>
        <v>20</v>
      </c>
    </row>
    <row r="2162" spans="1:3" x14ac:dyDescent="0.25">
      <c r="A2162" s="7">
        <v>3816</v>
      </c>
      <c r="B2162" s="7" t="str">
        <f>VLOOKUP(A2162,Data!$A$2:$L$4115,6,FALSE)</f>
        <v>successful</v>
      </c>
      <c r="C2162" s="7">
        <f>VLOOKUP(A2162,Data!$A$2:$L$4115,12,FALSE)</f>
        <v>37</v>
      </c>
    </row>
    <row r="2163" spans="1:3" x14ac:dyDescent="0.25">
      <c r="A2163" s="7">
        <v>3817</v>
      </c>
      <c r="B2163" s="7" t="str">
        <f>VLOOKUP(A2163,Data!$A$2:$L$4115,6,FALSE)</f>
        <v>successful</v>
      </c>
      <c r="C2163" s="7">
        <f>VLOOKUP(A2163,Data!$A$2:$L$4115,12,FALSE)</f>
        <v>20</v>
      </c>
    </row>
    <row r="2164" spans="1:3" x14ac:dyDescent="0.25">
      <c r="A2164" s="7">
        <v>3818</v>
      </c>
      <c r="B2164" s="7" t="str">
        <f>VLOOKUP(A2164,Data!$A$2:$L$4115,6,FALSE)</f>
        <v>successful</v>
      </c>
      <c r="C2164" s="7">
        <f>VLOOKUP(A2164,Data!$A$2:$L$4115,12,FALSE)</f>
        <v>10</v>
      </c>
    </row>
    <row r="2165" spans="1:3" x14ac:dyDescent="0.25">
      <c r="A2165" s="7">
        <v>3819</v>
      </c>
      <c r="B2165" s="7" t="str">
        <f>VLOOKUP(A2165,Data!$A$2:$L$4115,6,FALSE)</f>
        <v>successful</v>
      </c>
      <c r="C2165" s="7">
        <f>VLOOKUP(A2165,Data!$A$2:$L$4115,12,FALSE)</f>
        <v>26</v>
      </c>
    </row>
    <row r="2166" spans="1:3" x14ac:dyDescent="0.25">
      <c r="A2166" s="7">
        <v>3820</v>
      </c>
      <c r="B2166" s="7" t="str">
        <f>VLOOKUP(A2166,Data!$A$2:$L$4115,6,FALSE)</f>
        <v>successful</v>
      </c>
      <c r="C2166" s="7">
        <f>VLOOKUP(A2166,Data!$A$2:$L$4115,12,FALSE)</f>
        <v>20</v>
      </c>
    </row>
    <row r="2167" spans="1:3" x14ac:dyDescent="0.25">
      <c r="A2167" s="7">
        <v>3821</v>
      </c>
      <c r="B2167" s="7" t="str">
        <f>VLOOKUP(A2167,Data!$A$2:$L$4115,6,FALSE)</f>
        <v>successful</v>
      </c>
      <c r="C2167" s="7">
        <f>VLOOKUP(A2167,Data!$A$2:$L$4115,12,FALSE)</f>
        <v>46</v>
      </c>
    </row>
    <row r="2168" spans="1:3" x14ac:dyDescent="0.25">
      <c r="A2168" s="7">
        <v>3822</v>
      </c>
      <c r="B2168" s="7" t="str">
        <f>VLOOKUP(A2168,Data!$A$2:$L$4115,6,FALSE)</f>
        <v>successful</v>
      </c>
      <c r="C2168" s="7">
        <f>VLOOKUP(A2168,Data!$A$2:$L$4115,12,FALSE)</f>
        <v>76</v>
      </c>
    </row>
    <row r="2169" spans="1:3" x14ac:dyDescent="0.25">
      <c r="A2169" s="7">
        <v>3823</v>
      </c>
      <c r="B2169" s="7" t="str">
        <f>VLOOKUP(A2169,Data!$A$2:$L$4115,6,FALSE)</f>
        <v>successful</v>
      </c>
      <c r="C2169" s="7">
        <f>VLOOKUP(A2169,Data!$A$2:$L$4115,12,FALSE)</f>
        <v>41</v>
      </c>
    </row>
    <row r="2170" spans="1:3" x14ac:dyDescent="0.25">
      <c r="A2170" s="7">
        <v>3824</v>
      </c>
      <c r="B2170" s="7" t="str">
        <f>VLOOKUP(A2170,Data!$A$2:$L$4115,6,FALSE)</f>
        <v>successful</v>
      </c>
      <c r="C2170" s="7">
        <f>VLOOKUP(A2170,Data!$A$2:$L$4115,12,FALSE)</f>
        <v>7</v>
      </c>
    </row>
    <row r="2171" spans="1:3" x14ac:dyDescent="0.25">
      <c r="A2171" s="7">
        <v>3825</v>
      </c>
      <c r="B2171" s="7" t="str">
        <f>VLOOKUP(A2171,Data!$A$2:$L$4115,6,FALSE)</f>
        <v>successful</v>
      </c>
      <c r="C2171" s="7">
        <f>VLOOKUP(A2171,Data!$A$2:$L$4115,12,FALSE)</f>
        <v>49</v>
      </c>
    </row>
    <row r="2172" spans="1:3" x14ac:dyDescent="0.25">
      <c r="A2172" s="7">
        <v>3826</v>
      </c>
      <c r="B2172" s="7" t="str">
        <f>VLOOKUP(A2172,Data!$A$2:$L$4115,6,FALSE)</f>
        <v>successful</v>
      </c>
      <c r="C2172" s="7">
        <f>VLOOKUP(A2172,Data!$A$2:$L$4115,12,FALSE)</f>
        <v>26</v>
      </c>
    </row>
    <row r="2173" spans="1:3" x14ac:dyDescent="0.25">
      <c r="A2173" s="7">
        <v>3827</v>
      </c>
      <c r="B2173" s="7" t="str">
        <f>VLOOKUP(A2173,Data!$A$2:$L$4115,6,FALSE)</f>
        <v>successful</v>
      </c>
      <c r="C2173" s="7">
        <f>VLOOKUP(A2173,Data!$A$2:$L$4115,12,FALSE)</f>
        <v>65</v>
      </c>
    </row>
    <row r="2174" spans="1:3" x14ac:dyDescent="0.25">
      <c r="A2174" s="7">
        <v>3828</v>
      </c>
      <c r="B2174" s="7" t="str">
        <f>VLOOKUP(A2174,Data!$A$2:$L$4115,6,FALSE)</f>
        <v>successful</v>
      </c>
      <c r="C2174" s="7">
        <f>VLOOKUP(A2174,Data!$A$2:$L$4115,12,FALSE)</f>
        <v>28</v>
      </c>
    </row>
    <row r="2175" spans="1:3" x14ac:dyDescent="0.25">
      <c r="A2175" s="7">
        <v>3829</v>
      </c>
      <c r="B2175" s="7" t="str">
        <f>VLOOKUP(A2175,Data!$A$2:$L$4115,6,FALSE)</f>
        <v>successful</v>
      </c>
      <c r="C2175" s="7">
        <f>VLOOKUP(A2175,Data!$A$2:$L$4115,12,FALSE)</f>
        <v>8</v>
      </c>
    </row>
    <row r="2176" spans="1:3" x14ac:dyDescent="0.25">
      <c r="A2176" s="7">
        <v>3830</v>
      </c>
      <c r="B2176" s="7" t="str">
        <f>VLOOKUP(A2176,Data!$A$2:$L$4115,6,FALSE)</f>
        <v>successful</v>
      </c>
      <c r="C2176" s="7">
        <f>VLOOKUP(A2176,Data!$A$2:$L$4115,12,FALSE)</f>
        <v>3</v>
      </c>
    </row>
    <row r="2177" spans="1:3" x14ac:dyDescent="0.25">
      <c r="A2177" s="7">
        <v>3831</v>
      </c>
      <c r="B2177" s="7" t="str">
        <f>VLOOKUP(A2177,Data!$A$2:$L$4115,6,FALSE)</f>
        <v>successful</v>
      </c>
      <c r="C2177" s="7">
        <f>VLOOKUP(A2177,Data!$A$2:$L$4115,12,FALSE)</f>
        <v>9</v>
      </c>
    </row>
    <row r="2178" spans="1:3" x14ac:dyDescent="0.25">
      <c r="A2178" s="7">
        <v>3832</v>
      </c>
      <c r="B2178" s="7" t="str">
        <f>VLOOKUP(A2178,Data!$A$2:$L$4115,6,FALSE)</f>
        <v>successful</v>
      </c>
      <c r="C2178" s="7">
        <f>VLOOKUP(A2178,Data!$A$2:$L$4115,12,FALSE)</f>
        <v>9</v>
      </c>
    </row>
    <row r="2179" spans="1:3" x14ac:dyDescent="0.25">
      <c r="A2179" s="7">
        <v>3833</v>
      </c>
      <c r="B2179" s="7" t="str">
        <f>VLOOKUP(A2179,Data!$A$2:$L$4115,6,FALSE)</f>
        <v>successful</v>
      </c>
      <c r="C2179" s="7">
        <f>VLOOKUP(A2179,Data!$A$2:$L$4115,12,FALSE)</f>
        <v>20</v>
      </c>
    </row>
    <row r="2180" spans="1:3" x14ac:dyDescent="0.25">
      <c r="A2180" s="7">
        <v>3834</v>
      </c>
      <c r="B2180" s="7" t="str">
        <f>VLOOKUP(A2180,Data!$A$2:$L$4115,6,FALSE)</f>
        <v>successful</v>
      </c>
      <c r="C2180" s="7">
        <f>VLOOKUP(A2180,Data!$A$2:$L$4115,12,FALSE)</f>
        <v>57</v>
      </c>
    </row>
    <row r="2181" spans="1:3" x14ac:dyDescent="0.25">
      <c r="A2181" s="7">
        <v>3835</v>
      </c>
      <c r="B2181" s="7" t="str">
        <f>VLOOKUP(A2181,Data!$A$2:$L$4115,6,FALSE)</f>
        <v>successful</v>
      </c>
      <c r="C2181" s="7">
        <f>VLOOKUP(A2181,Data!$A$2:$L$4115,12,FALSE)</f>
        <v>8</v>
      </c>
    </row>
    <row r="2182" spans="1:3" x14ac:dyDescent="0.25">
      <c r="A2182" s="7">
        <v>3836</v>
      </c>
      <c r="B2182" s="7" t="str">
        <f>VLOOKUP(A2182,Data!$A$2:$L$4115,6,FALSE)</f>
        <v>successful</v>
      </c>
      <c r="C2182" s="7">
        <f>VLOOKUP(A2182,Data!$A$2:$L$4115,12,FALSE)</f>
        <v>14</v>
      </c>
    </row>
    <row r="2183" spans="1:3" x14ac:dyDescent="0.25">
      <c r="A2183" s="7">
        <v>3837</v>
      </c>
      <c r="B2183" s="7" t="str">
        <f>VLOOKUP(A2183,Data!$A$2:$L$4115,6,FALSE)</f>
        <v>successful</v>
      </c>
      <c r="C2183" s="7">
        <f>VLOOKUP(A2183,Data!$A$2:$L$4115,12,FALSE)</f>
        <v>17</v>
      </c>
    </row>
    <row r="2184" spans="1:3" x14ac:dyDescent="0.25">
      <c r="A2184" s="7">
        <v>3838</v>
      </c>
      <c r="B2184" s="7" t="str">
        <f>VLOOKUP(A2184,Data!$A$2:$L$4115,6,FALSE)</f>
        <v>successful</v>
      </c>
      <c r="C2184" s="7">
        <f>VLOOKUP(A2184,Data!$A$2:$L$4115,12,FALSE)</f>
        <v>100</v>
      </c>
    </row>
    <row r="2185" spans="1:3" x14ac:dyDescent="0.25">
      <c r="A2185" s="7">
        <v>3839</v>
      </c>
      <c r="B2185" s="7" t="str">
        <f>VLOOKUP(A2185,Data!$A$2:$L$4115,6,FALSE)</f>
        <v>successful</v>
      </c>
      <c r="C2185" s="7">
        <f>VLOOKUP(A2185,Data!$A$2:$L$4115,12,FALSE)</f>
        <v>32</v>
      </c>
    </row>
    <row r="2186" spans="1:3" x14ac:dyDescent="0.25">
      <c r="A2186" s="7">
        <v>3840</v>
      </c>
      <c r="B2186" s="7" t="str">
        <f>VLOOKUP(A2186,Data!$A$2:$L$4115,6,FALSE)</f>
        <v>successful</v>
      </c>
      <c r="C2186" s="7">
        <f>VLOOKUP(A2186,Data!$A$2:$L$4115,12,FALSE)</f>
        <v>3</v>
      </c>
    </row>
  </sheetData>
  <conditionalFormatting sqref="B1:B1048576">
    <cfRule type="containsText" dxfId="2" priority="12" operator="containsText" text="Successful">
      <formula>NOT(ISERROR(SEARCH("Successful",B1)))</formula>
    </cfRule>
  </conditionalFormatting>
  <conditionalFormatting sqref="F1:F1048576">
    <cfRule type="containsText" dxfId="1" priority="13" operator="containsText" text="Fail">
      <formula>NOT(ISERROR(SEARCH("Fail",F1)))</formula>
    </cfRule>
  </conditionalFormatting>
  <conditionalFormatting sqref="J1:J1048576">
    <cfRule type="containsText" dxfId="0" priority="11" operator="containsText" text="Cancel">
      <formula>NOT(ISERROR(SEARCH("Cancel",J1)))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 Table</vt:lpstr>
      <vt:lpstr>SubCategory Pivot Table</vt:lpstr>
      <vt:lpstr>Success Rate by Year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Garza</cp:lastModifiedBy>
  <dcterms:created xsi:type="dcterms:W3CDTF">2017-04-20T15:17:24Z</dcterms:created>
  <dcterms:modified xsi:type="dcterms:W3CDTF">2021-12-16T22:15:31Z</dcterms:modified>
</cp:coreProperties>
</file>