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danielgasser/Sites/SafePath/"/>
    </mc:Choice>
  </mc:AlternateContent>
  <xr:revisionPtr revIDLastSave="0" documentId="13_ncr:1_{AC985A39-57AF-AE42-A8AC-381829E7A0E9}" xr6:coauthVersionLast="47" xr6:coauthVersionMax="47" xr10:uidLastSave="{00000000-0000-0000-0000-000000000000}"/>
  <bookViews>
    <workbookView xWindow="0" yWindow="740" windowWidth="29400" windowHeight="18380" tabRatio="500" xr2:uid="{00000000-000D-0000-FFFF-FFFF00000000}"/>
  </bookViews>
  <sheets>
    <sheet name="SafePath API Cos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6" i="1" l="1"/>
  <c r="C26" i="1"/>
  <c r="C9" i="1"/>
  <c r="B29" i="1" s="1"/>
  <c r="C29" i="1" s="1"/>
  <c r="D29" i="1" s="1"/>
  <c r="C8" i="1"/>
  <c r="B28" i="1" s="1"/>
  <c r="C28" i="1" s="1"/>
  <c r="D28" i="1" s="1"/>
  <c r="C7" i="1"/>
  <c r="B38" i="1" s="1"/>
  <c r="C38" i="1" s="1"/>
  <c r="C6" i="1"/>
  <c r="C5" i="1"/>
  <c r="C11" i="1" l="1"/>
  <c r="B26" i="1" s="1"/>
  <c r="B39" i="1"/>
  <c r="C39" i="1" s="1"/>
  <c r="B40" i="1"/>
  <c r="C40" i="1" s="1"/>
  <c r="B41" i="1"/>
  <c r="C41" i="1" s="1"/>
  <c r="B27" i="1"/>
  <c r="C27" i="1" s="1"/>
  <c r="D27" i="1" s="1"/>
  <c r="D31" i="1" s="1"/>
  <c r="D32" i="1" s="1"/>
  <c r="B42" i="1"/>
  <c r="C42" i="1" s="1"/>
  <c r="B37" i="1"/>
  <c r="C37" i="1" s="1"/>
</calcChain>
</file>

<file path=xl/sharedStrings.xml><?xml version="1.0" encoding="utf-8"?>
<sst xmlns="http://schemas.openxmlformats.org/spreadsheetml/2006/main" count="49" uniqueCount="41">
  <si>
    <t>SafePath - Google Maps API Cost Calculator</t>
  </si>
  <si>
    <t>USER ACTIVITY ASSUMPTIONS</t>
  </si>
  <si>
    <t>INSTRUCTIONS:</t>
  </si>
  <si>
    <t>Activity</t>
  </si>
  <si>
    <t>Per Day</t>
  </si>
  <si>
    <t>Per Month (30 days)</t>
  </si>
  <si>
    <t>API Used</t>
  </si>
  <si>
    <t>Change BLUE numbers</t>
  </si>
  <si>
    <t>Research searches (autocomplete)</t>
  </si>
  <si>
    <t>Autocomplete Session</t>
  </si>
  <si>
    <t>to see cost impact</t>
  </si>
  <si>
    <t>Route planning (autocomplete, origin + destination)</t>
  </si>
  <si>
    <t>Navigation/Get Directions</t>
  </si>
  <si>
    <t>Directions API</t>
  </si>
  <si>
    <t>All formulas will</t>
  </si>
  <si>
    <t>Drop pin (reverse geocoding)</t>
  </si>
  <si>
    <t>Geocoding API</t>
  </si>
  <si>
    <t>update automatically</t>
  </si>
  <si>
    <t>View location details</t>
  </si>
  <si>
    <t>Place Details</t>
  </si>
  <si>
    <t>TOTAL AUTOCOMPLETE SESSIONS</t>
  </si>
  <si>
    <t>Number of Active Users</t>
  </si>
  <si>
    <t>GOOGLE MAPS API PRICING TIERS</t>
  </si>
  <si>
    <t>API</t>
  </si>
  <si>
    <t>Free Tier Cap</t>
  </si>
  <si>
    <t>Cost per 1000 (10K-100K)</t>
  </si>
  <si>
    <t>Cost per 1000 (100K-500K)</t>
  </si>
  <si>
    <t>Cost per 1000 (500K+)</t>
  </si>
  <si>
    <t>UNLIMITED</t>
  </si>
  <si>
    <t>MONTHLY COST BREAKDOWN</t>
  </si>
  <si>
    <t>Total Monthly Calls</t>
  </si>
  <si>
    <t>Billable Calls</t>
  </si>
  <si>
    <t>Monthly Cost</t>
  </si>
  <si>
    <t>Autocomplete Sessions</t>
  </si>
  <si>
    <t>Place Details API</t>
  </si>
  <si>
    <t>TOTAL MONTHLY COST</t>
  </si>
  <si>
    <t>Cost Per User Per Month</t>
  </si>
  <si>
    <t>SCALE ANALYSIS</t>
  </si>
  <si>
    <t>Users</t>
  </si>
  <si>
    <t>Total Monthly Cost</t>
  </si>
  <si>
    <t>Cost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</si>
</sst>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1"/>
      <color theme="1"/>
      <name val="Calibri"/>
      <family val="2"/>
      <charset val="1"/>
    </font>
    <font>
      <b/>
      <sz val="14"/>
      <name val="Cambria"/>
      <family val="1"/>
    </font>
    <font>
      <b/>
      <sz val="12"/>
      <name val="Cambria"/>
      <family val="1"/>
    </font>
    <font>
      <b/>
      <sz val="11"/>
      <color rgb="FFFF0000"/>
      <name val="Cambria"/>
      <family val="1"/>
    </font>
    <font>
      <b/>
      <sz val="11"/>
      <color rgb="FF0000FF"/>
      <name val="Cambria"/>
      <family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2" zoomScaleNormal="100" workbookViewId="0">
      <selection activeCell="B8" sqref="B8"/>
    </sheetView>
  </sheetViews>
  <sheetFormatPr baseColWidth="10" defaultColWidth="8.6640625" defaultRowHeight="15" x14ac:dyDescent="0.2"/>
  <cols>
    <col min="1" max="1" width="40" customWidth="1"/>
    <col min="2" max="5" width="20" customWidth="1"/>
    <col min="6" max="6" width="15" customWidth="1"/>
  </cols>
  <sheetData>
    <row r="1" spans="1:6" ht="18" x14ac:dyDescent="0.2">
      <c r="A1" s="1" t="s">
        <v>0</v>
      </c>
      <c r="B1" s="1"/>
      <c r="C1" s="1"/>
      <c r="D1" s="1"/>
      <c r="E1" s="1"/>
      <c r="F1" s="1"/>
    </row>
    <row r="3" spans="1:6" ht="16" x14ac:dyDescent="0.2">
      <c r="A3" s="2" t="s">
        <v>1</v>
      </c>
      <c r="F3" s="3" t="s">
        <v>2</v>
      </c>
    </row>
    <row r="4" spans="1:6" ht="16" x14ac:dyDescent="0.2">
      <c r="A4" s="2" t="s">
        <v>3</v>
      </c>
      <c r="B4" s="2" t="s">
        <v>4</v>
      </c>
      <c r="C4" s="2" t="s">
        <v>5</v>
      </c>
      <c r="D4" s="2" t="s">
        <v>6</v>
      </c>
      <c r="F4" s="4" t="s">
        <v>7</v>
      </c>
    </row>
    <row r="5" spans="1:6" x14ac:dyDescent="0.2">
      <c r="A5" t="s">
        <v>8</v>
      </c>
      <c r="B5" s="4">
        <v>10</v>
      </c>
      <c r="C5">
        <f>B5*30</f>
        <v>300</v>
      </c>
      <c r="D5" t="s">
        <v>9</v>
      </c>
      <c r="F5" t="s">
        <v>10</v>
      </c>
    </row>
    <row r="6" spans="1:6" x14ac:dyDescent="0.2">
      <c r="A6" t="s">
        <v>11</v>
      </c>
      <c r="B6" s="4">
        <v>3</v>
      </c>
      <c r="C6">
        <f>B6*2*30</f>
        <v>180</v>
      </c>
      <c r="D6" t="s">
        <v>9</v>
      </c>
    </row>
    <row r="7" spans="1:6" x14ac:dyDescent="0.2">
      <c r="A7" t="s">
        <v>12</v>
      </c>
      <c r="B7" s="4">
        <v>1000</v>
      </c>
      <c r="C7">
        <f>B7*30</f>
        <v>30000</v>
      </c>
      <c r="D7" t="s">
        <v>13</v>
      </c>
      <c r="F7" t="s">
        <v>14</v>
      </c>
    </row>
    <row r="8" spans="1:6" x14ac:dyDescent="0.2">
      <c r="A8" t="s">
        <v>15</v>
      </c>
      <c r="B8" s="4">
        <v>10</v>
      </c>
      <c r="C8">
        <f>B8*30</f>
        <v>300</v>
      </c>
      <c r="D8" t="s">
        <v>16</v>
      </c>
      <c r="F8" t="s">
        <v>17</v>
      </c>
    </row>
    <row r="9" spans="1:6" x14ac:dyDescent="0.2">
      <c r="A9" t="s">
        <v>18</v>
      </c>
      <c r="B9" s="4">
        <v>10</v>
      </c>
      <c r="C9">
        <f>B9*30</f>
        <v>300</v>
      </c>
      <c r="D9" t="s">
        <v>19</v>
      </c>
    </row>
    <row r="11" spans="1:6" ht="16" x14ac:dyDescent="0.2">
      <c r="A11" s="2" t="s">
        <v>20</v>
      </c>
      <c r="C11" s="5">
        <f>C5+C6</f>
        <v>480</v>
      </c>
    </row>
    <row r="13" spans="1:6" x14ac:dyDescent="0.2">
      <c r="A13" t="s">
        <v>21</v>
      </c>
      <c r="B13" s="4">
        <v>100</v>
      </c>
    </row>
    <row r="16" spans="1:6" ht="16" x14ac:dyDescent="0.2">
      <c r="A16" s="2" t="s">
        <v>22</v>
      </c>
    </row>
    <row r="17" spans="1:5" ht="16" x14ac:dyDescent="0.2">
      <c r="A17" s="2" t="s">
        <v>23</v>
      </c>
      <c r="B17" s="2" t="s">
        <v>24</v>
      </c>
      <c r="C17" s="2" t="s">
        <v>25</v>
      </c>
      <c r="D17" s="2" t="s">
        <v>26</v>
      </c>
      <c r="E17" s="2" t="s">
        <v>27</v>
      </c>
    </row>
    <row r="18" spans="1:5" x14ac:dyDescent="0.2">
      <c r="A18" t="s">
        <v>9</v>
      </c>
      <c r="B18" t="s">
        <v>28</v>
      </c>
      <c r="C18">
        <v>0</v>
      </c>
      <c r="D18">
        <v>0</v>
      </c>
      <c r="E18">
        <v>0</v>
      </c>
    </row>
    <row r="19" spans="1:5" x14ac:dyDescent="0.2">
      <c r="A19" t="s">
        <v>13</v>
      </c>
      <c r="B19">
        <v>10000</v>
      </c>
      <c r="C19">
        <v>5</v>
      </c>
      <c r="D19">
        <v>4</v>
      </c>
      <c r="E19">
        <v>4</v>
      </c>
    </row>
    <row r="20" spans="1:5" x14ac:dyDescent="0.2">
      <c r="A20" t="s">
        <v>16</v>
      </c>
      <c r="B20">
        <v>10000</v>
      </c>
      <c r="C20">
        <v>5</v>
      </c>
      <c r="D20">
        <v>4</v>
      </c>
      <c r="E20">
        <v>3</v>
      </c>
    </row>
    <row r="21" spans="1:5" x14ac:dyDescent="0.2">
      <c r="A21" t="s">
        <v>19</v>
      </c>
      <c r="B21">
        <v>10000</v>
      </c>
      <c r="C21">
        <v>5</v>
      </c>
      <c r="D21">
        <v>4</v>
      </c>
      <c r="E21">
        <v>3</v>
      </c>
    </row>
    <row r="24" spans="1:5" ht="16" x14ac:dyDescent="0.2">
      <c r="A24" s="2" t="s">
        <v>29</v>
      </c>
    </row>
    <row r="25" spans="1:5" ht="16" x14ac:dyDescent="0.2">
      <c r="A25" s="2" t="s">
        <v>23</v>
      </c>
      <c r="B25" s="2" t="s">
        <v>30</v>
      </c>
      <c r="C25" s="2" t="s">
        <v>31</v>
      </c>
      <c r="D25" s="2" t="s">
        <v>32</v>
      </c>
    </row>
    <row r="26" spans="1:5" x14ac:dyDescent="0.2">
      <c r="A26" t="s">
        <v>33</v>
      </c>
      <c r="B26">
        <f>C11*B13</f>
        <v>48000</v>
      </c>
      <c r="C26">
        <f>0</f>
        <v>0</v>
      </c>
      <c r="D26" s="6">
        <f>0</f>
        <v>0</v>
      </c>
    </row>
    <row r="27" spans="1:5" x14ac:dyDescent="0.2">
      <c r="A27" t="s">
        <v>13</v>
      </c>
      <c r="B27">
        <f>C7*B13</f>
        <v>3000000</v>
      </c>
      <c r="C27">
        <f>MAX(0,B27-B19)</f>
        <v>2990000</v>
      </c>
      <c r="D27" s="6">
        <f>IF(C27=0,0,IF(C27&lt;=90000,C27/1000*C19,IF(C27&lt;=400000,(90000/1000*C19)+((C27-90000)/1000*D19),(90000/1000*C19)+(400000/1000*D19)+((C27-400000)/1000*E19))))</f>
        <v>12410</v>
      </c>
    </row>
    <row r="28" spans="1:5" x14ac:dyDescent="0.2">
      <c r="A28" t="s">
        <v>16</v>
      </c>
      <c r="B28">
        <f>C8*B13</f>
        <v>30000</v>
      </c>
      <c r="C28">
        <f>MAX(0,B28-B20)</f>
        <v>20000</v>
      </c>
      <c r="D28" s="6">
        <f>IF(C28=0,0,IF(C28&lt;=90000,C28/1000*C20,IF(C28&lt;=400000,(90000/1000*C20)+((C28-90000)/1000*D20),(90000/1000*C20)+(400000/1000*D20)+((C28-400000)/1000*E20))))</f>
        <v>100</v>
      </c>
    </row>
    <row r="29" spans="1:5" x14ac:dyDescent="0.2">
      <c r="A29" t="s">
        <v>34</v>
      </c>
      <c r="B29">
        <f>C9*B13</f>
        <v>30000</v>
      </c>
      <c r="C29">
        <f>MAX(0,B29-B21)</f>
        <v>20000</v>
      </c>
      <c r="D29" s="6">
        <f>IF(C29=0,0,IF(C29&lt;=90000,C29/1000*C21,IF(C29&lt;=400000,(90000/1000*C21)+((C29-90000)/1000*D21),(90000/1000*C21)+(400000/1000*D21)+((C29-400000)/1000*E21))))</f>
        <v>100</v>
      </c>
    </row>
    <row r="30" spans="1:5" x14ac:dyDescent="0.2">
      <c r="D30" s="6"/>
    </row>
    <row r="31" spans="1:5" ht="16" x14ac:dyDescent="0.2">
      <c r="A31" s="2" t="s">
        <v>35</v>
      </c>
      <c r="D31" s="7">
        <f>SUM(D26:D29)</f>
        <v>12610</v>
      </c>
    </row>
    <row r="32" spans="1:5" x14ac:dyDescent="0.2">
      <c r="A32" s="5" t="s">
        <v>36</v>
      </c>
      <c r="D32" s="8">
        <f>IF(B13=0,0,D31/B13)</f>
        <v>126.1</v>
      </c>
    </row>
    <row r="35" spans="1:3" ht="16" x14ac:dyDescent="0.2">
      <c r="A35" s="2" t="s">
        <v>37</v>
      </c>
    </row>
    <row r="36" spans="1:3" ht="16" x14ac:dyDescent="0.2">
      <c r="A36" s="2" t="s">
        <v>38</v>
      </c>
      <c r="B36" s="2" t="s">
        <v>39</v>
      </c>
      <c r="C36" s="2" t="s">
        <v>40</v>
      </c>
    </row>
    <row r="37" spans="1:3" x14ac:dyDescent="0.2">
      <c r="A37">
        <v>100</v>
      </c>
      <c r="B37" s="6">
        <f>IF(MAX(0,(C7*30*A37)-B19)=0,0,IF(MAX(0,(C7*30*A37)-B19)&lt;=90000,MAX(0,(C7*30*A37)-B19)/1000*C19,IF(MAX(0,(C7*30*A37)-B19)&lt;=400000,(90000/1000*C19)+((MAX(0,(C7*30*A37)-B19)-90000)/1000*D19),(90000/1000*C19)+(400000/1000*D19)+((MAX(0,(C7*30*A37)-B19)-400000)/1000*E19))))+IF(MAX(0,(C8*30*A37)-B20)=0,0,IF(MAX(0,(C8*30*A37)-B20)&lt;=90000,MAX(0,(C8*30*A37)-B20)/1000*C20,IF(MAX(0,(C8*30*A37)-B20)&lt;=400000,(90000/1000*C20)+((MAX(0,(C8*30*A37)-B20)-90000)/1000*D20),(90000/1000*C20)+(400000/1000*D20)+((MAX(0,(C8*30*A37)-B20)-400000)/1000*E20))))+IF(MAX(0,(C9*30*A37)-B21)=0,0,IF(MAX(0,(C9*30*A37)-B21)&lt;=90000,MAX(0,(C9*30*A37)-B21)/1000*C21,IF(MAX(0,(C9*30*A37)-B21)&lt;=400000,(90000/1000*C21)+((MAX(0,(C9*30*A37)-B21)-90000)/1000*D21),(90000/1000*C21)+(400000/1000*D21)+((MAX(0,(C9*30*A37)-B21)-400000)/1000*E21))))</f>
        <v>367450</v>
      </c>
      <c r="C37" s="6">
        <f t="shared" ref="C37:C42" si="0">IF(A37=0,0,B37/A37)</f>
        <v>3674.5</v>
      </c>
    </row>
    <row r="38" spans="1:3" x14ac:dyDescent="0.2">
      <c r="A38">
        <v>500</v>
      </c>
      <c r="B38" s="6">
        <f>IF(MAX(0,(C7*30*A38)-B19)=0,0,IF(MAX(0,(C7*30*A38)-B19)&lt;=90000,MAX(0,(C7*30*A38)-B19)/1000*C19,IF(MAX(0,(C7*30*A38)-B19)&lt;=400000,(90000/1000*C19)+((MAX(0,(C7*30*A38)-B19)-90000)/1000*D19),(90000/1000*C19)+(400000/1000*D19)+((MAX(0,(C7*30*A38)-B19)-400000)/1000*E19))))+IF(MAX(0,(C8*30*A38)-B20)=0,0,IF(MAX(0,(C8*30*A38)-B20)&lt;=90000,MAX(0,(C8*30*A38)-B20)/1000*C20,IF(MAX(0,(C8*30*A38)-B20)&lt;=400000,(90000/1000*C20)+((MAX(0,(C8*30*A38)-B20)-90000)/1000*D20),(90000/1000*C20)+(400000/1000*D20)+((MAX(0,(C8*30*A38)-B20)-400000)/1000*E20))))+IF(MAX(0,(C9*30*A38)-B21)=0,0,IF(MAX(0,(C9*30*A38)-B21)&lt;=90000,MAX(0,(C9*30*A38)-B21)/1000*C21,IF(MAX(0,(C9*30*A38)-B21)&lt;=400000,(90000/1000*C21)+((MAX(0,(C9*30*A38)-B21)-90000)/1000*D21),(90000/1000*C21)+(400000/1000*D21)+((MAX(0,(C9*30*A38)-B21)-400000)/1000*E21))))</f>
        <v>1829050</v>
      </c>
      <c r="C38" s="6">
        <f t="shared" si="0"/>
        <v>3658.1</v>
      </c>
    </row>
    <row r="39" spans="1:3" x14ac:dyDescent="0.2">
      <c r="A39">
        <v>1000</v>
      </c>
      <c r="B39" s="6">
        <f>IF(MAX(0,(C7*30*A39)-B19)=0,0,IF(MAX(0,(C7*30*A39)-B19)&lt;=90000,MAX(0,(C7*30*A39)-B19)/1000*C19,IF(MAX(0,(C7*30*A39)-B19)&lt;=400000,(90000/1000*C19)+((MAX(0,(C7*30*A39)-B19)-90000)/1000*D19),(90000/1000*C19)+(400000/1000*D19)+((MAX(0,(C7*30*A39)-B19)-400000)/1000*E19))))+IF(MAX(0,(C8*30*A39)-B20)=0,0,IF(MAX(0,(C8*30*A39)-B20)&lt;=90000,MAX(0,(C8*30*A39)-B20)/1000*C20,IF(MAX(0,(C8*30*A39)-B20)&lt;=400000,(90000/1000*C20)+((MAX(0,(C8*30*A39)-B20)-90000)/1000*D20),(90000/1000*C20)+(400000/1000*D20)+((MAX(0,(C8*30*A39)-B20)-400000)/1000*E20))))+IF(MAX(0,(C9*30*A39)-B21)=0,0,IF(MAX(0,(C9*30*A39)-B21)&lt;=90000,MAX(0,(C9*30*A39)-B21)/1000*C21,IF(MAX(0,(C9*30*A39)-B21)&lt;=400000,(90000/1000*C21)+((MAX(0,(C9*30*A39)-B21)-90000)/1000*D21),(90000/1000*C21)+(400000/1000*D21)+((MAX(0,(C9*30*A39)-B21)-400000)/1000*E21))))</f>
        <v>3656050</v>
      </c>
      <c r="C39" s="6">
        <f t="shared" si="0"/>
        <v>3656.05</v>
      </c>
    </row>
    <row r="40" spans="1:3" x14ac:dyDescent="0.2">
      <c r="A40">
        <v>2000</v>
      </c>
      <c r="B40" s="6">
        <f>IF(MAX(0,(C7*30*A40)-B19)=0,0,IF(MAX(0,(C7*30*A40)-B19)&lt;=90000,MAX(0,(C7*30*A40)-B19)/1000*C19,IF(MAX(0,(C7*30*A40)-B19)&lt;=400000,(90000/1000*C19)+((MAX(0,(C7*30*A40)-B19)-90000)/1000*D19),(90000/1000*C19)+(400000/1000*D19)+((MAX(0,(C7*30*A40)-B19)-400000)/1000*E19))))+IF(MAX(0,(C8*30*A40)-B20)=0,0,IF(MAX(0,(C8*30*A40)-B20)&lt;=90000,MAX(0,(C8*30*A40)-B20)/1000*C20,IF(MAX(0,(C8*30*A40)-B20)&lt;=400000,(90000/1000*C20)+((MAX(0,(C8*30*A40)-B20)-90000)/1000*D20),(90000/1000*C20)+(400000/1000*D20)+((MAX(0,(C8*30*A40)-B20)-400000)/1000*E20))))+IF(MAX(0,(C9*30*A40)-B21)=0,0,IF(MAX(0,(C9*30*A40)-B21)&lt;=90000,MAX(0,(C9*30*A40)-B21)/1000*C21,IF(MAX(0,(C9*30*A40)-B21)&lt;=400000,(90000/1000*C21)+((MAX(0,(C9*30*A40)-B21)-90000)/1000*D21),(90000/1000*C21)+(400000/1000*D21)+((MAX(0,(C9*30*A40)-B21)-400000)/1000*E21))))</f>
        <v>7310050</v>
      </c>
      <c r="C40" s="6">
        <f t="shared" si="0"/>
        <v>3655.0250000000001</v>
      </c>
    </row>
    <row r="41" spans="1:3" x14ac:dyDescent="0.2">
      <c r="A41">
        <v>5000</v>
      </c>
      <c r="B41" s="6">
        <f>IF(MAX(0,(C7*30*A41)-B19)=0,0,IF(MAX(0,(C7*30*A41)-B19)&lt;=90000,MAX(0,(C7*30*A41)-B19)/1000*C19,IF(MAX(0,(C7*30*A41)-B19)&lt;=400000,(90000/1000*C19)+((MAX(0,(C7*30*A41)-B19)-90000)/1000*D19),(90000/1000*C19)+(400000/1000*D19)+((MAX(0,(C7*30*A41)-B19)-400000)/1000*E19))))+IF(MAX(0,(C8*30*A41)-B20)=0,0,IF(MAX(0,(C8*30*A41)-B20)&lt;=90000,MAX(0,(C8*30*A41)-B20)/1000*C20,IF(MAX(0,(C8*30*A41)-B20)&lt;=400000,(90000/1000*C20)+((MAX(0,(C8*30*A41)-B20)-90000)/1000*D20),(90000/1000*C20)+(400000/1000*D20)+((MAX(0,(C8*30*A41)-B20)-400000)/1000*E20))))+IF(MAX(0,(C9*30*A41)-B21)=0,0,IF(MAX(0,(C9*30*A41)-B21)&lt;=90000,MAX(0,(C9*30*A41)-B21)/1000*C21,IF(MAX(0,(C9*30*A41)-B21)&lt;=400000,(90000/1000*C21)+((MAX(0,(C9*30*A41)-B21)-90000)/1000*D21),(90000/1000*C21)+(400000/1000*D21)+((MAX(0,(C9*30*A41)-B21)-400000)/1000*E21))))</f>
        <v>18272050</v>
      </c>
      <c r="C41" s="6">
        <f t="shared" si="0"/>
        <v>3654.41</v>
      </c>
    </row>
    <row r="42" spans="1:3" x14ac:dyDescent="0.2">
      <c r="A42">
        <v>10000</v>
      </c>
      <c r="B42" s="6">
        <f>IF(MAX(0,(C7*30*A42)-B19)=0,0,IF(MAX(0,(C7*30*A42)-B19)&lt;=90000,MAX(0,(C7*30*A42)-B19)/1000*C19,IF(MAX(0,(C7*30*A42)-B19)&lt;=400000,(90000/1000*C19)+((MAX(0,(C7*30*A42)-B19)-90000)/1000*D19),(90000/1000*C19)+(400000/1000*D19)+((MAX(0,(C7*30*A42)-B19)-400000)/1000*E19))))+IF(MAX(0,(C8*30*A42)-B20)=0,0,IF(MAX(0,(C8*30*A42)-B20)&lt;=90000,MAX(0,(C8*30*A42)-B20)/1000*C20,IF(MAX(0,(C8*30*A42)-B20)&lt;=400000,(90000/1000*C20)+((MAX(0,(C8*30*A42)-B20)-90000)/1000*D20),(90000/1000*C20)+(400000/1000*D20)+((MAX(0,(C8*30*A42)-B20)-400000)/1000*E20))))+IF(MAX(0,(C9*30*A42)-B21)=0,0,IF(MAX(0,(C9*30*A42)-B21)&lt;=90000,MAX(0,(C9*30*A42)-B21)/1000*C21,IF(MAX(0,(C9*30*A42)-B21)&lt;=400000,(90000/1000*C21)+((MAX(0,(C9*30*A42)-B21)-90000)/1000*D21),(90000/1000*C21)+(400000/1000*D21)+((MAX(0,(C9*30*A42)-B21)-400000)/1000*E21))))</f>
        <v>36542050</v>
      </c>
      <c r="C42" s="6">
        <f t="shared" si="0"/>
        <v>3654.2049999999999</v>
      </c>
    </row>
  </sheetData>
  <mergeCells count="1">
    <mergeCell ref="A1:F1"/>
  </mergeCell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SafePath API Cost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0</cp:revision>
  <dcterms:created xsi:type="dcterms:W3CDTF">2025-10-26T11:06:14Z</dcterms:created>
  <dcterms:modified xsi:type="dcterms:W3CDTF">2025-10-27T20:42:19Z</dcterms:modified>
  <dc:language>en-US</dc:language>
</cp:coreProperties>
</file>