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lr\Work\ITHIM estimating matrix\"/>
    </mc:Choice>
  </mc:AlternateContent>
  <xr:revisionPtr revIDLastSave="0" documentId="13_ncr:40009_{D727F7A8-EB10-4B14-9D30-4C1714EEA1A9}" xr6:coauthVersionLast="45" xr6:coauthVersionMax="45" xr10:uidLastSave="{00000000-0000-0000-0000-000000000000}"/>
  <bookViews>
    <workbookView xWindow="-108" yWindow="-108" windowWidth="23256" windowHeight="12576"/>
  </bookViews>
  <sheets>
    <sheet name="bogota_who_hit_who_matrix_3_yea" sheetId="1" r:id="rId1"/>
  </sheets>
  <calcPr calcId="0"/>
</workbook>
</file>

<file path=xl/calcChain.xml><?xml version="1.0" encoding="utf-8"?>
<calcChain xmlns="http://schemas.openxmlformats.org/spreadsheetml/2006/main">
  <c r="G10" i="1" l="1"/>
  <c r="G9" i="1"/>
  <c r="G11" i="1"/>
  <c r="G8" i="1"/>
  <c r="G6" i="1"/>
  <c r="G7" i="1"/>
  <c r="G5" i="1"/>
  <c r="D16" i="1"/>
  <c r="D17" i="1"/>
  <c r="D18" i="1"/>
  <c r="D19" i="1"/>
  <c r="D20" i="1"/>
  <c r="D21" i="1"/>
  <c r="D22" i="1"/>
  <c r="D15" i="1"/>
</calcChain>
</file>

<file path=xl/sharedStrings.xml><?xml version="1.0" encoding="utf-8"?>
<sst xmlns="http://schemas.openxmlformats.org/spreadsheetml/2006/main" count="26" uniqueCount="21">
  <si>
    <t>Bus</t>
  </si>
  <si>
    <t>Walk</t>
  </si>
  <si>
    <t>Cycle</t>
  </si>
  <si>
    <t>Motorcycle</t>
  </si>
  <si>
    <t>Car</t>
  </si>
  <si>
    <t>GBD 2015 for mexico city</t>
  </si>
  <si>
    <t>cycle</t>
  </si>
  <si>
    <t>motor vehicle</t>
  </si>
  <si>
    <t>motorcycle</t>
  </si>
  <si>
    <t>other</t>
  </si>
  <si>
    <t>pedestrian</t>
  </si>
  <si>
    <t>Mexico city police data</t>
  </si>
  <si>
    <t>Three-wheeled motor vehicle</t>
  </si>
  <si>
    <t>Van</t>
  </si>
  <si>
    <t>Heavy Vehicle</t>
  </si>
  <si>
    <t>Other land transport accidents  </t>
  </si>
  <si>
    <t>TOTAL</t>
  </si>
  <si>
    <t>car</t>
  </si>
  <si>
    <t>bus</t>
  </si>
  <si>
    <t>truck</t>
  </si>
  <si>
    <t>GBD data, with motor vehicle classification based on police data, check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</si>
</sst>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tabSelected="1" zoomScale="85" zoomScaleNormal="85" workbookViewId="0">
      <selection activeCell="H24" sqref="H24"/>
    </sheetView>
  </sheetViews>
  <sheetFormatPr defaultRowHeight="14.4" x14ac:dyDescent="0.3"/>
  <sheetData>
    <row r="4" spans="2:7" x14ac:dyDescent="0.3">
      <c r="B4" t="s">
        <v>5</v>
      </c>
      <c r="F4" t="s">
        <v>20</v>
      </c>
    </row>
    <row r="5" spans="2:7" x14ac:dyDescent="0.3">
      <c r="B5" t="s">
        <v>6</v>
      </c>
      <c r="C5">
        <v>41</v>
      </c>
      <c r="D5" s="1">
        <v>0.03</v>
      </c>
      <c r="F5" t="s">
        <v>6</v>
      </c>
      <c r="G5">
        <f>C5</f>
        <v>41</v>
      </c>
    </row>
    <row r="6" spans="2:7" x14ac:dyDescent="0.3">
      <c r="B6" t="s">
        <v>7</v>
      </c>
      <c r="C6">
        <v>392</v>
      </c>
      <c r="D6" s="1">
        <v>0.31</v>
      </c>
      <c r="F6" t="s">
        <v>17</v>
      </c>
      <c r="G6" s="3">
        <f>C6*((C19+C20)/SUM(C$19:C$22))</f>
        <v>366.12541254125409</v>
      </c>
    </row>
    <row r="7" spans="2:7" x14ac:dyDescent="0.3">
      <c r="B7" t="s">
        <v>8</v>
      </c>
      <c r="C7">
        <v>130</v>
      </c>
      <c r="D7" s="1">
        <v>0.1</v>
      </c>
      <c r="F7" t="s">
        <v>8</v>
      </c>
      <c r="G7">
        <f>C7</f>
        <v>130</v>
      </c>
    </row>
    <row r="8" spans="2:7" x14ac:dyDescent="0.3">
      <c r="B8" t="s">
        <v>9</v>
      </c>
      <c r="C8">
        <v>21</v>
      </c>
      <c r="D8" s="1">
        <v>0.02</v>
      </c>
      <c r="F8" t="s">
        <v>18</v>
      </c>
      <c r="G8" s="3">
        <f>C6*C22/SUM(C$19:C$22)</f>
        <v>14.231023102310232</v>
      </c>
    </row>
    <row r="9" spans="2:7" x14ac:dyDescent="0.3">
      <c r="B9" t="s">
        <v>9</v>
      </c>
      <c r="C9">
        <v>41</v>
      </c>
      <c r="D9" s="1">
        <v>0.03</v>
      </c>
      <c r="F9" t="s">
        <v>19</v>
      </c>
      <c r="G9" s="3">
        <f>C6*C21/SUM(C$19:C$22)</f>
        <v>11.643564356435643</v>
      </c>
    </row>
    <row r="10" spans="2:7" x14ac:dyDescent="0.3">
      <c r="B10" t="s">
        <v>10</v>
      </c>
      <c r="C10">
        <v>638</v>
      </c>
      <c r="D10" s="1">
        <v>0.51</v>
      </c>
      <c r="F10" t="s">
        <v>10</v>
      </c>
      <c r="G10">
        <f>C10</f>
        <v>638</v>
      </c>
    </row>
    <row r="11" spans="2:7" x14ac:dyDescent="0.3">
      <c r="F11" t="s">
        <v>9</v>
      </c>
      <c r="G11">
        <f>C9+C8</f>
        <v>62</v>
      </c>
    </row>
    <row r="14" spans="2:7" x14ac:dyDescent="0.3">
      <c r="B14" t="s">
        <v>11</v>
      </c>
    </row>
    <row r="15" spans="2:7" x14ac:dyDescent="0.3">
      <c r="B15" t="s">
        <v>1</v>
      </c>
      <c r="C15">
        <v>882</v>
      </c>
      <c r="D15" s="2">
        <f>C15/SUM(C$15:C$22)</f>
        <v>0.64568081991215232</v>
      </c>
    </row>
    <row r="16" spans="2:7" x14ac:dyDescent="0.3">
      <c r="B16" t="s">
        <v>2</v>
      </c>
      <c r="C16">
        <v>11</v>
      </c>
      <c r="D16" s="2">
        <f t="shared" ref="D16:D22" si="0">C16/SUM(C$15:C$22)</f>
        <v>8.0527086383601759E-3</v>
      </c>
    </row>
    <row r="17" spans="2:5" x14ac:dyDescent="0.3">
      <c r="B17" t="s">
        <v>3</v>
      </c>
      <c r="C17">
        <v>169</v>
      </c>
      <c r="D17" s="2">
        <f t="shared" si="0"/>
        <v>0.12371888726207907</v>
      </c>
    </row>
    <row r="18" spans="2:5" x14ac:dyDescent="0.3">
      <c r="B18" t="s">
        <v>12</v>
      </c>
      <c r="C18">
        <v>1</v>
      </c>
      <c r="D18" s="2">
        <f t="shared" si="0"/>
        <v>7.320644216691069E-4</v>
      </c>
      <c r="E18" s="1"/>
    </row>
    <row r="19" spans="2:5" x14ac:dyDescent="0.3">
      <c r="B19" t="s">
        <v>4</v>
      </c>
      <c r="C19">
        <v>278</v>
      </c>
      <c r="D19" s="2">
        <f t="shared" si="0"/>
        <v>0.20351390922401172</v>
      </c>
      <c r="E19" s="1"/>
    </row>
    <row r="20" spans="2:5" x14ac:dyDescent="0.3">
      <c r="B20" t="s">
        <v>13</v>
      </c>
      <c r="C20">
        <v>5</v>
      </c>
      <c r="D20" s="2">
        <f t="shared" si="0"/>
        <v>3.6603221083455345E-3</v>
      </c>
      <c r="E20" s="1"/>
    </row>
    <row r="21" spans="2:5" x14ac:dyDescent="0.3">
      <c r="B21" t="s">
        <v>14</v>
      </c>
      <c r="C21">
        <v>9</v>
      </c>
      <c r="D21" s="2">
        <f t="shared" si="0"/>
        <v>6.5885797950219621E-3</v>
      </c>
      <c r="E21" s="1"/>
    </row>
    <row r="22" spans="2:5" x14ac:dyDescent="0.3">
      <c r="B22" t="s">
        <v>0</v>
      </c>
      <c r="C22">
        <v>11</v>
      </c>
      <c r="D22" s="2">
        <f t="shared" si="0"/>
        <v>8.0527086383601759E-3</v>
      </c>
      <c r="E22" s="1"/>
    </row>
    <row r="23" spans="2:5" x14ac:dyDescent="0.3">
      <c r="B23" t="s">
        <v>15</v>
      </c>
      <c r="C23">
        <v>401</v>
      </c>
    </row>
    <row r="24" spans="2:5" x14ac:dyDescent="0.3">
      <c r="B24" t="s">
        <v>16</v>
      </c>
      <c r="C24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bogota_who_hit_who_matrix_3_yea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Goel</cp:lastModifiedBy>
  <dcterms:created xsi:type="dcterms:W3CDTF">2019-10-11T11:11:16Z</dcterms:created>
  <dcterms:modified xsi:type="dcterms:W3CDTF">2019-10-11T11:11:51Z</dcterms:modified>
</cp:coreProperties>
</file>