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EGA\Research\Manuel\Sunk Costs\Analysis\MachineLearning\ml-early-stop\"/>
    </mc:Choice>
  </mc:AlternateContent>
  <xr:revisionPtr revIDLastSave="0" documentId="13_ncr:1_{7860AF71-F5BC-44E8-8C6C-413D68A1FFE7}" xr6:coauthVersionLast="47" xr6:coauthVersionMax="47" xr10:uidLastSave="{00000000-0000-0000-0000-000000000000}"/>
  <bookViews>
    <workbookView xWindow="-120" yWindow="-120" windowWidth="29040" windowHeight="15720" xr2:uid="{DA979DC9-153F-493B-856B-1011D7CCC0F0}"/>
  </bookViews>
  <sheets>
    <sheet name="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5" l="1" a="1"/>
  <c r="A2" i="5" s="1"/>
  <c r="C2" i="5" s="1" a="1"/>
  <c r="C2" i="5" s="1"/>
  <c r="S2" i="5"/>
  <c r="R2" i="5"/>
  <c r="T2" i="5" l="1"/>
  <c r="F2" i="5" a="1"/>
  <c r="F2" i="5" s="1"/>
  <c r="D2" i="5" a="1"/>
  <c r="D2" i="5" s="1"/>
  <c r="E2" i="5" l="1" a="1"/>
  <c r="E2" i="5" s="1"/>
  <c r="B2" i="5" l="1" a="1"/>
  <c r="B2" i="5" s="1"/>
  <c r="M5" i="5" s="1" a="1"/>
  <c r="M5" i="5" s="1"/>
  <c r="G2" i="5" l="1" a="1"/>
  <c r="G2" i="5" s="1"/>
  <c r="H2" i="5" a="1"/>
  <c r="H2" i="5" s="1"/>
  <c r="I2" i="5" l="1" a="1"/>
  <c r="I2" i="5" s="1"/>
  <c r="J2" i="5" s="1"/>
  <c r="K2" i="5" l="1" a="1"/>
  <c r="K2" i="5" s="1"/>
  <c r="R6" i="5" s="1" a="1"/>
  <c r="R6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<sst xmlns="http://schemas.openxmlformats.org/spreadsheetml/2006/main" count="24" uniqueCount="24">
  <si>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Y</t>
  </si>
  <si>
    <t>X</t>
  </si>
  <si>
    <t>Z</t>
  </si>
  <si>
    <t>XZ</t>
  </si>
  <si>
    <t>ATE</t>
  </si>
  <si>
    <t>i</t>
  </si>
  <si>
    <t>U</t>
  </si>
  <si>
    <t>b0.hat</t>
  </si>
  <si>
    <t>b1.hat</t>
  </si>
  <si>
    <t>b2.hat</t>
  </si>
  <si>
    <t>b3.hat</t>
  </si>
  <si>
    <t>b0</t>
  </si>
  <si>
    <t>b1</t>
  </si>
  <si>
    <t>b2</t>
  </si>
  <si>
    <t>b3</t>
  </si>
  <si>
    <t>ML0</t>
  </si>
  <si>
    <t>ML1</t>
  </si>
  <si>
    <t>TE.hat</t>
  </si>
  <si>
    <t>ATE.hat</t>
  </si>
  <si>
    <t>X*TE.hat</t>
  </si>
  <si>
    <t xml:space="preserve">E{Y|X=1} </t>
  </si>
  <si>
    <t xml:space="preserve">E{Y|X=0} </t>
  </si>
  <si>
    <t>Y(0).hat</t>
  </si>
  <si>
    <t>Y(1).hat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</si>
</sst>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7094-8150-41D8-ACFF-FCACA26FB399}">
  <dimension ref="A1:T21"/>
  <sheetViews>
    <sheetView tabSelected="1" zoomScale="115" zoomScaleNormal="115" workbookViewId="0">
      <selection activeCell="M9" sqref="M9"/>
    </sheetView>
  </sheetViews>
  <sheetFormatPr defaultRowHeight="18.75" x14ac:dyDescent="0.3"/>
  <cols>
    <col min="1" max="1" width="2.8984375" style="1" bestFit="1" customWidth="1"/>
    <col min="2" max="2" width="6.09765625" style="1" customWidth="1"/>
    <col min="3" max="3" width="3.296875" style="1" customWidth="1"/>
    <col min="4" max="5" width="4.796875" style="1" customWidth="1"/>
    <col min="6" max="6" width="4.5" style="1" customWidth="1"/>
    <col min="7" max="7" width="6.3984375" style="1" customWidth="1"/>
    <col min="8" max="8" width="6.796875" style="1" customWidth="1"/>
    <col min="9" max="9" width="5.59765625" style="1" customWidth="1"/>
    <col min="10" max="10" width="6.69921875" style="1" customWidth="1"/>
    <col min="11" max="12" width="7.796875" style="1" customWidth="1"/>
    <col min="13" max="13" width="5.8984375" style="1" customWidth="1"/>
    <col min="14" max="17" width="7" style="1" customWidth="1"/>
    <col min="18" max="18" width="8" style="1" customWidth="1"/>
    <col min="19" max="19" width="7.69921875" style="1" customWidth="1"/>
    <col min="20" max="20" width="4.8984375" style="1" customWidth="1"/>
    <col min="21" max="21" width="3.8984375" style="1" bestFit="1" customWidth="1"/>
    <col min="22" max="22" width="8.796875" style="1"/>
    <col min="23" max="26" width="6.59765625" style="1" customWidth="1"/>
    <col min="27" max="16384" width="8.796875" style="1"/>
  </cols>
  <sheetData>
    <row r="1" spans="1:20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22</v>
      </c>
      <c r="H1" s="1" t="s">
        <v>23</v>
      </c>
      <c r="I1" s="1" t="s">
        <v>17</v>
      </c>
      <c r="J1" s="1" t="s">
        <v>18</v>
      </c>
      <c r="K1" s="1" t="s">
        <v>19</v>
      </c>
      <c r="M1" s="1" t="s">
        <v>11</v>
      </c>
      <c r="N1" s="1" t="s">
        <v>12</v>
      </c>
      <c r="O1" s="1" t="s">
        <v>13</v>
      </c>
      <c r="P1" s="1" t="s">
        <v>14</v>
      </c>
      <c r="R1" s="1" t="s">
        <v>21</v>
      </c>
      <c r="S1" s="1" t="s">
        <v>20</v>
      </c>
      <c r="T1" s="1" t="s">
        <v>4</v>
      </c>
    </row>
    <row r="2" spans="1:20" x14ac:dyDescent="0.3">
      <c r="A2" s="1" cm="1">
        <f t="array" ref="A2:A21">_xlfn.SEQUENCE(20)</f>
        <v>1</v>
      </c>
      <c r="B2" s="1" cm="1">
        <f t="array" aca="1" ref="B2:B21" ca="1">$M$2+$N$2*_xlfn.ANCHORARRAY($C$2)+$O$2*_xlfn.ANCHORARRAY($D$2)+$P$2*_xlfn.ANCHORARRAY(E2)+_xlfn.ANCHORARRAY($F$2)</f>
        <v>14.785198668950221</v>
      </c>
      <c r="C2" s="1" cm="1">
        <f t="array" aca="1" ref="C2:C21" ca="1">_xlfn.MAP(_xlfn.ANCHORARRAY($A$2),_xlfn.LAMBDA(_xlpm.x,IF(RAND()&gt;0.5,1,0)))</f>
        <v>1</v>
      </c>
      <c r="D2" s="1" cm="1">
        <f t="array" aca="1" ref="D2:D21" ca="1">_xlfn.MAP(_xlfn.ANCHORARRAY($A$2),_xlfn.LAMBDA(_xlpm.x,RAND()))</f>
        <v>0.25459831184394244</v>
      </c>
      <c r="E2" s="1" cm="1">
        <f t="array" aca="1" ref="E2:E21" ca="1">_xlfn.ANCHORARRAY(C2)*_xlfn.ANCHORARRAY(D2)</f>
        <v>0.25459831184394244</v>
      </c>
      <c r="F2" s="1" cm="1">
        <f t="array" aca="1" ref="F2:F21" ca="1">_xlfn.MAP(_xlfn.ANCHORARRAY($A$2),_xlfn.LAMBDA(_xlpm.x,0.05*RAND()))</f>
        <v>3.0104860426245997E-3</v>
      </c>
      <c r="G2" s="1" cm="1">
        <f t="array" aca="1" ref="G2:G21" ca="1">$M$5+$N$5*0+$O$5*_xlfn.ANCHORARRAY($D$2)+$P$5*0</f>
        <v>11.301325405094339</v>
      </c>
      <c r="H2" s="1" cm="1">
        <f t="array" aca="1" ref="H2:H21" ca="1">$M$5+$N$5*1+$O$5*_xlfn.ANCHORARRAY($D$2)+$P$5*_xlfn.ANCHORARRAY($D$2)</f>
        <v>14.804660895195251</v>
      </c>
      <c r="I2" s="1" cm="1">
        <f t="array" aca="1" ref="I2:I21" ca="1">_xlfn.ANCHORARRAY(H2)-_xlfn.ANCHORARRAY(G2)</f>
        <v>3.5033354901009126</v>
      </c>
      <c r="J2" s="1">
        <f ca="1">AVERAGE(_xlfn.ANCHORARRAY(I2))</f>
        <v>3.8506589688596584</v>
      </c>
      <c r="K2" s="1" cm="1">
        <f t="array" aca="1" ref="K2:K21" ca="1">_xlfn.ANCHORARRAY(C2)*_xlfn.ANCHORARRAY(I2)</f>
        <v>3.5033354901009126</v>
      </c>
      <c r="M2" s="1">
        <v>10</v>
      </c>
      <c r="N2" s="1">
        <v>3</v>
      </c>
      <c r="O2" s="1">
        <v>5</v>
      </c>
      <c r="P2" s="1">
        <v>2</v>
      </c>
      <c r="R2" s="1">
        <f>$M$2+0.5*O2</f>
        <v>12.5</v>
      </c>
      <c r="S2" s="1">
        <f>M2+N2+0.5*O2+0.5*P2</f>
        <v>16.5</v>
      </c>
      <c r="T2" s="1">
        <f>$S$2-$R$2</f>
        <v>4</v>
      </c>
    </row>
    <row r="3" spans="1:20" x14ac:dyDescent="0.3">
      <c r="A3" s="1">
        <v>2</v>
      </c>
      <c r="B3" s="1">
        <f ca="1"/>
        <v>10.487569808685974</v>
      </c>
      <c r="C3" s="1">
        <f ca="1"/>
        <v>0</v>
      </c>
      <c r="D3" s="1">
        <f ca="1"/>
        <v>8.9748652053906808E-2</v>
      </c>
      <c r="E3" s="1">
        <f ca="1"/>
        <v>0</v>
      </c>
      <c r="F3" s="1">
        <f ca="1"/>
        <v>3.8826548416439836E-2</v>
      </c>
      <c r="G3" s="1">
        <f ca="1"/>
        <v>10.476014472849236</v>
      </c>
      <c r="H3" s="1">
        <f ca="1"/>
        <v>13.648778062710802</v>
      </c>
      <c r="I3" s="1">
        <f ca="1"/>
        <v>3.1727635898615656</v>
      </c>
      <c r="K3" s="1">
        <f ca="1"/>
        <v>0</v>
      </c>
    </row>
    <row r="4" spans="1:20" x14ac:dyDescent="0.3">
      <c r="A4" s="1">
        <v>3</v>
      </c>
      <c r="B4" s="1">
        <f ca="1"/>
        <v>19.316933389883555</v>
      </c>
      <c r="C4" s="1">
        <f ca="1"/>
        <v>1</v>
      </c>
      <c r="D4" s="1">
        <f ca="1"/>
        <v>0.89714586304406174</v>
      </c>
      <c r="E4" s="1">
        <f ca="1"/>
        <v>0.89714586304406174</v>
      </c>
      <c r="F4" s="1">
        <f ca="1"/>
        <v>3.6912348575124258E-2</v>
      </c>
      <c r="G4" s="1">
        <f ca="1"/>
        <v>14.518205070895331</v>
      </c>
      <c r="H4" s="1">
        <f ca="1"/>
        <v>19.310036790014252</v>
      </c>
      <c r="I4" s="1">
        <f ca="1"/>
        <v>4.791831719118921</v>
      </c>
      <c r="K4" s="1">
        <f ca="1"/>
        <v>4.791831719118921</v>
      </c>
      <c r="M4" s="1" t="s">
        <v>7</v>
      </c>
      <c r="N4" s="1" t="s">
        <v>8</v>
      </c>
      <c r="O4" s="1" t="s">
        <v>9</v>
      </c>
      <c r="P4" s="1" t="s">
        <v>10</v>
      </c>
    </row>
    <row r="5" spans="1:20" x14ac:dyDescent="0.3">
      <c r="A5" s="1">
        <v>4</v>
      </c>
      <c r="B5" s="1">
        <f ca="1"/>
        <v>14.751067144864413</v>
      </c>
      <c r="C5" s="1">
        <f ca="1"/>
        <v>1</v>
      </c>
      <c r="D5" s="1">
        <f ca="1"/>
        <v>0.24698698208325431</v>
      </c>
      <c r="E5" s="1">
        <f ca="1"/>
        <v>0.24698698208325431</v>
      </c>
      <c r="F5" s="1">
        <f ca="1"/>
        <v>2.2158270281632083E-2</v>
      </c>
      <c r="G5" s="1">
        <f ca="1"/>
        <v>11.263219693087294</v>
      </c>
      <c r="H5" s="1">
        <f ca="1"/>
        <v>14.751292235448165</v>
      </c>
      <c r="I5" s="1">
        <f ca="1"/>
        <v>3.4880725423608716</v>
      </c>
      <c r="K5" s="1">
        <f ca="1"/>
        <v>3.4880725423608716</v>
      </c>
      <c r="M5" s="1" cm="1">
        <f t="array" aca="1" ref="M5:P5" ca="1">INDEX(LINEST(_xlfn.ANCHORARRAY(B2),_xlfn.HSTACK(_xlfn.ANCHORARRAY(C2),_xlfn.ANCHORARRAY(D2),_xlfn.ANCHORARRAY(E2))),{4,3,2,1})</f>
        <v>10.026692686024244</v>
      </c>
      <c r="N5" s="1">
        <f ca="1"/>
        <v>2.9927912290379655</v>
      </c>
      <c r="O5" s="1">
        <f ca="1"/>
        <v>5.0064460751467488</v>
      </c>
      <c r="P5" s="1">
        <f ca="1"/>
        <v>2.0052931905372895</v>
      </c>
      <c r="R5" s="1" t="s">
        <v>15</v>
      </c>
      <c r="S5" s="1" t="s">
        <v>16</v>
      </c>
    </row>
    <row r="6" spans="1:20" x14ac:dyDescent="0.3">
      <c r="A6" s="1">
        <v>5</v>
      </c>
      <c r="B6" s="1">
        <f ca="1"/>
        <v>12.061323996523678</v>
      </c>
      <c r="C6" s="1">
        <f ca="1"/>
        <v>0</v>
      </c>
      <c r="D6" s="1">
        <f ca="1"/>
        <v>0.40438374574907154</v>
      </c>
      <c r="E6" s="1">
        <f ca="1"/>
        <v>0</v>
      </c>
      <c r="F6" s="1">
        <f ca="1"/>
        <v>3.9405267778319576E-2</v>
      </c>
      <c r="G6" s="1">
        <f ca="1"/>
        <v>12.051218102782824</v>
      </c>
      <c r="H6" s="1">
        <f ca="1"/>
        <v>15.854917303535366</v>
      </c>
      <c r="I6" s="1">
        <f ca="1"/>
        <v>3.8036992007525416</v>
      </c>
      <c r="K6" s="1">
        <f ca="1"/>
        <v>0</v>
      </c>
      <c r="R6" s="1" cm="1">
        <f t="array" aca="1" ref="R6:S6" ca="1">INDEX(LINEST(_xlfn.ANCHORARRAY(B2),_xlfn.ANCHORARRAY(K2)),{2,1})</f>
        <v>11.603812763566861</v>
      </c>
      <c r="S6" s="1">
        <f ca="1"/>
        <v>1.3441408902142049</v>
      </c>
    </row>
    <row r="7" spans="1:20" x14ac:dyDescent="0.3">
      <c r="A7" s="1">
        <v>6</v>
      </c>
      <c r="B7" s="1">
        <f ca="1"/>
        <v>19.048615258906707</v>
      </c>
      <c r="C7" s="1">
        <f ca="1"/>
        <v>1</v>
      </c>
      <c r="D7" s="1">
        <f ca="1"/>
        <v>0.85978942525166424</v>
      </c>
      <c r="E7" s="1">
        <f ca="1"/>
        <v>0.85978942525166424</v>
      </c>
      <c r="F7" s="1">
        <f ca="1"/>
        <v>3.0089282145060282E-2</v>
      </c>
      <c r="G7" s="1">
        <f ca="1"/>
        <v>14.331182079528118</v>
      </c>
      <c r="H7" s="1">
        <f ca="1"/>
        <v>19.048103188319214</v>
      </c>
      <c r="I7" s="1">
        <f ca="1"/>
        <v>4.7169211087910963</v>
      </c>
      <c r="K7" s="1">
        <f ca="1"/>
        <v>4.7169211087910963</v>
      </c>
    </row>
    <row r="8" spans="1:20" x14ac:dyDescent="0.3">
      <c r="A8" s="1">
        <v>7</v>
      </c>
      <c r="B8" s="1">
        <f ca="1"/>
        <v>12.751686991778099</v>
      </c>
      <c r="C8" s="1">
        <f ca="1"/>
        <v>0</v>
      </c>
      <c r="D8" s="1">
        <f ca="1"/>
        <v>0.54487085385030609</v>
      </c>
      <c r="E8" s="1">
        <f ca="1"/>
        <v>0</v>
      </c>
      <c r="F8" s="1">
        <f ca="1"/>
        <v>2.733272252656814E-2</v>
      </c>
      <c r="G8" s="1">
        <f ca="1"/>
        <v>12.754559233744967</v>
      </c>
      <c r="H8" s="1">
        <f ca="1"/>
        <v>16.839976275731189</v>
      </c>
      <c r="I8" s="1">
        <f ca="1"/>
        <v>4.0854170419862221</v>
      </c>
      <c r="K8" s="1">
        <f ca="1"/>
        <v>0</v>
      </c>
    </row>
    <row r="9" spans="1:20" x14ac:dyDescent="0.3">
      <c r="A9" s="1">
        <v>8</v>
      </c>
      <c r="B9" s="1">
        <f ca="1"/>
        <v>19.618189984454542</v>
      </c>
      <c r="C9" s="1">
        <f ca="1"/>
        <v>1</v>
      </c>
      <c r="D9" s="1">
        <f ca="1"/>
        <v>0.94003403605060387</v>
      </c>
      <c r="E9" s="1">
        <f ca="1"/>
        <v>0.94003403605060387</v>
      </c>
      <c r="F9" s="1">
        <f ca="1"/>
        <v>3.7951732100319213E-2</v>
      </c>
      <c r="G9" s="1">
        <f ca="1"/>
        <v>14.732922396314148</v>
      </c>
      <c r="H9" s="1">
        <f ca="1"/>
        <v>19.610757476717673</v>
      </c>
      <c r="I9" s="1">
        <f ca="1"/>
        <v>4.8778350804035249</v>
      </c>
      <c r="K9" s="1">
        <f ca="1"/>
        <v>4.8778350804035249</v>
      </c>
    </row>
    <row r="10" spans="1:20" x14ac:dyDescent="0.3">
      <c r="A10" s="1">
        <v>9</v>
      </c>
      <c r="B10" s="1">
        <f ca="1"/>
        <v>15.415331866525465</v>
      </c>
      <c r="C10" s="1">
        <f ca="1"/>
        <v>1</v>
      </c>
      <c r="D10" s="1">
        <f ca="1"/>
        <v>0.33821310008470751</v>
      </c>
      <c r="E10" s="1">
        <f ca="1"/>
        <v>0.33821310008470751</v>
      </c>
      <c r="F10" s="1">
        <f ca="1"/>
        <v>4.7840165932513008E-2</v>
      </c>
      <c r="G10" s="1">
        <f ca="1"/>
        <v>11.719938333506542</v>
      </c>
      <c r="H10" s="1">
        <f ca="1"/>
        <v>15.390945989094879</v>
      </c>
      <c r="I10" s="1">
        <f ca="1"/>
        <v>3.6710076555883369</v>
      </c>
      <c r="K10" s="1">
        <f ca="1"/>
        <v>3.6710076555883369</v>
      </c>
    </row>
    <row r="11" spans="1:20" x14ac:dyDescent="0.3">
      <c r="A11" s="1">
        <v>10</v>
      </c>
      <c r="B11" s="1">
        <f ca="1"/>
        <v>18.42713147319073</v>
      </c>
      <c r="C11" s="1">
        <f ca="1"/>
        <v>1</v>
      </c>
      <c r="D11" s="1">
        <f ca="1"/>
        <v>0.77438552802820448</v>
      </c>
      <c r="E11" s="1">
        <f ca="1"/>
        <v>0.77438552802820448</v>
      </c>
      <c r="F11" s="1">
        <f ca="1"/>
        <v>6.4327769932971957E-3</v>
      </c>
      <c r="G11" s="1">
        <f ca="1"/>
        <v>13.903612073471491</v>
      </c>
      <c r="H11" s="1">
        <f ca="1"/>
        <v>18.449273328715037</v>
      </c>
      <c r="I11" s="1">
        <f ca="1"/>
        <v>4.5456612552435463</v>
      </c>
      <c r="K11" s="1">
        <f ca="1"/>
        <v>4.5456612552435463</v>
      </c>
    </row>
    <row r="12" spans="1:20" x14ac:dyDescent="0.3">
      <c r="A12" s="1">
        <v>11</v>
      </c>
      <c r="B12" s="1">
        <f ca="1"/>
        <v>14.363521454090455</v>
      </c>
      <c r="C12" s="1">
        <f ca="1"/>
        <v>0</v>
      </c>
      <c r="D12" s="1">
        <f ca="1"/>
        <v>0.86655790034663693</v>
      </c>
      <c r="E12" s="1">
        <f ca="1"/>
        <v>0</v>
      </c>
      <c r="F12" s="1">
        <f ca="1"/>
        <v>3.0731952357270106E-2</v>
      </c>
      <c r="G12" s="1">
        <f ca="1"/>
        <v>14.365068085102072</v>
      </c>
      <c r="H12" s="1">
        <f ca="1"/>
        <v>19.09556197091144</v>
      </c>
      <c r="I12" s="1">
        <f ca="1"/>
        <v>4.7304938858093681</v>
      </c>
      <c r="K12" s="1">
        <f ca="1"/>
        <v>0</v>
      </c>
    </row>
    <row r="13" spans="1:20" x14ac:dyDescent="0.3">
      <c r="A13" s="1">
        <v>12</v>
      </c>
      <c r="B13" s="1">
        <f ca="1"/>
        <v>13.992922143103081</v>
      </c>
      <c r="C13" s="1">
        <f ca="1"/>
        <v>0</v>
      </c>
      <c r="D13" s="1">
        <f ca="1"/>
        <v>0.79463466587818288</v>
      </c>
      <c r="E13" s="1">
        <f ca="1"/>
        <v>0</v>
      </c>
      <c r="F13" s="1">
        <f ca="1"/>
        <v>1.9748813712168356E-2</v>
      </c>
      <c r="G13" s="1">
        <f ca="1"/>
        <v>14.00498829018562</v>
      </c>
      <c r="H13" s="1">
        <f ca="1"/>
        <v>18.591255003673982</v>
      </c>
      <c r="I13" s="1">
        <f ca="1"/>
        <v>4.5862667134883619</v>
      </c>
      <c r="K13" s="1">
        <f ca="1"/>
        <v>0</v>
      </c>
    </row>
    <row r="14" spans="1:20" x14ac:dyDescent="0.3">
      <c r="A14" s="1">
        <v>13</v>
      </c>
      <c r="B14" s="1">
        <f ca="1"/>
        <v>10.322409501894379</v>
      </c>
      <c r="C14" s="1">
        <f ca="1"/>
        <v>0</v>
      </c>
      <c r="D14" s="1">
        <f ca="1"/>
        <v>6.1671632508133567E-2</v>
      </c>
      <c r="E14" s="1">
        <f ca="1"/>
        <v>0</v>
      </c>
      <c r="F14" s="1">
        <f ca="1"/>
        <v>1.4051339353711495E-2</v>
      </c>
      <c r="G14" s="1">
        <f ca="1"/>
        <v>10.335448388542481</v>
      </c>
      <c r="H14" s="1">
        <f ca="1"/>
        <v>13.451909322298325</v>
      </c>
      <c r="I14" s="1">
        <f ca="1"/>
        <v>3.1164609337558442</v>
      </c>
      <c r="K14" s="1">
        <f ca="1"/>
        <v>0</v>
      </c>
    </row>
    <row r="15" spans="1:20" x14ac:dyDescent="0.3">
      <c r="A15" s="1">
        <v>14</v>
      </c>
      <c r="B15" s="1">
        <f ca="1"/>
        <v>13.817040678680753</v>
      </c>
      <c r="C15" s="1">
        <f ca="1"/>
        <v>1</v>
      </c>
      <c r="D15" s="1">
        <f ca="1"/>
        <v>0.11337481568664087</v>
      </c>
      <c r="E15" s="1">
        <f ca="1"/>
        <v>0.11337481568664087</v>
      </c>
      <c r="F15" s="1">
        <f ca="1"/>
        <v>2.3416968874266E-2</v>
      </c>
      <c r="G15" s="1">
        <f ca="1"/>
        <v>10.594297587039113</v>
      </c>
      <c r="H15" s="1">
        <f ca="1"/>
        <v>13.814438561951921</v>
      </c>
      <c r="I15" s="1">
        <f ca="1"/>
        <v>3.2201409749128072</v>
      </c>
      <c r="K15" s="1">
        <f ca="1"/>
        <v>3.2201409749128072</v>
      </c>
    </row>
    <row r="16" spans="1:20" x14ac:dyDescent="0.3">
      <c r="A16" s="1">
        <v>15</v>
      </c>
      <c r="B16" s="1">
        <f ca="1"/>
        <v>10.589829745164852</v>
      </c>
      <c r="C16" s="1">
        <f ca="1"/>
        <v>0</v>
      </c>
      <c r="D16" s="1">
        <f ca="1"/>
        <v>0.11232257591969708</v>
      </c>
      <c r="E16" s="1">
        <f ca="1"/>
        <v>0</v>
      </c>
      <c r="F16" s="1">
        <f ca="1"/>
        <v>2.8216865566366756E-2</v>
      </c>
      <c r="G16" s="1">
        <f ca="1"/>
        <v>10.589029605387784</v>
      </c>
      <c r="H16" s="1">
        <f ca="1"/>
        <v>13.807060531061127</v>
      </c>
      <c r="I16" s="1">
        <f ca="1"/>
        <v>3.218030925673343</v>
      </c>
      <c r="K16" s="1">
        <f ca="1"/>
        <v>0</v>
      </c>
    </row>
    <row r="17" spans="1:11" x14ac:dyDescent="0.3">
      <c r="A17" s="1">
        <v>16</v>
      </c>
      <c r="B17" s="1">
        <f ca="1"/>
        <v>12.451026240885469</v>
      </c>
      <c r="C17" s="1">
        <f ca="1"/>
        <v>0</v>
      </c>
      <c r="D17" s="1">
        <f ca="1"/>
        <v>0.48135971395693744</v>
      </c>
      <c r="E17" s="1">
        <f ca="1"/>
        <v>0</v>
      </c>
      <c r="F17" s="1">
        <f ca="1"/>
        <v>4.4227671100781948E-2</v>
      </c>
      <c r="G17" s="1">
        <f ca="1"/>
        <v>12.436594136697716</v>
      </c>
      <c r="H17" s="1">
        <f ca="1"/>
        <v>16.394652722332506</v>
      </c>
      <c r="I17" s="1">
        <f ca="1"/>
        <v>3.9580585856347898</v>
      </c>
      <c r="K17" s="1">
        <f ca="1"/>
        <v>0</v>
      </c>
    </row>
    <row r="18" spans="1:11" x14ac:dyDescent="0.3">
      <c r="A18" s="1">
        <v>17</v>
      </c>
      <c r="B18" s="1">
        <f ca="1"/>
        <v>10.77452300130574</v>
      </c>
      <c r="C18" s="1">
        <f ca="1"/>
        <v>0</v>
      </c>
      <c r="D18" s="1">
        <f ca="1"/>
        <v>0.14662464754665616</v>
      </c>
      <c r="E18" s="1">
        <f ca="1"/>
        <v>0</v>
      </c>
      <c r="F18" s="1">
        <f ca="1"/>
        <v>4.1399763572458843E-2</v>
      </c>
      <c r="G18" s="1">
        <f ca="1"/>
        <v>10.760761077253976</v>
      </c>
      <c r="H18" s="1">
        <f ca="1"/>
        <v>14.047577713582182</v>
      </c>
      <c r="I18" s="1">
        <f ca="1"/>
        <v>3.2868166363282061</v>
      </c>
      <c r="K18" s="1">
        <f ca="1"/>
        <v>0</v>
      </c>
    </row>
    <row r="19" spans="1:11" x14ac:dyDescent="0.3">
      <c r="A19" s="1">
        <v>18</v>
      </c>
      <c r="B19" s="1">
        <f ca="1"/>
        <v>10.129519748087645</v>
      </c>
      <c r="C19" s="1">
        <f ca="1"/>
        <v>0</v>
      </c>
      <c r="D19" s="1">
        <f ca="1"/>
        <v>2.563675852149061E-2</v>
      </c>
      <c r="E19" s="1">
        <f ca="1"/>
        <v>0</v>
      </c>
      <c r="F19" s="1">
        <f ca="1"/>
        <v>1.3359554801925357E-3</v>
      </c>
      <c r="G19" s="1">
        <f ca="1"/>
        <v>10.155041735103646</v>
      </c>
      <c r="H19" s="1">
        <f ca="1"/>
        <v>13.199242181432206</v>
      </c>
      <c r="I19" s="1">
        <f ca="1"/>
        <v>3.0442004463285599</v>
      </c>
      <c r="K19" s="1">
        <f ca="1"/>
        <v>0</v>
      </c>
    </row>
    <row r="20" spans="1:11" x14ac:dyDescent="0.3">
      <c r="A20" s="1">
        <v>19</v>
      </c>
      <c r="B20" s="1">
        <f ca="1"/>
        <v>13.018022221751673</v>
      </c>
      <c r="C20" s="1">
        <f ca="1"/>
        <v>0</v>
      </c>
      <c r="D20" s="1">
        <f ca="1"/>
        <v>0.59758120232599898</v>
      </c>
      <c r="E20" s="1">
        <f ca="1"/>
        <v>0</v>
      </c>
      <c r="F20" s="1">
        <f ca="1"/>
        <v>3.0116210121677534E-2</v>
      </c>
      <c r="G20" s="1">
        <f ca="1"/>
        <v>13.018450750990716</v>
      </c>
      <c r="H20" s="1">
        <f ca="1"/>
        <v>17.209567495846095</v>
      </c>
      <c r="I20" s="1">
        <f ca="1"/>
        <v>4.1911167448553783</v>
      </c>
      <c r="K20" s="1">
        <f ca="1"/>
        <v>0</v>
      </c>
    </row>
    <row r="21" spans="1:11" x14ac:dyDescent="0.3">
      <c r="A21" s="1">
        <v>20</v>
      </c>
      <c r="B21" s="1">
        <f ca="1"/>
        <v>10.062114268474646</v>
      </c>
      <c r="C21" s="1">
        <f ca="1"/>
        <v>0</v>
      </c>
      <c r="D21" s="1">
        <f ca="1"/>
        <v>6.1126309204325713E-3</v>
      </c>
      <c r="E21" s="1">
        <f ca="1"/>
        <v>0</v>
      </c>
      <c r="F21" s="1">
        <f ca="1"/>
        <v>3.1551113872483903E-2</v>
      </c>
      <c r="G21" s="1">
        <f ca="1"/>
        <v>10.057295243104665</v>
      </c>
      <c r="H21" s="1">
        <f ca="1"/>
        <v>13.062344089303641</v>
      </c>
      <c r="I21" s="1">
        <f ca="1"/>
        <v>3.0050488461989762</v>
      </c>
      <c r="K21" s="1">
        <f ca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Stephenson</dc:creator>
  <cp:lastModifiedBy>Daniel Stephenson</cp:lastModifiedBy>
  <dcterms:created xsi:type="dcterms:W3CDTF">2025-09-01T18:17:24Z</dcterms:created>
  <dcterms:modified xsi:type="dcterms:W3CDTF">2025-09-03T18:38:43Z</dcterms:modified>
</cp:coreProperties>
</file>