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pandemic_modelling\administrative\"/>
    </mc:Choice>
  </mc:AlternateContent>
  <xr:revisionPtr revIDLastSave="0" documentId="13_ncr:1_{C95C0AC4-DE5B-44CF-B98F-9EC02F1C8332}" xr6:coauthVersionLast="47" xr6:coauthVersionMax="47" xr10:uidLastSave="{00000000-0000-0000-0000-000000000000}"/>
  <bookViews>
    <workbookView xWindow="-108" yWindow="-108" windowWidth="23256" windowHeight="12456" activeTab="4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help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" i="8" l="1"/>
  <c r="AV8" i="8"/>
  <c r="AY19" i="8"/>
  <c r="AY18" i="8"/>
  <c r="AY17" i="8"/>
  <c r="AX19" i="8"/>
  <c r="AX18" i="8"/>
  <c r="AX17" i="8"/>
  <c r="AW19" i="8"/>
  <c r="AW18" i="8"/>
  <c r="AW17" i="8"/>
  <c r="AV19" i="8"/>
  <c r="AV18" i="8"/>
  <c r="AV17" i="8"/>
  <c r="AU19" i="8"/>
  <c r="AU18" i="8"/>
  <c r="AU17" i="8"/>
  <c r="AY9" i="8"/>
  <c r="AY8" i="8"/>
  <c r="AY7" i="8"/>
  <c r="AX9" i="8"/>
  <c r="AX8" i="8"/>
  <c r="AX7" i="8"/>
  <c r="AW9" i="8"/>
  <c r="AW8" i="8"/>
  <c r="AW7" i="8"/>
  <c r="AU7" i="8"/>
  <c r="AV7" i="8"/>
  <c r="AU9" i="8"/>
  <c r="AU8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X16" i="8"/>
  <c r="X15" i="8"/>
  <c r="X14" i="8"/>
  <c r="X13" i="8"/>
  <c r="X12" i="8"/>
  <c r="X11" i="8"/>
  <c r="X10" i="8"/>
  <c r="X9" i="8"/>
  <c r="X8" i="8"/>
  <c r="X7" i="8"/>
  <c r="W16" i="8"/>
  <c r="W15" i="8"/>
  <c r="W14" i="8"/>
  <c r="W13" i="8"/>
  <c r="W12" i="8"/>
  <c r="W11" i="8"/>
  <c r="W10" i="8"/>
  <c r="W9" i="8"/>
  <c r="W8" i="8"/>
  <c r="W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<sst xmlns="http://schemas.openxmlformats.org/spreadsheetml/2006/main" count="499" uniqueCount="204">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</sst>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2" Type="http://schemas.openxmlformats.org/officeDocument/2006/relationships/hyperlink" Target="https://github.com/covid19db/data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0" Type="http://schemas.openxmlformats.org/officeDocument/2006/relationships/hyperlink" Target="https://datacatalog.worldbank.org/search/dataset/0037712/World-Development-Indicators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F24"/>
  <sheetViews>
    <sheetView topLeftCell="A2" workbookViewId="0">
      <selection activeCell="E24" sqref="E24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5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5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5" x14ac:dyDescent="0.3">
      <c r="B19" s="6">
        <v>16</v>
      </c>
      <c r="C19" s="6" t="s">
        <v>82</v>
      </c>
      <c r="D19" s="6" t="s">
        <v>84</v>
      </c>
      <c r="E19" s="7" t="s">
        <v>83</v>
      </c>
    </row>
    <row r="20" spans="2:5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5" x14ac:dyDescent="0.3">
      <c r="B21" s="6">
        <v>18</v>
      </c>
      <c r="C21" s="6" t="s">
        <v>111</v>
      </c>
      <c r="D21" s="6"/>
      <c r="E21" s="7" t="s">
        <v>110</v>
      </c>
    </row>
    <row r="22" spans="2:5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5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5" x14ac:dyDescent="0.3">
      <c r="B24" s="1">
        <v>21</v>
      </c>
      <c r="C24" s="1" t="s">
        <v>161</v>
      </c>
      <c r="D24" s="1" t="s">
        <v>162</v>
      </c>
      <c r="E24" s="4" t="s">
        <v>160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18"/>
  <sheetViews>
    <sheetView workbookViewId="0">
      <selection activeCell="B19" sqref="B19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G48"/>
  <sheetViews>
    <sheetView tabSelected="1" topLeftCell="A24" workbookViewId="0">
      <selection activeCell="D49" sqref="D49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384" width="8.88671875" style="1"/>
  </cols>
  <sheetData>
    <row r="1" spans="2:7" ht="18" x14ac:dyDescent="0.35">
      <c r="B1" s="10" t="s">
        <v>132</v>
      </c>
    </row>
    <row r="4" spans="2:7" x14ac:dyDescent="0.3">
      <c r="B4" s="9" t="s">
        <v>133</v>
      </c>
      <c r="C4" s="9" t="s">
        <v>134</v>
      </c>
      <c r="D4" s="9" t="s">
        <v>135</v>
      </c>
      <c r="E4" s="9" t="s">
        <v>164</v>
      </c>
    </row>
    <row r="5" spans="2:7" x14ac:dyDescent="0.3">
      <c r="B5" s="1" t="s">
        <v>150</v>
      </c>
      <c r="C5" s="1" t="s">
        <v>136</v>
      </c>
      <c r="D5" s="1" t="s">
        <v>137</v>
      </c>
    </row>
    <row r="6" spans="2:7" x14ac:dyDescent="0.3">
      <c r="B6" s="1" t="s">
        <v>150</v>
      </c>
      <c r="C6" s="1" t="s">
        <v>138</v>
      </c>
      <c r="D6" s="1" t="s">
        <v>137</v>
      </c>
    </row>
    <row r="7" spans="2:7" x14ac:dyDescent="0.3">
      <c r="B7" s="1" t="s">
        <v>150</v>
      </c>
      <c r="C7" s="1" t="s">
        <v>139</v>
      </c>
      <c r="D7" s="1" t="s">
        <v>137</v>
      </c>
    </row>
    <row r="8" spans="2:7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</row>
    <row r="9" spans="2:7" x14ac:dyDescent="0.3">
      <c r="B9" s="1" t="s">
        <v>150</v>
      </c>
      <c r="C9" s="1" t="s">
        <v>141</v>
      </c>
      <c r="D9" s="1" t="s">
        <v>149</v>
      </c>
      <c r="E9" s="1" t="s">
        <v>185</v>
      </c>
    </row>
    <row r="10" spans="2:7" x14ac:dyDescent="0.3">
      <c r="B10" s="1" t="s">
        <v>150</v>
      </c>
      <c r="C10" s="1" t="s">
        <v>33</v>
      </c>
      <c r="D10" s="1" t="s">
        <v>137</v>
      </c>
    </row>
    <row r="11" spans="2:7" x14ac:dyDescent="0.3">
      <c r="B11" s="1" t="s">
        <v>150</v>
      </c>
      <c r="C11" s="1" t="s">
        <v>142</v>
      </c>
      <c r="D11" s="1" t="s">
        <v>137</v>
      </c>
    </row>
    <row r="12" spans="2:7" x14ac:dyDescent="0.3">
      <c r="B12" s="1" t="s">
        <v>150</v>
      </c>
      <c r="C12" s="1" t="s">
        <v>143</v>
      </c>
      <c r="D12" s="1" t="s">
        <v>149</v>
      </c>
    </row>
    <row r="13" spans="2:7" x14ac:dyDescent="0.3">
      <c r="B13" s="1" t="s">
        <v>150</v>
      </c>
      <c r="C13" s="1" t="s">
        <v>144</v>
      </c>
      <c r="D13" s="1" t="s">
        <v>149</v>
      </c>
    </row>
    <row r="14" spans="2:7" x14ac:dyDescent="0.3">
      <c r="B14" s="1" t="s">
        <v>150</v>
      </c>
      <c r="C14" s="1" t="s">
        <v>145</v>
      </c>
      <c r="D14" s="1" t="s">
        <v>149</v>
      </c>
    </row>
    <row r="15" spans="2:7" x14ac:dyDescent="0.3">
      <c r="B15" s="1" t="s">
        <v>150</v>
      </c>
      <c r="C15" s="1" t="s">
        <v>146</v>
      </c>
      <c r="D15" s="1" t="s">
        <v>149</v>
      </c>
    </row>
    <row r="16" spans="2:7" x14ac:dyDescent="0.3">
      <c r="B16" s="1" t="s">
        <v>151</v>
      </c>
      <c r="C16" s="1" t="s">
        <v>136</v>
      </c>
      <c r="D16" s="1" t="s">
        <v>149</v>
      </c>
    </row>
    <row r="17" spans="2:4" x14ac:dyDescent="0.3">
      <c r="B17" s="1" t="s">
        <v>151</v>
      </c>
      <c r="C17" s="1" t="s">
        <v>138</v>
      </c>
      <c r="D17" s="1" t="s">
        <v>149</v>
      </c>
    </row>
    <row r="18" spans="2:4" x14ac:dyDescent="0.3">
      <c r="B18" s="1" t="s">
        <v>151</v>
      </c>
      <c r="C18" s="1" t="s">
        <v>139</v>
      </c>
      <c r="D18" s="1" t="s">
        <v>149</v>
      </c>
    </row>
    <row r="19" spans="2:4" x14ac:dyDescent="0.3">
      <c r="B19" s="1" t="s">
        <v>151</v>
      </c>
      <c r="C19" s="1" t="s">
        <v>140</v>
      </c>
      <c r="D19" s="1" t="s">
        <v>149</v>
      </c>
    </row>
    <row r="20" spans="2:4" x14ac:dyDescent="0.3">
      <c r="B20" s="1" t="s">
        <v>151</v>
      </c>
      <c r="C20" s="1" t="s">
        <v>141</v>
      </c>
      <c r="D20" s="1" t="s">
        <v>149</v>
      </c>
    </row>
    <row r="21" spans="2:4" x14ac:dyDescent="0.3">
      <c r="B21" s="1" t="s">
        <v>151</v>
      </c>
      <c r="C21" s="1" t="s">
        <v>33</v>
      </c>
      <c r="D21" s="1" t="s">
        <v>149</v>
      </c>
    </row>
    <row r="22" spans="2:4" x14ac:dyDescent="0.3">
      <c r="B22" s="1" t="s">
        <v>151</v>
      </c>
      <c r="C22" s="1" t="s">
        <v>142</v>
      </c>
      <c r="D22" s="1" t="s">
        <v>149</v>
      </c>
    </row>
    <row r="23" spans="2:4" x14ac:dyDescent="0.3">
      <c r="B23" s="1" t="s">
        <v>151</v>
      </c>
      <c r="C23" s="1" t="s">
        <v>143</v>
      </c>
      <c r="D23" s="1" t="s">
        <v>149</v>
      </c>
    </row>
    <row r="24" spans="2:4" x14ac:dyDescent="0.3">
      <c r="B24" s="1" t="s">
        <v>151</v>
      </c>
      <c r="C24" s="1" t="s">
        <v>144</v>
      </c>
      <c r="D24" s="1" t="s">
        <v>149</v>
      </c>
    </row>
    <row r="25" spans="2:4" x14ac:dyDescent="0.3">
      <c r="B25" s="1" t="s">
        <v>151</v>
      </c>
      <c r="C25" s="1" t="s">
        <v>145</v>
      </c>
      <c r="D25" s="1" t="s">
        <v>149</v>
      </c>
    </row>
    <row r="26" spans="2:4" x14ac:dyDescent="0.3">
      <c r="B26" s="1" t="s">
        <v>151</v>
      </c>
      <c r="C26" s="1" t="s">
        <v>146</v>
      </c>
      <c r="D26" s="1" t="s">
        <v>149</v>
      </c>
    </row>
    <row r="27" spans="2:4" x14ac:dyDescent="0.3">
      <c r="B27" s="1" t="s">
        <v>152</v>
      </c>
      <c r="C27" s="1" t="s">
        <v>136</v>
      </c>
      <c r="D27" s="1" t="s">
        <v>137</v>
      </c>
    </row>
    <row r="28" spans="2:4" x14ac:dyDescent="0.3">
      <c r="B28" s="1" t="s">
        <v>152</v>
      </c>
      <c r="C28" s="1" t="s">
        <v>138</v>
      </c>
      <c r="D28" s="1" t="s">
        <v>137</v>
      </c>
    </row>
    <row r="29" spans="2:4" x14ac:dyDescent="0.3">
      <c r="B29" s="1" t="s">
        <v>152</v>
      </c>
      <c r="C29" s="1" t="s">
        <v>139</v>
      </c>
      <c r="D29" s="1" t="s">
        <v>137</v>
      </c>
    </row>
    <row r="30" spans="2:4" x14ac:dyDescent="0.3">
      <c r="B30" s="1" t="s">
        <v>152</v>
      </c>
      <c r="C30" s="1" t="s">
        <v>140</v>
      </c>
      <c r="D30" s="1" t="s">
        <v>149</v>
      </c>
    </row>
    <row r="31" spans="2:4" x14ac:dyDescent="0.3">
      <c r="B31" s="1" t="s">
        <v>152</v>
      </c>
      <c r="C31" s="1" t="s">
        <v>141</v>
      </c>
      <c r="D31" s="1" t="s">
        <v>149</v>
      </c>
    </row>
    <row r="32" spans="2:4" x14ac:dyDescent="0.3">
      <c r="B32" s="1" t="s">
        <v>152</v>
      </c>
      <c r="C32" s="1" t="s">
        <v>33</v>
      </c>
      <c r="D32" s="1" t="s">
        <v>137</v>
      </c>
    </row>
    <row r="33" spans="2:4" x14ac:dyDescent="0.3">
      <c r="B33" s="1" t="s">
        <v>152</v>
      </c>
      <c r="C33" s="1" t="s">
        <v>142</v>
      </c>
      <c r="D33" s="1" t="s">
        <v>137</v>
      </c>
    </row>
    <row r="34" spans="2:4" x14ac:dyDescent="0.3">
      <c r="B34" s="1" t="s">
        <v>152</v>
      </c>
      <c r="C34" s="1" t="s">
        <v>143</v>
      </c>
      <c r="D34" s="1" t="s">
        <v>149</v>
      </c>
    </row>
    <row r="35" spans="2:4" x14ac:dyDescent="0.3">
      <c r="B35" s="1" t="s">
        <v>152</v>
      </c>
      <c r="C35" s="1" t="s">
        <v>144</v>
      </c>
      <c r="D35" s="1" t="s">
        <v>149</v>
      </c>
    </row>
    <row r="36" spans="2:4" x14ac:dyDescent="0.3">
      <c r="B36" s="1" t="s">
        <v>152</v>
      </c>
      <c r="C36" s="1" t="s">
        <v>145</v>
      </c>
      <c r="D36" s="1" t="s">
        <v>149</v>
      </c>
    </row>
    <row r="37" spans="2:4" x14ac:dyDescent="0.3">
      <c r="B37" s="1" t="s">
        <v>152</v>
      </c>
      <c r="C37" s="1" t="s">
        <v>146</v>
      </c>
      <c r="D37" s="1" t="s">
        <v>149</v>
      </c>
    </row>
    <row r="38" spans="2:4" x14ac:dyDescent="0.3">
      <c r="B38" s="1" t="s">
        <v>153</v>
      </c>
      <c r="C38" s="1" t="s">
        <v>136</v>
      </c>
      <c r="D38" s="1" t="s">
        <v>149</v>
      </c>
    </row>
    <row r="39" spans="2:4" x14ac:dyDescent="0.3">
      <c r="B39" s="1" t="s">
        <v>153</v>
      </c>
      <c r="C39" s="1" t="s">
        <v>138</v>
      </c>
      <c r="D39" s="1" t="s">
        <v>149</v>
      </c>
    </row>
    <row r="40" spans="2:4" x14ac:dyDescent="0.3">
      <c r="B40" s="1" t="s">
        <v>153</v>
      </c>
      <c r="C40" s="1" t="s">
        <v>139</v>
      </c>
      <c r="D40" s="1" t="s">
        <v>149</v>
      </c>
    </row>
    <row r="41" spans="2:4" x14ac:dyDescent="0.3">
      <c r="B41" s="1" t="s">
        <v>153</v>
      </c>
      <c r="C41" s="1" t="s">
        <v>140</v>
      </c>
      <c r="D41" s="1" t="s">
        <v>149</v>
      </c>
    </row>
    <row r="42" spans="2:4" x14ac:dyDescent="0.3">
      <c r="B42" s="1" t="s">
        <v>153</v>
      </c>
      <c r="C42" s="1" t="s">
        <v>141</v>
      </c>
      <c r="D42" s="1" t="s">
        <v>149</v>
      </c>
    </row>
    <row r="43" spans="2:4" x14ac:dyDescent="0.3">
      <c r="B43" s="1" t="s">
        <v>153</v>
      </c>
      <c r="C43" s="1" t="s">
        <v>33</v>
      </c>
      <c r="D43" s="1" t="s">
        <v>149</v>
      </c>
    </row>
    <row r="44" spans="2:4" x14ac:dyDescent="0.3">
      <c r="B44" s="1" t="s">
        <v>153</v>
      </c>
      <c r="C44" s="1" t="s">
        <v>142</v>
      </c>
      <c r="D44" s="1" t="s">
        <v>149</v>
      </c>
    </row>
    <row r="45" spans="2:4" x14ac:dyDescent="0.3">
      <c r="B45" s="1" t="s">
        <v>153</v>
      </c>
      <c r="C45" s="1" t="s">
        <v>143</v>
      </c>
      <c r="D45" s="1" t="s">
        <v>149</v>
      </c>
    </row>
    <row r="46" spans="2:4" x14ac:dyDescent="0.3">
      <c r="B46" s="1" t="s">
        <v>153</v>
      </c>
      <c r="C46" s="1" t="s">
        <v>144</v>
      </c>
      <c r="D46" s="1" t="s">
        <v>149</v>
      </c>
    </row>
    <row r="47" spans="2:4" x14ac:dyDescent="0.3">
      <c r="B47" s="1" t="s">
        <v>153</v>
      </c>
      <c r="C47" s="1" t="s">
        <v>145</v>
      </c>
      <c r="D47" s="1" t="s">
        <v>149</v>
      </c>
    </row>
    <row r="48" spans="2:4" x14ac:dyDescent="0.3">
      <c r="B48" s="1" t="s">
        <v>153</v>
      </c>
      <c r="C48" s="1" t="s">
        <v>146</v>
      </c>
      <c r="D48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AZ46"/>
  <sheetViews>
    <sheetView topLeftCell="AE1" workbookViewId="0">
      <selection activeCell="AH13" sqref="AH13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9" style="1" bestFit="1" customWidth="1"/>
    <col min="23" max="25" width="10.109375" style="1" bestFit="1" customWidth="1"/>
    <col min="26" max="26" width="9.109375" style="1" bestFit="1" customWidth="1"/>
    <col min="27" max="27" width="12.109375" style="1" bestFit="1" customWidth="1"/>
    <col min="28" max="28" width="2" style="20" customWidth="1"/>
    <col min="29" max="31" width="12.109375" style="1" customWidth="1"/>
    <col min="32" max="32" width="2" style="20" customWidth="1"/>
    <col min="33" max="35" width="12.109375" style="1" customWidth="1"/>
    <col min="36" max="36" width="2" style="20" customWidth="1"/>
    <col min="37" max="37" width="15.109375" style="1" customWidth="1"/>
    <col min="38" max="40" width="8.88671875" style="1"/>
    <col min="41" max="41" width="2" style="20" customWidth="1"/>
    <col min="42" max="44" width="8.88671875" style="1"/>
    <col min="45" max="45" width="2" style="20" customWidth="1"/>
    <col min="46" max="46" width="11.88671875" style="1" customWidth="1"/>
    <col min="47" max="50" width="8.88671875" style="1"/>
    <col min="51" max="51" width="9.33203125" style="1" bestFit="1" customWidth="1"/>
    <col min="52" max="16384" width="8.88671875" style="1"/>
  </cols>
  <sheetData>
    <row r="1" spans="2:52" ht="18" x14ac:dyDescent="0.35">
      <c r="B1" s="10" t="s">
        <v>165</v>
      </c>
    </row>
    <row r="2" spans="2:52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192</v>
      </c>
      <c r="W2" s="19"/>
      <c r="X2" s="19"/>
      <c r="AC2" s="19" t="s">
        <v>138</v>
      </c>
      <c r="AG2" s="19" t="s">
        <v>139</v>
      </c>
      <c r="AK2" s="19" t="s">
        <v>199</v>
      </c>
      <c r="AP2" s="19" t="s">
        <v>200</v>
      </c>
      <c r="AT2" s="19" t="s">
        <v>192</v>
      </c>
    </row>
    <row r="4" spans="2:52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W4" s="13"/>
      <c r="X4" s="13"/>
      <c r="AC4" s="13" t="s">
        <v>198</v>
      </c>
      <c r="AG4" s="13" t="s">
        <v>198</v>
      </c>
      <c r="AK4" s="13" t="s">
        <v>198</v>
      </c>
      <c r="AP4" s="13" t="s">
        <v>198</v>
      </c>
      <c r="AT4" s="13" t="s">
        <v>198</v>
      </c>
    </row>
    <row r="6" spans="2:52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138</v>
      </c>
      <c r="X6" s="9" t="s">
        <v>139</v>
      </c>
      <c r="Y6" s="9" t="s">
        <v>193</v>
      </c>
      <c r="Z6" s="9" t="s">
        <v>33</v>
      </c>
      <c r="AA6" s="9" t="s">
        <v>194</v>
      </c>
      <c r="AC6" s="9" t="s">
        <v>195</v>
      </c>
      <c r="AD6" s="9" t="s">
        <v>187</v>
      </c>
      <c r="AE6" s="9" t="s">
        <v>188</v>
      </c>
      <c r="AG6" s="9" t="s">
        <v>195</v>
      </c>
      <c r="AH6" s="9" t="s">
        <v>187</v>
      </c>
      <c r="AI6" s="9" t="s">
        <v>188</v>
      </c>
      <c r="AK6" s="9" t="s">
        <v>195</v>
      </c>
      <c r="AL6" s="9" t="s">
        <v>134</v>
      </c>
      <c r="AM6" s="9" t="s">
        <v>187</v>
      </c>
      <c r="AN6" s="9" t="s">
        <v>188</v>
      </c>
      <c r="AP6" s="9" t="s">
        <v>195</v>
      </c>
      <c r="AQ6" s="9" t="s">
        <v>187</v>
      </c>
      <c r="AR6" s="9" t="s">
        <v>188</v>
      </c>
      <c r="AT6" s="9" t="s">
        <v>195</v>
      </c>
      <c r="AU6" s="9" t="s">
        <v>138</v>
      </c>
      <c r="AV6" s="9" t="s">
        <v>139</v>
      </c>
      <c r="AW6" s="9" t="s">
        <v>193</v>
      </c>
      <c r="AX6" s="9" t="s">
        <v>33</v>
      </c>
      <c r="AY6" s="9" t="s">
        <v>202</v>
      </c>
      <c r="AZ6" s="9"/>
    </row>
    <row r="7" spans="2:52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14">
        <f>+_xlfn.XLOOKUP($V7,N$7:N$16,P$7:P$16)</f>
        <v>15217290</v>
      </c>
      <c r="X7" s="14">
        <f>+_xlfn.XLOOKUP($V7,R$7:R$16,T$7:T$16)</f>
        <v>13264390</v>
      </c>
      <c r="Y7" s="14">
        <f>+_xlfn.XLOOKUP($V7,B$7:B$16,D$7:D$16)</f>
        <v>12385875.99</v>
      </c>
      <c r="Z7" s="14">
        <f>+_xlfn.XLOOKUP($V7,B$7:B$16,F$7:F$16)</f>
        <v>1529515.1</v>
      </c>
      <c r="AA7" s="14">
        <f>+_xlfn.XLOOKUP($V7,I$7:I$16,K$7:K$16)</f>
        <v>15681.4452</v>
      </c>
      <c r="AC7" s="1" t="s">
        <v>197</v>
      </c>
      <c r="AD7" s="12">
        <v>0.94224399999999997</v>
      </c>
      <c r="AE7" s="14">
        <v>4703.6260300000004</v>
      </c>
      <c r="AG7" s="1" t="s">
        <v>197</v>
      </c>
      <c r="AH7" s="12">
        <v>0.91781400000000002</v>
      </c>
      <c r="AI7" s="14">
        <v>5610.9171020000003</v>
      </c>
      <c r="AK7" s="1" t="s">
        <v>196</v>
      </c>
      <c r="AL7" s="1" t="s">
        <v>193</v>
      </c>
      <c r="AM7" s="12">
        <v>-0.25174930000000001</v>
      </c>
      <c r="AN7" s="14">
        <v>210875.2597</v>
      </c>
      <c r="AP7" s="1" t="s">
        <v>196</v>
      </c>
      <c r="AQ7" s="24">
        <v>0.99999979999999999</v>
      </c>
      <c r="AR7" s="26">
        <v>91.979789999999994</v>
      </c>
      <c r="AT7" s="1" t="s">
        <v>196</v>
      </c>
      <c r="AU7" s="14">
        <f>+_xlfn.XLOOKUP($AT7,$AC$7:$AC$9,$AE$7:$AE$9)</f>
        <v>22520.654823000001</v>
      </c>
      <c r="AV7" s="14">
        <f>+_xlfn.XLOOKUP(AT7,$AG$7:$AG$9,$AI$7:$AI$9)</f>
        <v>18974.986979000001</v>
      </c>
      <c r="AW7" s="14">
        <f>+AN7</f>
        <v>210875.2597</v>
      </c>
      <c r="AX7" s="14">
        <f>+AN8</f>
        <v>15764.5885</v>
      </c>
      <c r="AY7" s="14">
        <f>+AR7</f>
        <v>91.979789999999994</v>
      </c>
    </row>
    <row r="8" spans="2:52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0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1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17">
        <f t="shared" ref="W8:W16" si="2">+_xlfn.XLOOKUP($V8,N$7:N$16,P$7:P$16)</f>
        <v>1304208</v>
      </c>
      <c r="X8" s="17">
        <f t="shared" ref="X8:X16" si="3">+_xlfn.XLOOKUP($V8,R$7:R$16,T$7:T$16)</f>
        <v>518469</v>
      </c>
      <c r="Y8" s="17">
        <f t="shared" ref="Y8:Y16" si="4">+_xlfn.XLOOKUP($V8,B$7:B$16,D$7:D$16)</f>
        <v>1864908.65</v>
      </c>
      <c r="Z8" s="17">
        <f t="shared" ref="Z8:Z16" si="5">+_xlfn.XLOOKUP($V8,B$7:B$16,F$7:F$16)</f>
        <v>845419.62</v>
      </c>
      <c r="AA8" s="17">
        <f t="shared" ref="AA8:AA16" si="6">+_xlfn.XLOOKUP($V8,I$7:I$16,K$7:K$16)</f>
        <v>1577.3933</v>
      </c>
      <c r="AC8" s="6" t="s">
        <v>196</v>
      </c>
      <c r="AD8" s="18">
        <v>0.98572300000000002</v>
      </c>
      <c r="AE8" s="17">
        <v>22520.654823000001</v>
      </c>
      <c r="AG8" s="6" t="s">
        <v>196</v>
      </c>
      <c r="AH8" s="18">
        <v>0.98986499999999999</v>
      </c>
      <c r="AI8" s="17">
        <v>18974.986979000001</v>
      </c>
      <c r="AK8" s="6" t="s">
        <v>196</v>
      </c>
      <c r="AL8" s="6" t="s">
        <v>33</v>
      </c>
      <c r="AM8" s="18">
        <v>0.99300429999999995</v>
      </c>
      <c r="AN8" s="17">
        <v>15764.5885</v>
      </c>
      <c r="AP8" s="6" t="s">
        <v>197</v>
      </c>
      <c r="AQ8" s="25">
        <v>0.99997420000000004</v>
      </c>
      <c r="AR8" s="27">
        <v>99.435940000000002</v>
      </c>
      <c r="AT8" s="6" t="s">
        <v>197</v>
      </c>
      <c r="AU8" s="17">
        <f t="shared" ref="AU8:AU9" si="7">+_xlfn.XLOOKUP(AT8,$AC$7:$AC$9,$AE$7:$AE$9)</f>
        <v>4703.6260300000004</v>
      </c>
      <c r="AV8" s="17">
        <f t="shared" ref="AV8:AV9" si="8">+_xlfn.XLOOKUP(AT8,$AG$7:$AG$9,$AI$7:$AI$9)</f>
        <v>5610.9171020000003</v>
      </c>
      <c r="AW8" s="17">
        <f>+AN9</f>
        <v>1100.5509999999999</v>
      </c>
      <c r="AX8" s="17">
        <f>+AN10</f>
        <v>756.05920000000003</v>
      </c>
      <c r="AY8" s="17">
        <f t="shared" ref="AY8:AY9" si="9">+AR8</f>
        <v>99.435940000000002</v>
      </c>
    </row>
    <row r="9" spans="2:52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0"/>
        <v>GGM</v>
      </c>
      <c r="I9" s="1" t="s">
        <v>173</v>
      </c>
      <c r="J9" s="12">
        <v>0.99526269999999994</v>
      </c>
      <c r="K9" s="14">
        <v>169850.0097</v>
      </c>
      <c r="L9" s="14">
        <f t="shared" si="1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14">
        <f t="shared" si="2"/>
        <v>3356209</v>
      </c>
      <c r="X9" s="14">
        <f t="shared" si="3"/>
        <v>2617900</v>
      </c>
      <c r="Y9" s="14">
        <f t="shared" si="4"/>
        <v>177163.47</v>
      </c>
      <c r="Z9" s="14">
        <f t="shared" si="5"/>
        <v>170439.52</v>
      </c>
      <c r="AA9" s="14">
        <f t="shared" si="6"/>
        <v>169850.0097</v>
      </c>
      <c r="AC9" s="1" t="s">
        <v>201</v>
      </c>
      <c r="AD9" s="12">
        <v>0.98843700000000001</v>
      </c>
      <c r="AE9" s="14">
        <v>2148.462321</v>
      </c>
      <c r="AG9" s="1" t="s">
        <v>201</v>
      </c>
      <c r="AH9" s="12">
        <v>0.70254799999999995</v>
      </c>
      <c r="AI9" s="14">
        <v>10896.633938999999</v>
      </c>
      <c r="AK9" s="1" t="s">
        <v>197</v>
      </c>
      <c r="AL9" s="1" t="s">
        <v>193</v>
      </c>
      <c r="AM9" s="12">
        <v>0.99683809999999995</v>
      </c>
      <c r="AN9" s="14">
        <v>1100.5509999999999</v>
      </c>
      <c r="AP9" s="1" t="s">
        <v>201</v>
      </c>
      <c r="AQ9" s="24">
        <v>0.9999806</v>
      </c>
      <c r="AR9" s="26">
        <v>88.003110000000007</v>
      </c>
      <c r="AT9" s="1" t="s">
        <v>201</v>
      </c>
      <c r="AU9" s="14">
        <f t="shared" si="7"/>
        <v>2148.462321</v>
      </c>
      <c r="AV9" s="14">
        <f t="shared" si="8"/>
        <v>10896.633938999999</v>
      </c>
      <c r="AW9" s="14">
        <f>+AN11</f>
        <v>1976.5089</v>
      </c>
      <c r="AX9" s="14">
        <f>+AN12</f>
        <v>902.76419999999996</v>
      </c>
      <c r="AY9" s="14">
        <f t="shared" si="9"/>
        <v>88.003110000000007</v>
      </c>
    </row>
    <row r="10" spans="2:52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0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1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17">
        <f t="shared" si="2"/>
        <v>305803.09999999998</v>
      </c>
      <c r="X10" s="17">
        <f t="shared" si="3"/>
        <v>224458</v>
      </c>
      <c r="Y10" s="17">
        <f t="shared" si="4"/>
        <v>23648.33</v>
      </c>
      <c r="Z10" s="17">
        <f t="shared" si="5"/>
        <v>20252.46</v>
      </c>
      <c r="AA10" s="17">
        <f t="shared" si="6"/>
        <v>425.01549999999997</v>
      </c>
      <c r="AD10" s="12"/>
      <c r="AE10" s="14"/>
      <c r="AG10" s="14"/>
      <c r="AH10" s="14"/>
      <c r="AI10" s="14"/>
      <c r="AK10" s="6" t="s">
        <v>197</v>
      </c>
      <c r="AL10" s="6" t="s">
        <v>33</v>
      </c>
      <c r="AM10" s="18">
        <v>0.9985077</v>
      </c>
      <c r="AN10" s="17">
        <v>756.05920000000003</v>
      </c>
    </row>
    <row r="11" spans="2:52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0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1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14">
        <f t="shared" si="2"/>
        <v>2287439</v>
      </c>
      <c r="X11" s="14">
        <f t="shared" si="3"/>
        <v>1656545</v>
      </c>
      <c r="Y11" s="14">
        <f t="shared" si="4"/>
        <v>1367228.95</v>
      </c>
      <c r="Z11" s="14">
        <f t="shared" si="5"/>
        <v>1271179.51</v>
      </c>
      <c r="AA11" s="14">
        <f t="shared" si="6"/>
        <v>39575.911200000002</v>
      </c>
      <c r="AD11" s="12"/>
      <c r="AE11" s="14"/>
      <c r="AG11" s="14"/>
      <c r="AH11" s="14"/>
      <c r="AI11" s="14"/>
      <c r="AK11" s="1" t="s">
        <v>201</v>
      </c>
      <c r="AL11" s="1" t="s">
        <v>193</v>
      </c>
      <c r="AM11" s="12">
        <v>0.99021340000000002</v>
      </c>
      <c r="AN11" s="14">
        <v>1976.5089</v>
      </c>
    </row>
    <row r="12" spans="2:52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0"/>
        <v>GGM</v>
      </c>
      <c r="I12" s="6" t="s">
        <v>176</v>
      </c>
      <c r="J12" s="18">
        <v>0.99999669999999996</v>
      </c>
      <c r="K12" s="17">
        <v>16566.6181</v>
      </c>
      <c r="L12" s="17">
        <f t="shared" si="1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17">
        <f t="shared" si="2"/>
        <v>2800556</v>
      </c>
      <c r="X12" s="17">
        <f t="shared" si="3"/>
        <v>1697944</v>
      </c>
      <c r="Y12" s="17">
        <f t="shared" si="4"/>
        <v>1102529.6399999999</v>
      </c>
      <c r="Z12" s="17">
        <f t="shared" si="5"/>
        <v>963692.8</v>
      </c>
      <c r="AA12" s="17">
        <f t="shared" si="6"/>
        <v>16566.6181</v>
      </c>
      <c r="AD12" s="12"/>
      <c r="AE12" s="14"/>
      <c r="AG12" s="14"/>
      <c r="AH12" s="14"/>
      <c r="AI12" s="14"/>
      <c r="AK12" s="6" t="s">
        <v>201</v>
      </c>
      <c r="AL12" s="6" t="s">
        <v>33</v>
      </c>
      <c r="AM12" s="18">
        <v>0.99795840000000002</v>
      </c>
      <c r="AN12" s="17">
        <v>902.76419999999996</v>
      </c>
      <c r="AT12" s="19" t="s">
        <v>203</v>
      </c>
    </row>
    <row r="13" spans="2:52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0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1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14">
        <f t="shared" si="2"/>
        <v>46909600</v>
      </c>
      <c r="X13" s="14">
        <f t="shared" si="3"/>
        <v>2603995</v>
      </c>
      <c r="Y13" s="14">
        <f t="shared" si="4"/>
        <v>2513538.7400000002</v>
      </c>
      <c r="Z13" s="14">
        <f t="shared" si="5"/>
        <v>200928.3</v>
      </c>
      <c r="AA13" s="14">
        <f t="shared" si="6"/>
        <v>24061.312300000001</v>
      </c>
      <c r="AC13" s="14"/>
      <c r="AD13" s="14"/>
      <c r="AE13" s="14"/>
      <c r="AG13" s="14"/>
      <c r="AH13" s="14"/>
      <c r="AI13" s="14"/>
    </row>
    <row r="14" spans="2:52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0"/>
        <v>GGM</v>
      </c>
      <c r="I14" s="6" t="s">
        <v>178</v>
      </c>
      <c r="J14" s="18">
        <v>0.99998960000000003</v>
      </c>
      <c r="K14" s="17">
        <v>1157.9239</v>
      </c>
      <c r="L14" s="17">
        <f t="shared" si="1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17">
        <f t="shared" si="2"/>
        <v>353453</v>
      </c>
      <c r="X14" s="17">
        <f t="shared" si="3"/>
        <v>125949</v>
      </c>
      <c r="Y14" s="17">
        <f t="shared" si="4"/>
        <v>355071.95</v>
      </c>
      <c r="Z14" s="17">
        <f t="shared" si="5"/>
        <v>48038.9</v>
      </c>
      <c r="AA14" s="17">
        <f t="shared" si="6"/>
        <v>1157.9239</v>
      </c>
      <c r="AC14" s="14"/>
      <c r="AD14" s="14"/>
      <c r="AE14" s="14"/>
      <c r="AG14" s="14"/>
      <c r="AH14" s="14"/>
      <c r="AI14" s="14"/>
      <c r="AT14" s="13" t="s">
        <v>198</v>
      </c>
    </row>
    <row r="15" spans="2:52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0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1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14">
        <f t="shared" si="2"/>
        <v>30580360</v>
      </c>
      <c r="X15" s="14">
        <f t="shared" si="3"/>
        <v>14859300</v>
      </c>
      <c r="Y15" s="14">
        <f t="shared" si="4"/>
        <v>35497296.340000004</v>
      </c>
      <c r="Z15" s="14">
        <f t="shared" si="5"/>
        <v>4077358.71</v>
      </c>
      <c r="AA15" s="14">
        <f t="shared" si="6"/>
        <v>55078.919900000001</v>
      </c>
      <c r="AC15" s="14"/>
      <c r="AD15" s="14"/>
      <c r="AE15" s="14"/>
      <c r="AG15" s="14"/>
      <c r="AH15" s="14"/>
      <c r="AI15" s="14"/>
    </row>
    <row r="16" spans="2:52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0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1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17">
        <f t="shared" si="2"/>
        <v>283382.09999999998</v>
      </c>
      <c r="X16" s="17">
        <f t="shared" si="3"/>
        <v>73683.27</v>
      </c>
      <c r="Y16" s="17">
        <f t="shared" si="4"/>
        <v>62216.71</v>
      </c>
      <c r="Z16" s="17">
        <f t="shared" si="5"/>
        <v>55278.55</v>
      </c>
      <c r="AA16" s="17">
        <f t="shared" si="6"/>
        <v>55089.632700000002</v>
      </c>
      <c r="AC16" s="14"/>
      <c r="AD16" s="14"/>
      <c r="AE16" s="14"/>
      <c r="AG16" s="14"/>
      <c r="AH16" s="14"/>
      <c r="AI16" s="14"/>
      <c r="AT16" s="9" t="s">
        <v>195</v>
      </c>
      <c r="AU16" s="9" t="s">
        <v>138</v>
      </c>
      <c r="AV16" s="9" t="s">
        <v>139</v>
      </c>
      <c r="AW16" s="9" t="s">
        <v>193</v>
      </c>
      <c r="AX16" s="9" t="s">
        <v>33</v>
      </c>
      <c r="AY16" s="9" t="s">
        <v>202</v>
      </c>
    </row>
    <row r="17" spans="2:51" x14ac:dyDescent="0.3">
      <c r="AT17" s="1" t="s">
        <v>196</v>
      </c>
      <c r="AU17" s="12">
        <f>+_xlfn.XLOOKUP($AT17,$AC$7:$AC$9,$AD$7:$AD$9)</f>
        <v>0.98572300000000002</v>
      </c>
      <c r="AV17" s="12">
        <f>+_xlfn.XLOOKUP(AT17,$AG$7:$AG$9,$AH$7:$AH$9)</f>
        <v>0.98986499999999999</v>
      </c>
      <c r="AW17" s="12">
        <f>+AM7</f>
        <v>-0.25174930000000001</v>
      </c>
      <c r="AX17" s="12">
        <f>+AM8</f>
        <v>0.99300429999999995</v>
      </c>
      <c r="AY17" s="12">
        <f>+AQ7</f>
        <v>0.99999979999999999</v>
      </c>
    </row>
    <row r="18" spans="2:51" x14ac:dyDescent="0.3">
      <c r="AT18" s="6" t="s">
        <v>197</v>
      </c>
      <c r="AU18" s="18">
        <f t="shared" ref="AU18:AU19" si="10">+_xlfn.XLOOKUP($AT18,$AC$7:$AC$9,$AD$7:$AD$9)</f>
        <v>0.94224399999999997</v>
      </c>
      <c r="AV18" s="18">
        <f t="shared" ref="AV18:AV19" si="11">+_xlfn.XLOOKUP(AT18,$AG$7:$AG$9,$AH$7:$AH$9)</f>
        <v>0.91781400000000002</v>
      </c>
      <c r="AW18" s="18">
        <f>+AM9</f>
        <v>0.99683809999999995</v>
      </c>
      <c r="AX18" s="18">
        <f>+AM10</f>
        <v>0.9985077</v>
      </c>
      <c r="AY18" s="18">
        <f t="shared" ref="AY18:AY19" si="12">+AQ8</f>
        <v>0.99997420000000004</v>
      </c>
    </row>
    <row r="19" spans="2:51" ht="16.8" x14ac:dyDescent="0.3">
      <c r="B19" s="13" t="s">
        <v>183</v>
      </c>
      <c r="I19" s="13" t="s">
        <v>183</v>
      </c>
      <c r="T19" s="21"/>
      <c r="V19" s="22"/>
      <c r="W19" s="22"/>
      <c r="X19" s="22"/>
      <c r="AT19" s="1" t="s">
        <v>201</v>
      </c>
      <c r="AU19" s="12">
        <f t="shared" si="10"/>
        <v>0.98843700000000001</v>
      </c>
      <c r="AV19" s="12">
        <f t="shared" si="11"/>
        <v>0.70254799999999995</v>
      </c>
      <c r="AW19" s="12">
        <f>+AM11</f>
        <v>0.99021340000000002</v>
      </c>
      <c r="AX19" s="12">
        <f>+AM12</f>
        <v>0.99795840000000002</v>
      </c>
      <c r="AY19" s="12">
        <f t="shared" si="12"/>
        <v>0.9999806</v>
      </c>
    </row>
    <row r="20" spans="2:51" ht="16.8" x14ac:dyDescent="0.3">
      <c r="T20" s="21"/>
      <c r="V20" s="23"/>
      <c r="W20" s="23"/>
      <c r="X20" s="23"/>
    </row>
    <row r="21" spans="2:51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23"/>
      <c r="W21" s="23"/>
      <c r="X21" s="23"/>
    </row>
    <row r="22" spans="2:51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23"/>
      <c r="W22" s="23"/>
      <c r="X22" s="23"/>
    </row>
    <row r="23" spans="2:51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3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4">+K23-_xlfn.XLOOKUP(I23,B$22:B$31,F$22:F$31)</f>
        <v>-183707.56700000001</v>
      </c>
      <c r="T23" s="21"/>
      <c r="V23" s="23"/>
      <c r="W23" s="23"/>
      <c r="X23" s="23"/>
      <c r="AC23" s="28"/>
      <c r="AD23" s="28"/>
      <c r="AE23" s="28"/>
      <c r="AG23" s="28"/>
      <c r="AH23" s="28"/>
      <c r="AI23" s="28"/>
    </row>
    <row r="24" spans="2:51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3"/>
        <v>GGM</v>
      </c>
      <c r="I24" s="1" t="s">
        <v>173</v>
      </c>
      <c r="J24" s="12">
        <v>0.9999827</v>
      </c>
      <c r="K24" s="14">
        <v>10259.941000000001</v>
      </c>
      <c r="L24" s="14">
        <f t="shared" si="14"/>
        <v>-159756.179</v>
      </c>
      <c r="T24" s="21"/>
      <c r="V24" s="23"/>
      <c r="W24" s="23"/>
      <c r="X24" s="23"/>
      <c r="AC24" s="28"/>
      <c r="AD24" s="29"/>
      <c r="AE24" s="29"/>
      <c r="AG24" s="29"/>
      <c r="AH24" s="29"/>
      <c r="AI24" s="29"/>
    </row>
    <row r="25" spans="2:51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3"/>
        <v>GGM</v>
      </c>
      <c r="I25" s="6" t="s">
        <v>174</v>
      </c>
      <c r="J25" s="18">
        <v>0.99986940000000002</v>
      </c>
      <c r="K25" s="17">
        <v>2682.71</v>
      </c>
      <c r="L25" s="17">
        <f t="shared" si="14"/>
        <v>-17572.22</v>
      </c>
      <c r="T25" s="21"/>
      <c r="V25" s="23"/>
      <c r="W25" s="23"/>
      <c r="X25" s="23"/>
      <c r="AC25" s="28"/>
      <c r="AD25" s="29"/>
      <c r="AE25" s="29"/>
      <c r="AG25" s="29"/>
      <c r="AH25" s="29"/>
      <c r="AI25" s="29"/>
    </row>
    <row r="26" spans="2:51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3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4"/>
        <v>-1215793.6359999999</v>
      </c>
      <c r="T26" s="21"/>
      <c r="V26" s="23"/>
      <c r="W26" s="23"/>
      <c r="X26" s="23"/>
      <c r="AC26" s="28"/>
      <c r="AD26" s="29"/>
      <c r="AE26" s="29"/>
      <c r="AG26" s="29"/>
      <c r="AH26" s="29"/>
      <c r="AI26" s="29"/>
    </row>
    <row r="27" spans="2:51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3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4"/>
        <v>-924687.772</v>
      </c>
      <c r="T27" s="21"/>
      <c r="V27" s="23"/>
      <c r="W27" s="23"/>
      <c r="X27" s="23"/>
    </row>
    <row r="28" spans="2:51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3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4"/>
        <v>-159551.46900000001</v>
      </c>
      <c r="T28" s="21"/>
      <c r="V28" s="23"/>
      <c r="W28" s="23"/>
      <c r="X28" s="23"/>
    </row>
    <row r="29" spans="2:51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3"/>
        <v>GGM</v>
      </c>
      <c r="I29" s="6" t="s">
        <v>178</v>
      </c>
      <c r="J29" s="18">
        <v>0.9999439</v>
      </c>
      <c r="K29" s="17">
        <v>2688.72</v>
      </c>
      <c r="L29" s="17">
        <f t="shared" si="14"/>
        <v>-39000.869999999995</v>
      </c>
      <c r="T29" s="21"/>
      <c r="V29" s="23"/>
      <c r="W29" s="23"/>
      <c r="X29" s="23"/>
    </row>
    <row r="30" spans="2:51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3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4"/>
        <v>-4.0000001899898052E-3</v>
      </c>
    </row>
    <row r="31" spans="2:51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3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4"/>
        <v>-52796.222999999998</v>
      </c>
    </row>
    <row r="34" spans="2:12" x14ac:dyDescent="0.3">
      <c r="B34" s="13" t="s">
        <v>184</v>
      </c>
      <c r="I34" s="13" t="s">
        <v>184</v>
      </c>
    </row>
    <row r="36" spans="2:12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</row>
    <row r="37" spans="2:12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</row>
    <row r="38" spans="2:12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5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6">+K38-_xlfn.XLOOKUP(I38,B$37:B$46,F$37:F$46)</f>
        <v>-111152.34000000001</v>
      </c>
    </row>
    <row r="39" spans="2:12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5"/>
        <v>GGM</v>
      </c>
      <c r="I39" s="1" t="s">
        <v>173</v>
      </c>
      <c r="J39" s="12">
        <v>0.99764529999999996</v>
      </c>
      <c r="K39" s="14">
        <v>120410.38</v>
      </c>
      <c r="L39" s="14">
        <f t="shared" si="16"/>
        <v>-54364.739999999991</v>
      </c>
    </row>
    <row r="40" spans="2:12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5"/>
        <v>GGM</v>
      </c>
      <c r="I40" s="6" t="s">
        <v>174</v>
      </c>
      <c r="J40" s="18">
        <v>0.99412920000000005</v>
      </c>
      <c r="K40" s="17">
        <v>18214.75</v>
      </c>
      <c r="L40" s="17">
        <f t="shared" si="16"/>
        <v>-4815.9000000000015</v>
      </c>
    </row>
    <row r="41" spans="2:12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5"/>
        <v>GGM</v>
      </c>
      <c r="I41" s="1" t="s">
        <v>175</v>
      </c>
      <c r="J41" s="12">
        <v>0.99875570000000002</v>
      </c>
      <c r="K41" s="14">
        <v>510440.15</v>
      </c>
      <c r="L41" s="14">
        <f t="shared" si="16"/>
        <v>-725755.52999999991</v>
      </c>
    </row>
    <row r="42" spans="2:12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5"/>
        <v>GGM</v>
      </c>
      <c r="I42" s="6" t="s">
        <v>176</v>
      </c>
      <c r="J42" s="18">
        <v>0.9954769</v>
      </c>
      <c r="K42" s="17">
        <v>631028.31999999995</v>
      </c>
      <c r="L42" s="17">
        <f t="shared" si="16"/>
        <v>-467033.16000000003</v>
      </c>
    </row>
    <row r="43" spans="2:12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5"/>
        <v>GGM</v>
      </c>
      <c r="I43" s="1" t="s">
        <v>177</v>
      </c>
      <c r="J43" s="12">
        <v>0.99769969999999997</v>
      </c>
      <c r="K43" s="14">
        <v>126978.78</v>
      </c>
      <c r="L43" s="14">
        <f t="shared" si="16"/>
        <v>-71662.28</v>
      </c>
    </row>
    <row r="44" spans="2:12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5"/>
        <v>GGM</v>
      </c>
      <c r="I44" s="6" t="s">
        <v>178</v>
      </c>
      <c r="J44" s="18">
        <v>0.99363820000000003</v>
      </c>
      <c r="K44" s="17">
        <v>29197.63</v>
      </c>
      <c r="L44" s="17">
        <f t="shared" si="16"/>
        <v>-16968.219999999998</v>
      </c>
    </row>
    <row r="45" spans="2:12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5"/>
        <v>GGM</v>
      </c>
      <c r="I45" s="1" t="s">
        <v>180</v>
      </c>
      <c r="J45" s="12">
        <v>0.98804809999999998</v>
      </c>
      <c r="K45" s="14">
        <v>4077694.45</v>
      </c>
      <c r="L45" s="14">
        <f t="shared" si="16"/>
        <v>0</v>
      </c>
    </row>
    <row r="46" spans="2:12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5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6"/>
        <v>-23138.859999999997</v>
      </c>
    </row>
  </sheetData>
  <conditionalFormatting sqref="W7:AA16 AC13:AE16 AG13:A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26"/>
  <sheetViews>
    <sheetView workbookViewId="0">
      <selection activeCell="B27" sqref="B27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2025-02-27T10:48:37Z</dcterms:modified>
</cp:coreProperties>
</file>