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niel\Dropbox\3. Master\3. Semester\Master Projekt\103. Auswertungen\"/>
    </mc:Choice>
  </mc:AlternateContent>
  <bookViews>
    <workbookView xWindow="0" yWindow="0" windowWidth="11895" windowHeight="6060"/>
  </bookViews>
  <sheets>
    <sheet name="Explanation" sheetId="5" r:id="rId1"/>
    <sheet name="Dashboard" sheetId="2" r:id="rId2"/>
    <sheet name="Session Reports" sheetId="1" r:id="rId3"/>
  </sheets>
  <definedNames>
    <definedName name="CharterDropDown">Tabelle2[Charter]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2" l="1"/>
  <c r="L6" i="1" l="1"/>
  <c r="K6" i="1"/>
  <c r="J6" i="1"/>
  <c r="I6" i="1"/>
  <c r="H6" i="1"/>
  <c r="A6" i="1"/>
  <c r="N5" i="1"/>
  <c r="M5" i="1"/>
  <c r="D5" i="2" l="1"/>
  <c r="C5" i="2"/>
  <c r="N6" i="1"/>
  <c r="Q5" i="1"/>
  <c r="M6" i="1"/>
  <c r="P5" i="1"/>
  <c r="O5" i="1"/>
  <c r="E5" i="2" s="1"/>
  <c r="G5" i="2" l="1"/>
  <c r="F5" i="2"/>
  <c r="Q6" i="1"/>
  <c r="O6" i="1"/>
  <c r="P6" i="1"/>
</calcChain>
</file>

<file path=xl/comments1.xml><?xml version="1.0" encoding="utf-8"?>
<comments xmlns="http://schemas.openxmlformats.org/spreadsheetml/2006/main">
  <authors>
    <author>Daniel</author>
  </authors>
  <commentList>
    <comment ref="M4" authorId="0" shapeId="0">
      <text>
        <r>
          <rPr>
            <b/>
            <sz val="9"/>
            <color indexed="81"/>
            <rFont val="Segoe UI"/>
            <family val="2"/>
          </rPr>
          <t>CHTR</t>
        </r>
      </text>
    </comment>
    <comment ref="N4" authorId="0" shapeId="0">
      <text>
        <r>
          <rPr>
            <b/>
            <sz val="9"/>
            <color indexed="81"/>
            <rFont val="Segoe UI"/>
            <family val="2"/>
          </rPr>
          <t>OPP</t>
        </r>
      </text>
    </comment>
    <comment ref="O4" authorId="0" shapeId="0">
      <text>
        <r>
          <rPr>
            <b/>
            <sz val="9"/>
            <color indexed="81"/>
            <rFont val="Segoe UI"/>
            <family val="2"/>
          </rPr>
          <t>TEST</t>
        </r>
      </text>
    </comment>
    <comment ref="P4" authorId="0" shapeId="0">
      <text>
        <r>
          <rPr>
            <b/>
            <sz val="9"/>
            <color indexed="81"/>
            <rFont val="Segoe UI"/>
            <family val="2"/>
          </rPr>
          <t xml:space="preserve">BUG
</t>
        </r>
      </text>
    </comment>
    <comment ref="Q4" authorId="0" shapeId="0">
      <text>
        <r>
          <rPr>
            <b/>
            <sz val="9"/>
            <color indexed="81"/>
            <rFont val="Segoe UI"/>
            <family val="2"/>
          </rPr>
          <t>SETUP</t>
        </r>
      </text>
    </comment>
  </commentList>
</comments>
</file>

<file path=xl/sharedStrings.xml><?xml version="1.0" encoding="utf-8"?>
<sst xmlns="http://schemas.openxmlformats.org/spreadsheetml/2006/main" count="56" uniqueCount="45">
  <si>
    <t>Charter #</t>
  </si>
  <si>
    <t>Charter Name</t>
  </si>
  <si>
    <t>Date</t>
  </si>
  <si>
    <t>End time</t>
  </si>
  <si>
    <t>Start time</t>
  </si>
  <si>
    <t>Tester</t>
  </si>
  <si>
    <t>T</t>
  </si>
  <si>
    <t>B</t>
  </si>
  <si>
    <t>S</t>
  </si>
  <si>
    <t>C</t>
  </si>
  <si>
    <t>O</t>
  </si>
  <si>
    <t>T_</t>
  </si>
  <si>
    <t>B_</t>
  </si>
  <si>
    <t>S_</t>
  </si>
  <si>
    <t>C_</t>
  </si>
  <si>
    <t>O_</t>
  </si>
  <si>
    <t>Charter</t>
  </si>
  <si>
    <t>Area</t>
  </si>
  <si>
    <t>TEST</t>
  </si>
  <si>
    <t>TOTAL</t>
  </si>
  <si>
    <t>CHTR</t>
  </si>
  <si>
    <t>OPP</t>
  </si>
  <si>
    <t>BUG</t>
  </si>
  <si>
    <t>SETUP</t>
  </si>
  <si>
    <t>Total</t>
  </si>
  <si>
    <t xml:space="preserve"> </t>
  </si>
  <si>
    <t>DASHBOARD</t>
  </si>
  <si>
    <t>total amount of off-charter work</t>
  </si>
  <si>
    <t>amount of on-charter test design and execution</t>
  </si>
  <si>
    <t>amount of on-charter bug investigation and reporting that interrupted testing</t>
  </si>
  <si>
    <t>amount of session setup work that interrupted testing</t>
  </si>
  <si>
    <t>total amount of on-charter work</t>
  </si>
  <si>
    <t>total amount of associated session work</t>
  </si>
  <si>
    <t>Explanation</t>
  </si>
  <si>
    <t>SESSION REPORT</t>
  </si>
  <si>
    <t>Test Design and Execution</t>
  </si>
  <si>
    <t>Bug Investigation and Reporting</t>
  </si>
  <si>
    <t>Session Setup</t>
  </si>
  <si>
    <t>Opportunity</t>
  </si>
  <si>
    <t>Specify your available Test Charters</t>
  </si>
  <si>
    <t>Sheet: Dashboard</t>
  </si>
  <si>
    <t>Column: A5</t>
  </si>
  <si>
    <t>Fill out the Session Report</t>
  </si>
  <si>
    <t>Sheet: Session Report</t>
  </si>
  <si>
    <t>Column: A5 : L5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</si>
</sst>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Segoe UI"/>
      <family val="2"/>
    </font>
    <font>
      <b/>
      <sz val="14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4" fontId="0" fillId="0" borderId="0" xfId="0" applyNumberFormat="1"/>
    <xf numFmtId="20" fontId="0" fillId="0" borderId="0" xfId="0" applyNumberFormat="1"/>
    <xf numFmtId="2" fontId="0" fillId="0" borderId="0" xfId="0" applyNumberFormat="1"/>
    <xf numFmtId="0" fontId="0" fillId="0" borderId="1" xfId="0" applyBorder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" fillId="0" borderId="0" xfId="0" applyFont="1"/>
    <xf numFmtId="0" fontId="3" fillId="0" borderId="0" xfId="0" applyFont="1"/>
    <xf numFmtId="0" fontId="4" fillId="0" borderId="0" xfId="0" applyFont="1"/>
    <xf numFmtId="2" fontId="4" fillId="0" borderId="0" xfId="0" applyNumberFormat="1" applyFont="1" applyAlignment="1">
      <alignment horizontal="center" vertical="center"/>
    </xf>
  </cellXfs>
  <cellStyles count="1">
    <cellStyle name="Standard" xfId="0" builtinId="0"/>
  </cellStyles>
  <dxfs count="3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0.34998626667073579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0.34998626667073579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0.34998626667073579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0.34998626667073579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0.34998626667073579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25" formatCode="hh:mm"/>
    </dxf>
    <dxf>
      <numFmt numFmtId="25" formatCode="hh:mm"/>
    </dxf>
    <dxf>
      <numFmt numFmtId="19" formatCode="dd/mm/yyyy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elle2" displayName="Tabelle2" ref="A4:G5" totalsRowShown="0" headerRowDxfId="30" dataDxfId="29">
  <autoFilter ref="A4:G5"/>
  <tableColumns count="7">
    <tableColumn id="1" name="Charter"/>
    <tableColumn id="2" name="Total" dataDxfId="28">
      <calculatedColumnFormula>COUNTIF(Tabelle1[Charter Name],A5)</calculatedColumnFormula>
    </tableColumn>
    <tableColumn id="3" name="CHTR" dataDxfId="27">
      <calculatedColumnFormula>SUMIF(Tabelle1[[Charter Name]:[O_]],$A5,Tabelle1[C_])</calculatedColumnFormula>
    </tableColumn>
    <tableColumn id="4" name="OPP" dataDxfId="26">
      <calculatedColumnFormula>SUMIF(Tabelle1[[Charter Name]:[O_]],$A5,Tabelle1[O_])</calculatedColumnFormula>
    </tableColumn>
    <tableColumn id="5" name="TEST" dataDxfId="25">
      <calculatedColumnFormula>SUMIF(Tabelle1[[Charter Name]:[O_]],$A5,Tabelle1[T_])</calculatedColumnFormula>
    </tableColumn>
    <tableColumn id="6" name="BUG" dataDxfId="24">
      <calculatedColumnFormula>SUMIF(Tabelle1[[Charter Name]:[O_]],$A5,Tabelle1[B_])</calculatedColumnFormula>
    </tableColumn>
    <tableColumn id="7" name="SETUP" dataDxfId="23">
      <calculatedColumnFormula>SUMIF(Tabelle1[[Charter Name]:[O_]],$A5,Tabelle1[S_])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Tabelle1" displayName="Tabelle1" ref="A4:Q6" totalsRowCount="1">
  <autoFilter ref="A4:Q5"/>
  <tableColumns count="17">
    <tableColumn id="1" name="Charter #" totalsRowFunction="count"/>
    <tableColumn id="2" name="Charter Name"/>
    <tableColumn id="18" name="Area"/>
    <tableColumn id="4" name="Date" dataDxfId="22"/>
    <tableColumn id="5" name="Start time" dataDxfId="21"/>
    <tableColumn id="6" name="End time" dataDxfId="20"/>
    <tableColumn id="7" name="Tester"/>
    <tableColumn id="8" name="T" totalsRowFunction="average" dataDxfId="19" totalsRowDxfId="9"/>
    <tableColumn id="9" name="B" totalsRowFunction="average" dataDxfId="18" totalsRowDxfId="8"/>
    <tableColumn id="10" name="S" totalsRowFunction="average" dataDxfId="17" totalsRowDxfId="7"/>
    <tableColumn id="11" name="C" totalsRowFunction="average" dataDxfId="16" totalsRowDxfId="6"/>
    <tableColumn id="12" name="O" totalsRowFunction="average" dataDxfId="15" totalsRowDxfId="5"/>
    <tableColumn id="16" name="C_" totalsRowFunction="sum" dataDxfId="14" totalsRowDxfId="4">
      <calculatedColumnFormula>Tabelle1[[#This Row],[C]]/100</calculatedColumnFormula>
    </tableColumn>
    <tableColumn id="17" name="O_" totalsRowFunction="sum" dataDxfId="13" totalsRowDxfId="3">
      <calculatedColumnFormula>Tabelle1[[#This Row],[O]]/100</calculatedColumnFormula>
    </tableColumn>
    <tableColumn id="13" name="T_" totalsRowFunction="sum" dataDxfId="12" totalsRowDxfId="2">
      <calculatedColumnFormula>(Tabelle1[[#This Row],[T]]/100)*Tabelle1[[#This Row],[C_]]</calculatedColumnFormula>
    </tableColumn>
    <tableColumn id="14" name="B_" totalsRowFunction="sum" dataDxfId="11" totalsRowDxfId="1">
      <calculatedColumnFormula>(Tabelle1[[#This Row],[B]]/100)*Tabelle1[[#This Row],[C_]]</calculatedColumnFormula>
    </tableColumn>
    <tableColumn id="15" name="S_" totalsRowFunction="sum" dataDxfId="10" totalsRowDxfId="0">
      <calculatedColumnFormula>(Tabelle1[[#This Row],[S]]/100)*Tabelle1[[#This Row],[C_]]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1"/>
  <sheetViews>
    <sheetView tabSelected="1" workbookViewId="0">
      <selection activeCell="D19" sqref="D19"/>
    </sheetView>
  </sheetViews>
  <sheetFormatPr baseColWidth="10" defaultRowHeight="15" x14ac:dyDescent="0.25"/>
  <sheetData>
    <row r="2" spans="1:2" ht="18.75" x14ac:dyDescent="0.3">
      <c r="A2" s="9" t="s">
        <v>33</v>
      </c>
    </row>
    <row r="5" spans="1:2" x14ac:dyDescent="0.25">
      <c r="A5">
        <v>1</v>
      </c>
      <c r="B5" t="s">
        <v>39</v>
      </c>
    </row>
    <row r="6" spans="1:2" x14ac:dyDescent="0.25">
      <c r="B6" t="s">
        <v>40</v>
      </c>
    </row>
    <row r="7" spans="1:2" x14ac:dyDescent="0.25">
      <c r="B7" t="s">
        <v>41</v>
      </c>
    </row>
    <row r="9" spans="1:2" x14ac:dyDescent="0.25">
      <c r="A9">
        <v>2</v>
      </c>
      <c r="B9" t="s">
        <v>42</v>
      </c>
    </row>
    <row r="10" spans="1:2" x14ac:dyDescent="0.25">
      <c r="B10" t="s">
        <v>43</v>
      </c>
    </row>
    <row r="11" spans="1:2" x14ac:dyDescent="0.25">
      <c r="B11" t="s">
        <v>44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0"/>
  <sheetViews>
    <sheetView workbookViewId="0">
      <selection activeCell="F11" sqref="F11"/>
    </sheetView>
  </sheetViews>
  <sheetFormatPr baseColWidth="10" defaultRowHeight="15" x14ac:dyDescent="0.25"/>
  <cols>
    <col min="1" max="1" width="25.42578125" customWidth="1"/>
    <col min="2" max="7" width="10.7109375" style="5" customWidth="1"/>
    <col min="10" max="10" width="11.42578125" style="8"/>
  </cols>
  <sheetData>
    <row r="2" spans="1:11" ht="18.75" x14ac:dyDescent="0.3">
      <c r="A2" s="9" t="s">
        <v>26</v>
      </c>
    </row>
    <row r="4" spans="1:11" x14ac:dyDescent="0.25">
      <c r="A4" s="8" t="s">
        <v>16</v>
      </c>
      <c r="B4" s="5" t="s">
        <v>24</v>
      </c>
      <c r="C4" s="5" t="s">
        <v>20</v>
      </c>
      <c r="D4" s="5" t="s">
        <v>21</v>
      </c>
      <c r="E4" s="5" t="s">
        <v>18</v>
      </c>
      <c r="F4" s="5" t="s">
        <v>22</v>
      </c>
      <c r="G4" s="5" t="s">
        <v>23</v>
      </c>
      <c r="J4" s="8" t="s">
        <v>19</v>
      </c>
      <c r="K4" t="s">
        <v>32</v>
      </c>
    </row>
    <row r="5" spans="1:11" x14ac:dyDescent="0.25">
      <c r="B5" s="5">
        <f>COUNTIF(Tabelle1[Charter Name],A5)</f>
        <v>0</v>
      </c>
      <c r="C5" s="7">
        <f ca="1">SUMIF(Tabelle1[[Charter Name]:[O_]],$A5,Tabelle1[C_])</f>
        <v>0</v>
      </c>
      <c r="D5" s="7">
        <f ca="1">SUMIF(Tabelle1[[Charter Name]:[O_]],$A5,Tabelle1[O_])</f>
        <v>0</v>
      </c>
      <c r="E5" s="7">
        <f ca="1">SUMIF(Tabelle1[[Charter Name]:[O_]],$A5,Tabelle1[T_])</f>
        <v>0</v>
      </c>
      <c r="F5" s="7">
        <f ca="1">SUMIF(Tabelle1[[Charter Name]:[O_]],$A5,Tabelle1[B_])</f>
        <v>0</v>
      </c>
      <c r="G5" s="7">
        <f ca="1">SUMIF(Tabelle1[[Charter Name]:[O_]],$A5,Tabelle1[S_])</f>
        <v>0</v>
      </c>
      <c r="J5" s="8" t="s">
        <v>20</v>
      </c>
      <c r="K5" t="s">
        <v>31</v>
      </c>
    </row>
    <row r="6" spans="1:11" x14ac:dyDescent="0.25">
      <c r="A6" t="s">
        <v>25</v>
      </c>
      <c r="J6" s="8" t="s">
        <v>21</v>
      </c>
      <c r="K6" t="s">
        <v>27</v>
      </c>
    </row>
    <row r="7" spans="1:11" x14ac:dyDescent="0.25">
      <c r="J7" s="8" t="s">
        <v>18</v>
      </c>
      <c r="K7" t="s">
        <v>28</v>
      </c>
    </row>
    <row r="8" spans="1:11" x14ac:dyDescent="0.25">
      <c r="J8" s="8" t="s">
        <v>22</v>
      </c>
      <c r="K8" t="s">
        <v>29</v>
      </c>
    </row>
    <row r="9" spans="1:11" x14ac:dyDescent="0.25">
      <c r="J9" s="8" t="s">
        <v>23</v>
      </c>
      <c r="K9" t="s">
        <v>30</v>
      </c>
    </row>
    <row r="10" spans="1:11" x14ac:dyDescent="0.25">
      <c r="A10" s="8"/>
    </row>
  </sheetData>
  <pageMargins left="0.7" right="0.7" top="0.78740157499999996" bottom="0.78740157499999996" header="0.3" footer="0.3"/>
  <pageSetup paperSize="9" orientation="portrait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U8"/>
  <sheetViews>
    <sheetView zoomScale="90" zoomScaleNormal="90" workbookViewId="0">
      <selection activeCell="S10" sqref="S10"/>
    </sheetView>
  </sheetViews>
  <sheetFormatPr baseColWidth="10" defaultRowHeight="15" x14ac:dyDescent="0.25"/>
  <cols>
    <col min="1" max="1" width="11.7109375" bestFit="1" customWidth="1"/>
    <col min="2" max="2" width="23.140625" customWidth="1"/>
    <col min="3" max="3" width="15.5703125" customWidth="1"/>
    <col min="5" max="5" width="7.28515625" customWidth="1"/>
    <col min="6" max="6" width="11.42578125" customWidth="1"/>
    <col min="7" max="7" width="14.85546875" customWidth="1"/>
    <col min="8" max="12" width="6" bestFit="1" customWidth="1"/>
    <col min="13" max="14" width="6" style="10" customWidth="1"/>
    <col min="15" max="15" width="5.7109375" style="10" bestFit="1" customWidth="1"/>
    <col min="16" max="16" width="5.85546875" style="10" bestFit="1" customWidth="1"/>
    <col min="17" max="17" width="6.140625" style="10" bestFit="1" customWidth="1"/>
    <col min="20" max="20" width="11.42578125" style="8"/>
  </cols>
  <sheetData>
    <row r="2" spans="1:21" ht="18.75" x14ac:dyDescent="0.3">
      <c r="A2" s="9" t="s">
        <v>34</v>
      </c>
    </row>
    <row r="4" spans="1:21" x14ac:dyDescent="0.25">
      <c r="A4" t="s">
        <v>0</v>
      </c>
      <c r="B4" t="s">
        <v>1</v>
      </c>
      <c r="C4" t="s">
        <v>17</v>
      </c>
      <c r="D4" t="s">
        <v>2</v>
      </c>
      <c r="E4" t="s">
        <v>4</v>
      </c>
      <c r="F4" t="s">
        <v>3</v>
      </c>
      <c r="G4" t="s">
        <v>5</v>
      </c>
      <c r="H4" t="s">
        <v>6</v>
      </c>
      <c r="I4" t="s">
        <v>7</v>
      </c>
      <c r="J4" t="s">
        <v>8</v>
      </c>
      <c r="K4" t="s">
        <v>9</v>
      </c>
      <c r="L4" s="4" t="s">
        <v>10</v>
      </c>
      <c r="M4" s="10" t="s">
        <v>14</v>
      </c>
      <c r="N4" s="10" t="s">
        <v>15</v>
      </c>
      <c r="O4" s="10" t="s">
        <v>11</v>
      </c>
      <c r="P4" s="10" t="s">
        <v>12</v>
      </c>
      <c r="Q4" s="10" t="s">
        <v>13</v>
      </c>
      <c r="T4" s="8" t="s">
        <v>6</v>
      </c>
      <c r="U4" t="s">
        <v>35</v>
      </c>
    </row>
    <row r="5" spans="1:21" x14ac:dyDescent="0.25">
      <c r="A5">
        <v>1</v>
      </c>
      <c r="D5" s="1"/>
      <c r="E5" s="2"/>
      <c r="F5" s="2"/>
      <c r="H5" s="5"/>
      <c r="I5" s="5"/>
      <c r="J5" s="5"/>
      <c r="K5" s="5"/>
      <c r="L5" s="6"/>
      <c r="M5" s="11">
        <f>Tabelle1[[#This Row],[C]]/100</f>
        <v>0</v>
      </c>
      <c r="N5" s="11">
        <f>Tabelle1[[#This Row],[O]]/100</f>
        <v>0</v>
      </c>
      <c r="O5" s="11">
        <f>(Tabelle1[[#This Row],[T]]/100)*Tabelle1[[#This Row],[C_]]</f>
        <v>0</v>
      </c>
      <c r="P5" s="11">
        <f>(Tabelle1[[#This Row],[B]]/100)*Tabelle1[[#This Row],[C_]]</f>
        <v>0</v>
      </c>
      <c r="Q5" s="11">
        <f>(Tabelle1[[#This Row],[S]]/100)*Tabelle1[[#This Row],[C_]]</f>
        <v>0</v>
      </c>
      <c r="T5" s="8" t="s">
        <v>7</v>
      </c>
      <c r="U5" t="s">
        <v>36</v>
      </c>
    </row>
    <row r="6" spans="1:21" x14ac:dyDescent="0.25">
      <c r="A6">
        <f>SUBTOTAL(103,Tabelle1[Charter '#])</f>
        <v>1</v>
      </c>
      <c r="H6" s="3" t="e">
        <f>SUBTOTAL(101,Tabelle1[T])</f>
        <v>#DIV/0!</v>
      </c>
      <c r="I6" s="3" t="e">
        <f>SUBTOTAL(101,Tabelle1[B])</f>
        <v>#DIV/0!</v>
      </c>
      <c r="J6" s="3" t="e">
        <f>SUBTOTAL(101,Tabelle1[S])</f>
        <v>#DIV/0!</v>
      </c>
      <c r="K6" s="3" t="e">
        <f>SUBTOTAL(101,Tabelle1[C])</f>
        <v>#DIV/0!</v>
      </c>
      <c r="L6" s="3" t="e">
        <f>SUBTOTAL(101,Tabelle1[O])</f>
        <v>#DIV/0!</v>
      </c>
      <c r="M6" s="11">
        <f>SUBTOTAL(109,Tabelle1[C_])</f>
        <v>0</v>
      </c>
      <c r="N6" s="11">
        <f>SUBTOTAL(109,Tabelle1[O_])</f>
        <v>0</v>
      </c>
      <c r="O6" s="11">
        <f>SUBTOTAL(109,Tabelle1[T_])</f>
        <v>0</v>
      </c>
      <c r="P6" s="11">
        <f>SUBTOTAL(109,Tabelle1[B_])</f>
        <v>0</v>
      </c>
      <c r="Q6" s="11">
        <f>SUBTOTAL(109,Tabelle1[S_])</f>
        <v>0</v>
      </c>
      <c r="T6" s="8" t="s">
        <v>8</v>
      </c>
      <c r="U6" t="s">
        <v>37</v>
      </c>
    </row>
    <row r="7" spans="1:21" x14ac:dyDescent="0.25">
      <c r="T7" s="8" t="s">
        <v>9</v>
      </c>
      <c r="U7" t="s">
        <v>16</v>
      </c>
    </row>
    <row r="8" spans="1:21" x14ac:dyDescent="0.25">
      <c r="T8" s="8" t="s">
        <v>10</v>
      </c>
      <c r="U8" t="s">
        <v>38</v>
      </c>
    </row>
  </sheetData>
  <dataValidations count="1">
    <dataValidation type="list" allowBlank="1" showInputMessage="1" showErrorMessage="1" sqref="B5">
      <formula1>CharterDropDown</formula1>
    </dataValidation>
  </dataValidations>
  <pageMargins left="0.7" right="0.7" top="0.78740157499999996" bottom="0.78740157499999996" header="0.3" footer="0.3"/>
  <pageSetup paperSize="9"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1</vt:i4>
      </vt:variant>
    </vt:vector>
  </HeadingPairs>
  <TitlesOfParts>
    <vt:vector size="4" baseType="lpstr">
      <vt:lpstr>Explanation</vt:lpstr>
      <vt:lpstr>Dashboard</vt:lpstr>
      <vt:lpstr>Session Reports</vt:lpstr>
      <vt:lpstr>CharterDropDown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Daniel</cp:lastModifiedBy>
  <dcterms:created xsi:type="dcterms:W3CDTF">2017-01-29T09:35:20Z</dcterms:created>
  <dcterms:modified xsi:type="dcterms:W3CDTF">2017-02-13T13:11:52Z</dcterms:modified>
</cp:coreProperties>
</file>