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\Documents\TestingSuite\Assets\Studies\CHI26_Study1_Funneling\data_processing\"/>
    </mc:Choice>
  </mc:AlternateContent>
  <xr:revisionPtr revIDLastSave="0" documentId="13_ncr:1_{1B067203-780B-48DF-80A0-2308F6AFEBAB}" xr6:coauthVersionLast="47" xr6:coauthVersionMax="47" xr10:uidLastSave="{00000000-0000-0000-0000-000000000000}"/>
  <bookViews>
    <workbookView xWindow="-120" yWindow="-120" windowWidth="29040" windowHeight="15720" activeTab="2" xr2:uid="{8ECC188E-B34C-43EC-902B-AC627806FF10}"/>
  </bookViews>
  <sheets>
    <sheet name="by_temperature" sheetId="1" r:id="rId1"/>
    <sheet name="by_duration" sheetId="2" r:id="rId2"/>
    <sheet name="by_location" sheetId="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" l="1"/>
  <c r="H5" i="3"/>
  <c r="H4" i="3"/>
  <c r="H3" i="3"/>
  <c r="H2" i="3"/>
  <c r="H6" i="2"/>
  <c r="H5" i="2"/>
  <c r="H4" i="2"/>
  <c r="H3" i="2"/>
  <c r="H2" i="2"/>
  <c r="H6" i="1"/>
  <c r="H5" i="1"/>
  <c r="H4" i="1"/>
  <c r="H3" i="1"/>
  <c r="H2" i="1"/>
  <c r="G2" i="1"/>
  <c r="G6" i="3"/>
  <c r="G5" i="3"/>
  <c r="G4" i="3"/>
  <c r="G3" i="3"/>
  <c r="G2" i="3"/>
  <c r="G6" i="2"/>
  <c r="G5" i="2"/>
  <c r="G4" i="2"/>
  <c r="G3" i="2"/>
  <c r="G2" i="2"/>
  <c r="G6" i="1"/>
  <c r="G5" i="1"/>
  <c r="G4" i="1"/>
  <c r="G3" i="1"/>
</calcChain>
</file>

<file path=xl/sharedStrings.xml><?xml version="1.0" encoding="utf-8"?>
<sst xmlns="http://schemas.openxmlformats.org/spreadsheetml/2006/main" count="45" uniqueCount="7">
  <si>
    <t>L1</t>
  </si>
  <si>
    <t>L5</t>
  </si>
  <si>
    <t>L4</t>
  </si>
  <si>
    <t>L2</t>
  </si>
  <si>
    <t>L3</t>
  </si>
  <si>
    <t>P17</t>
  </si>
  <si>
    <t>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</si>
</sst>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Correct Location by</a:t>
            </a:r>
            <a:r>
              <a:rPr lang="en-US" baseline="0"/>
              <a:t>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7-4A08-B9C4-7B1B510A69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7-4A08-B9C4-7B1B510A690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A7-4A08-B9C4-7B1B510A690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A7-4A08-B9C4-7B1B510A690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A7-4A08-B9C4-7B1B510A69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by_temperature!$F$2:$F$6</c:f>
              <c:numCache>
                <c:formatCode>General</c:formatCode>
                <c:ptCount val="5"/>
                <c:pt idx="0">
                  <c:v>-15</c:v>
                </c:pt>
                <c:pt idx="1">
                  <c:v>-12</c:v>
                </c:pt>
                <c:pt idx="2">
                  <c:v>0</c:v>
                </c:pt>
                <c:pt idx="3">
                  <c:v>6</c:v>
                </c:pt>
                <c:pt idx="4">
                  <c:v>9</c:v>
                </c:pt>
              </c:numCache>
            </c:numRef>
          </c:cat>
          <c:val>
            <c:numRef>
              <c:f>by_temperature!$G$2:$G$6</c:f>
              <c:numCache>
                <c:formatCode>General</c:formatCode>
                <c:ptCount val="5"/>
                <c:pt idx="0">
                  <c:v>0.47</c:v>
                </c:pt>
                <c:pt idx="1">
                  <c:v>0.43000000000000005</c:v>
                </c:pt>
                <c:pt idx="2">
                  <c:v>0.49</c:v>
                </c:pt>
                <c:pt idx="3">
                  <c:v>0.41000000000000003</c:v>
                </c:pt>
                <c:pt idx="4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A7-4A08-B9C4-7B1B510A69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106815"/>
        <c:axId val="285107295"/>
      </c:barChart>
      <c:catAx>
        <c:axId val="28510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7295"/>
        <c:crosses val="autoZero"/>
        <c:auto val="1"/>
        <c:lblAlgn val="ctr"/>
        <c:lblOffset val="100"/>
        <c:noMultiLvlLbl val="0"/>
      </c:catAx>
      <c:valAx>
        <c:axId val="285107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6815"/>
        <c:crosses val="autoZero"/>
        <c:crossBetween val="between"/>
        <c:majorUnit val="0.2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Correct Temperature by</a:t>
            </a:r>
            <a:r>
              <a:rPr lang="en-US" baseline="0"/>
              <a:t>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8C-48A0-9B19-C56A393FAAF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8C-48A0-9B19-C56A393FAAF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8C-48A0-9B19-C56A393FAAF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8C-48A0-9B19-C56A393FAAF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F8C-48A0-9B19-C56A393FAA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by_temperature!$H$2:$H$6</c:f>
              <c:numCache>
                <c:formatCode>General</c:formatCode>
                <c:ptCount val="5"/>
                <c:pt idx="0">
                  <c:v>0.5</c:v>
                </c:pt>
                <c:pt idx="1">
                  <c:v>0.41000000000000003</c:v>
                </c:pt>
                <c:pt idx="2">
                  <c:v>0.79</c:v>
                </c:pt>
                <c:pt idx="3">
                  <c:v>0.71</c:v>
                </c:pt>
                <c:pt idx="4">
                  <c:v>0.73</c:v>
                </c:pt>
              </c:numCache>
            </c:numRef>
          </c:cat>
          <c:val>
            <c:numRef>
              <c:f>by_temperature!$H$2:$H$6</c:f>
              <c:numCache>
                <c:formatCode>General</c:formatCode>
                <c:ptCount val="5"/>
                <c:pt idx="0">
                  <c:v>0.5</c:v>
                </c:pt>
                <c:pt idx="1">
                  <c:v>0.41000000000000003</c:v>
                </c:pt>
                <c:pt idx="2">
                  <c:v>0.79</c:v>
                </c:pt>
                <c:pt idx="3">
                  <c:v>0.71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8C-48A0-9B19-C56A393FAA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106815"/>
        <c:axId val="285107295"/>
      </c:barChart>
      <c:catAx>
        <c:axId val="28510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7295"/>
        <c:crosses val="autoZero"/>
        <c:auto val="1"/>
        <c:lblAlgn val="ctr"/>
        <c:lblOffset val="100"/>
        <c:noMultiLvlLbl val="0"/>
      </c:catAx>
      <c:valAx>
        <c:axId val="285107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6815"/>
        <c:crosses val="autoZero"/>
        <c:crossBetween val="between"/>
        <c:majorUnit val="0.2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Correct Location by</a:t>
            </a:r>
            <a:r>
              <a:rPr lang="en-US" baseline="0"/>
              <a:t>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CD-473F-BB5C-C5631AC12E45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CD-473F-BB5C-C5631AC12E4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CD-473F-BB5C-C5631AC12E45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CD-473F-BB5C-C5631AC12E45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CD-473F-BB5C-C5631AC12E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by_duration!$F$2:$F$6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cat>
          <c:val>
            <c:numRef>
              <c:f>by_duration!$G$2:$G$6</c:f>
              <c:numCache>
                <c:formatCode>General</c:formatCode>
                <c:ptCount val="5"/>
                <c:pt idx="0">
                  <c:v>0.37</c:v>
                </c:pt>
                <c:pt idx="1">
                  <c:v>0.48</c:v>
                </c:pt>
                <c:pt idx="2">
                  <c:v>0.46</c:v>
                </c:pt>
                <c:pt idx="3">
                  <c:v>0.47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CD-473F-BB5C-C5631AC12E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106815"/>
        <c:axId val="285107295"/>
      </c:barChart>
      <c:catAx>
        <c:axId val="28510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(s)</a:t>
                </a:r>
              </a:p>
            </c:rich>
          </c:tx>
          <c:layout>
            <c:manualLayout>
              <c:xMode val="edge"/>
              <c:yMode val="edge"/>
              <c:x val="0.45717235345581803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7295"/>
        <c:crosses val="autoZero"/>
        <c:auto val="1"/>
        <c:lblAlgn val="ctr"/>
        <c:lblOffset val="100"/>
        <c:noMultiLvlLbl val="0"/>
      </c:catAx>
      <c:valAx>
        <c:axId val="285107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6815"/>
        <c:crosses val="autoZero"/>
        <c:crossBetween val="between"/>
        <c:majorUnit val="0.2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Correct Temperature by</a:t>
            </a:r>
            <a:r>
              <a:rPr lang="en-US" baseline="0"/>
              <a:t>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2E-4753-80A2-761D76FDE2D2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2E-4753-80A2-761D76FDE2D2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2E-4753-80A2-761D76FDE2D2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2E-4753-80A2-761D76FDE2D2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2E-4753-80A2-761D76FDE2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by_duration!$F$2:$F$6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cat>
          <c:val>
            <c:numRef>
              <c:f>by_duration!$H$2:$H$6</c:f>
              <c:numCache>
                <c:formatCode>General</c:formatCode>
                <c:ptCount val="5"/>
                <c:pt idx="0">
                  <c:v>0.6</c:v>
                </c:pt>
                <c:pt idx="1">
                  <c:v>0.66</c:v>
                </c:pt>
                <c:pt idx="2">
                  <c:v>0.65</c:v>
                </c:pt>
                <c:pt idx="3">
                  <c:v>0.62</c:v>
                </c:pt>
                <c:pt idx="4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2E-4753-80A2-761D76FDE2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106815"/>
        <c:axId val="285107295"/>
      </c:barChart>
      <c:catAx>
        <c:axId val="28510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7295"/>
        <c:crosses val="autoZero"/>
        <c:auto val="1"/>
        <c:lblAlgn val="ctr"/>
        <c:lblOffset val="100"/>
        <c:noMultiLvlLbl val="0"/>
      </c:catAx>
      <c:valAx>
        <c:axId val="285107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6815"/>
        <c:crosses val="autoZero"/>
        <c:crossBetween val="between"/>
        <c:majorUnit val="0.2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Correct Location by</a:t>
            </a:r>
            <a:r>
              <a:rPr lang="en-US" baseline="0"/>
              <a:t>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D9-420A-BC31-B4DE88E85D3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D9-420A-BC31-B4DE88E85D3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D9-420A-BC31-B4DE88E85D3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D9-420A-BC31-B4DE88E85D3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ED9-420A-BC31-B4DE88E85D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by_location!$F$2:$F$6</c:f>
              <c:strCache>
                <c:ptCount val="5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</c:strCache>
            </c:strRef>
          </c:cat>
          <c:val>
            <c:numRef>
              <c:f>by_location!$G$2:$G$6</c:f>
              <c:numCache>
                <c:formatCode>General</c:formatCode>
                <c:ptCount val="5"/>
                <c:pt idx="0">
                  <c:v>0.6</c:v>
                </c:pt>
                <c:pt idx="1">
                  <c:v>0.52</c:v>
                </c:pt>
                <c:pt idx="2">
                  <c:v>0.39</c:v>
                </c:pt>
                <c:pt idx="3">
                  <c:v>0.28000000000000003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D9-420A-BC31-B4DE88E85D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106815"/>
        <c:axId val="285107295"/>
      </c:barChart>
      <c:catAx>
        <c:axId val="28510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7295"/>
        <c:crosses val="autoZero"/>
        <c:auto val="1"/>
        <c:lblAlgn val="ctr"/>
        <c:lblOffset val="100"/>
        <c:noMultiLvlLbl val="0"/>
      </c:catAx>
      <c:valAx>
        <c:axId val="285107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6815"/>
        <c:crosses val="autoZero"/>
        <c:crossBetween val="between"/>
        <c:majorUnit val="0.2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Correct Temperature by</a:t>
            </a:r>
            <a:r>
              <a:rPr lang="en-US" baseline="0"/>
              <a:t>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0F-4949-A447-F2339A1A4F1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0F-4949-A447-F2339A1A4F1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0F-4949-A447-F2339A1A4F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0F-4949-A447-F2339A1A4F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0F-4949-A447-F2339A1A4F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by_location!$F$2:$F$6</c:f>
              <c:strCache>
                <c:ptCount val="5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</c:strCache>
            </c:strRef>
          </c:cat>
          <c:val>
            <c:numRef>
              <c:f>by_location!$H$2:$H$6</c:f>
              <c:numCache>
                <c:formatCode>General</c:formatCode>
                <c:ptCount val="5"/>
                <c:pt idx="0">
                  <c:v>0.61</c:v>
                </c:pt>
                <c:pt idx="1">
                  <c:v>0.64</c:v>
                </c:pt>
                <c:pt idx="2">
                  <c:v>0.6</c:v>
                </c:pt>
                <c:pt idx="3">
                  <c:v>0.69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0F-4949-A447-F2339A1A4F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106815"/>
        <c:axId val="285107295"/>
      </c:barChart>
      <c:catAx>
        <c:axId val="28510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7295"/>
        <c:crosses val="autoZero"/>
        <c:auto val="1"/>
        <c:lblAlgn val="ctr"/>
        <c:lblOffset val="100"/>
        <c:noMultiLvlLbl val="0"/>
      </c:catAx>
      <c:valAx>
        <c:axId val="285107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06815"/>
        <c:crosses val="autoZero"/>
        <c:crossBetween val="between"/>
        <c:majorUnit val="0.2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52387</xdr:rowOff>
    </xdr:from>
    <xdr:to>
      <xdr:col>16</xdr:col>
      <xdr:colOff>304800</xdr:colOff>
      <xdr:row>18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0A7B30-03C1-4528-A813-B11E0D020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495300</xdr:colOff>
      <xdr:row>4</xdr:row>
      <xdr:rowOff>0</xdr:rowOff>
    </xdr:from>
    <xdr:to>
      <xdr:col>24</xdr:col>
      <xdr:colOff>190500</xdr:colOff>
      <xdr:row>18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F3BDA4-49FE-481E-8C6E-77EF8B32F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5</xdr:row>
      <xdr:rowOff>138112</xdr:rowOff>
    </xdr:from>
    <xdr:to>
      <xdr:col>16</xdr:col>
      <xdr:colOff>285750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F7D9A-365C-4EA4-990B-6A508F823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561975</xdr:colOff>
      <xdr:row>5</xdr:row>
      <xdr:rowOff>85725</xdr:rowOff>
    </xdr:from>
    <xdr:to>
      <xdr:col>24</xdr:col>
      <xdr:colOff>257175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4BC8B1-4049-4906-9AC9-C9D12496D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5</xdr:row>
      <xdr:rowOff>180975</xdr:rowOff>
    </xdr:from>
    <xdr:to>
      <xdr:col>16</xdr:col>
      <xdr:colOff>180975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E3061-D33E-4319-B7D3-91F16E5EB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314325</xdr:colOff>
      <xdr:row>6</xdr:row>
      <xdr:rowOff>19050</xdr:rowOff>
    </xdr:from>
    <xdr:to>
      <xdr:col>24</xdr:col>
      <xdr:colOff>9525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6B49F-4B97-49C9-BD85-647643825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l\Documents\TestingSuite\Assets\Studies\CHI26_Study1_Funneling\data_processing\p18_trial_set.xlsx" TargetMode="External"/><Relationship Id="rId1" Type="http://schemas.openxmlformats.org/officeDocument/2006/relationships/externalLinkPath" Target="p18_trial_se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l\Documents\TestingSuite\Assets\Studies\CHI26_Study1_Funneling\data_processing\p17_trial_set.xlsx" TargetMode="External"/><Relationship Id="rId1" Type="http://schemas.openxmlformats.org/officeDocument/2006/relationships/externalLinkPath" Target="p17_trial_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18_trial_set"/>
    </sheetNames>
    <sheetDataSet>
      <sheetData sheetId="0">
        <row r="2">
          <cell r="S2">
            <v>-15</v>
          </cell>
          <cell r="T2">
            <v>0.72</v>
          </cell>
          <cell r="U2">
            <v>0.86</v>
          </cell>
        </row>
        <row r="3">
          <cell r="S3">
            <v>-12</v>
          </cell>
          <cell r="T3">
            <v>0.68</v>
          </cell>
          <cell r="U3">
            <v>0.62</v>
          </cell>
        </row>
        <row r="4">
          <cell r="S4">
            <v>0</v>
          </cell>
          <cell r="T4">
            <v>0.76</v>
          </cell>
          <cell r="U4">
            <v>0.96</v>
          </cell>
        </row>
        <row r="5">
          <cell r="S5">
            <v>6</v>
          </cell>
          <cell r="T5">
            <v>0.66</v>
          </cell>
          <cell r="U5">
            <v>0.98</v>
          </cell>
        </row>
        <row r="6">
          <cell r="S6">
            <v>9</v>
          </cell>
          <cell r="T6">
            <v>0.72</v>
          </cell>
          <cell r="U6">
            <v>0.9</v>
          </cell>
        </row>
        <row r="8">
          <cell r="S8">
            <v>0.1</v>
          </cell>
          <cell r="T8">
            <v>0.54</v>
          </cell>
        </row>
        <row r="9">
          <cell r="S9">
            <v>0.5</v>
          </cell>
          <cell r="T9">
            <v>0.74</v>
          </cell>
        </row>
        <row r="10">
          <cell r="S10">
            <v>1</v>
          </cell>
          <cell r="T10">
            <v>0.78</v>
          </cell>
        </row>
        <row r="11">
          <cell r="S11">
            <v>1.5</v>
          </cell>
          <cell r="T11">
            <v>0.72</v>
          </cell>
        </row>
        <row r="12">
          <cell r="S12">
            <v>2</v>
          </cell>
          <cell r="T12">
            <v>0.76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17_trial_set"/>
    </sheetNames>
    <sheetDataSet>
      <sheetData sheetId="0">
        <row r="14">
          <cell r="S14" t="str">
            <v>L1</v>
          </cell>
          <cell r="T14">
            <v>0.26</v>
          </cell>
          <cell r="U14">
            <v>0.44</v>
          </cell>
        </row>
        <row r="15">
          <cell r="S15" t="str">
            <v>L2</v>
          </cell>
          <cell r="T15">
            <v>0.4</v>
          </cell>
          <cell r="U15">
            <v>0.42</v>
          </cell>
        </row>
        <row r="16">
          <cell r="S16" t="str">
            <v>L3</v>
          </cell>
          <cell r="T16">
            <v>0.3</v>
          </cell>
          <cell r="U16">
            <v>0.38</v>
          </cell>
        </row>
        <row r="17">
          <cell r="S17" t="str">
            <v>L4</v>
          </cell>
          <cell r="T17">
            <v>0.02</v>
          </cell>
          <cell r="U17">
            <v>0.4</v>
          </cell>
        </row>
        <row r="18">
          <cell r="S18" t="str">
            <v>L5</v>
          </cell>
          <cell r="T18">
            <v>0.02</v>
          </cell>
          <cell r="U18">
            <v>0.32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DAFA-5813-4033-B645-0D375594750B}">
  <dimension ref="A2:H11"/>
  <sheetViews>
    <sheetView workbookViewId="0">
      <selection activeCell="M22" sqref="M22"/>
    </sheetView>
  </sheetViews>
  <sheetFormatPr defaultRowHeight="15" x14ac:dyDescent="0.25"/>
  <sheetData>
    <row r="2" spans="1:8" x14ac:dyDescent="0.25">
      <c r="A2" t="s">
        <v>5</v>
      </c>
      <c r="B2">
        <v>-15</v>
      </c>
      <c r="C2">
        <v>0.22</v>
      </c>
      <c r="D2">
        <v>0.14000000000000001</v>
      </c>
      <c r="F2">
        <v>-15</v>
      </c>
      <c r="G2">
        <f>AVERAGEIF(B:B,-15,C:C)</f>
        <v>0.47</v>
      </c>
      <c r="H2">
        <f>AVERAGEIF(B:B,-15,D:D)</f>
        <v>0.5</v>
      </c>
    </row>
    <row r="3" spans="1:8" x14ac:dyDescent="0.25">
      <c r="A3" t="s">
        <v>5</v>
      </c>
      <c r="B3">
        <v>-12</v>
      </c>
      <c r="C3">
        <v>0.18</v>
      </c>
      <c r="D3">
        <v>0.2</v>
      </c>
      <c r="F3">
        <v>-12</v>
      </c>
      <c r="G3">
        <f>AVERAGEIF(B:B,-12,C:C)</f>
        <v>0.43000000000000005</v>
      </c>
      <c r="H3">
        <f>AVERAGEIF(B:B,-12,D:D)</f>
        <v>0.41000000000000003</v>
      </c>
    </row>
    <row r="4" spans="1:8" x14ac:dyDescent="0.25">
      <c r="A4" t="s">
        <v>5</v>
      </c>
      <c r="B4">
        <v>0</v>
      </c>
      <c r="C4">
        <v>0.22</v>
      </c>
      <c r="D4">
        <v>0.62</v>
      </c>
      <c r="F4">
        <v>0</v>
      </c>
      <c r="G4">
        <f>AVERAGEIF(B:B,0,C:C)</f>
        <v>0.49</v>
      </c>
      <c r="H4">
        <f>AVERAGEIF(B:B,0,D:D)</f>
        <v>0.79</v>
      </c>
    </row>
    <row r="5" spans="1:8" x14ac:dyDescent="0.25">
      <c r="A5" t="s">
        <v>5</v>
      </c>
      <c r="B5">
        <v>6</v>
      </c>
      <c r="C5">
        <v>0.16</v>
      </c>
      <c r="D5">
        <v>0.44</v>
      </c>
      <c r="F5">
        <v>6</v>
      </c>
      <c r="G5">
        <f>AVERAGEIF(B:B,6,C:C)</f>
        <v>0.41000000000000003</v>
      </c>
      <c r="H5">
        <f>AVERAGEIF(B:B,6,D:D)</f>
        <v>0.71</v>
      </c>
    </row>
    <row r="6" spans="1:8" x14ac:dyDescent="0.25">
      <c r="A6" t="s">
        <v>5</v>
      </c>
      <c r="B6">
        <v>9</v>
      </c>
      <c r="C6">
        <v>0.22</v>
      </c>
      <c r="D6">
        <v>0.56000000000000005</v>
      </c>
      <c r="F6">
        <v>9</v>
      </c>
      <c r="G6">
        <f>AVERAGEIF(B:B,9,C:C)</f>
        <v>0.47</v>
      </c>
      <c r="H6">
        <f>AVERAGEIF(B:B,9,D:D)</f>
        <v>0.73</v>
      </c>
    </row>
    <row r="7" spans="1:8" x14ac:dyDescent="0.25">
      <c r="A7" t="s">
        <v>6</v>
      </c>
      <c r="B7">
        <v>-15</v>
      </c>
      <c r="C7">
        <v>0.72</v>
      </c>
      <c r="D7">
        <v>0.86</v>
      </c>
    </row>
    <row r="8" spans="1:8" x14ac:dyDescent="0.25">
      <c r="A8" t="s">
        <v>6</v>
      </c>
      <c r="B8">
        <v>-12</v>
      </c>
      <c r="C8">
        <v>0.68</v>
      </c>
      <c r="D8">
        <v>0.62</v>
      </c>
    </row>
    <row r="9" spans="1:8" x14ac:dyDescent="0.25">
      <c r="A9" t="s">
        <v>6</v>
      </c>
      <c r="B9">
        <v>0</v>
      </c>
      <c r="C9">
        <v>0.76</v>
      </c>
      <c r="D9">
        <v>0.96</v>
      </c>
    </row>
    <row r="10" spans="1:8" x14ac:dyDescent="0.25">
      <c r="A10" t="s">
        <v>6</v>
      </c>
      <c r="B10">
        <v>6</v>
      </c>
      <c r="C10">
        <v>0.66</v>
      </c>
      <c r="D10">
        <v>0.98</v>
      </c>
    </row>
    <row r="11" spans="1:8" x14ac:dyDescent="0.25">
      <c r="A11" t="s">
        <v>6</v>
      </c>
      <c r="B11">
        <v>9</v>
      </c>
      <c r="C11">
        <v>0.72</v>
      </c>
      <c r="D11">
        <v>0.9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DDDB-691E-4697-A717-E4D9022E7FC8}">
  <dimension ref="A2:H11"/>
  <sheetViews>
    <sheetView workbookViewId="0">
      <selection activeCell="F37" sqref="F37"/>
    </sheetView>
  </sheetViews>
  <sheetFormatPr defaultRowHeight="15" x14ac:dyDescent="0.25"/>
  <sheetData>
    <row r="2" spans="1:8" x14ac:dyDescent="0.25">
      <c r="A2" t="s">
        <v>5</v>
      </c>
      <c r="B2">
        <v>0.1</v>
      </c>
      <c r="C2">
        <v>0.2</v>
      </c>
      <c r="D2">
        <v>0.44</v>
      </c>
      <c r="F2">
        <v>0.1</v>
      </c>
      <c r="G2">
        <f>AVERAGEIF(B:B,0.1,C:C)</f>
        <v>0.37</v>
      </c>
      <c r="H2">
        <f>AVERAGEIF(B:B,0.1,D:D)</f>
        <v>0.6</v>
      </c>
    </row>
    <row r="3" spans="1:8" x14ac:dyDescent="0.25">
      <c r="A3" t="s">
        <v>5</v>
      </c>
      <c r="B3">
        <v>0.5</v>
      </c>
      <c r="C3">
        <v>0.22</v>
      </c>
      <c r="D3">
        <v>0.4</v>
      </c>
      <c r="F3">
        <v>0.5</v>
      </c>
      <c r="G3">
        <f>AVERAGEIF(B:B,0.5,C:C)</f>
        <v>0.48</v>
      </c>
      <c r="H3">
        <f>AVERAGEIF(B:B,0.5,D:D)</f>
        <v>0.66</v>
      </c>
    </row>
    <row r="4" spans="1:8" x14ac:dyDescent="0.25">
      <c r="A4" t="s">
        <v>5</v>
      </c>
      <c r="B4">
        <v>1</v>
      </c>
      <c r="C4">
        <v>0.14000000000000001</v>
      </c>
      <c r="D4">
        <v>0.38</v>
      </c>
      <c r="F4">
        <v>1</v>
      </c>
      <c r="G4">
        <f>AVERAGEIF(B:B,1,C:C)</f>
        <v>0.46</v>
      </c>
      <c r="H4">
        <f>AVERAGEIF(B:B,1,D:D)</f>
        <v>0.65</v>
      </c>
    </row>
    <row r="5" spans="1:8" x14ac:dyDescent="0.25">
      <c r="A5" t="s">
        <v>5</v>
      </c>
      <c r="B5">
        <v>1.5</v>
      </c>
      <c r="C5">
        <v>0.22</v>
      </c>
      <c r="D5">
        <v>0.38</v>
      </c>
      <c r="F5">
        <v>1.5</v>
      </c>
      <c r="G5">
        <f>AVERAGEIF(B:B,1.5,C:C)</f>
        <v>0.47</v>
      </c>
      <c r="H5">
        <f>AVERAGEIF(B:B,1.5,D:D)</f>
        <v>0.62</v>
      </c>
    </row>
    <row r="6" spans="1:8" x14ac:dyDescent="0.25">
      <c r="A6" t="s">
        <v>5</v>
      </c>
      <c r="B6">
        <v>2</v>
      </c>
      <c r="C6">
        <v>0.22</v>
      </c>
      <c r="D6">
        <v>0.36</v>
      </c>
      <c r="F6">
        <v>2</v>
      </c>
      <c r="G6">
        <f>AVERAGEIF(B:B,2,C:C)</f>
        <v>0.49</v>
      </c>
      <c r="H6">
        <f>AVERAGEIF(B:B,2,D:D)</f>
        <v>0.61</v>
      </c>
    </row>
    <row r="7" spans="1:8" x14ac:dyDescent="0.25">
      <c r="A7" t="s">
        <v>6</v>
      </c>
      <c r="B7">
        <v>0.1</v>
      </c>
      <c r="C7">
        <v>0.54</v>
      </c>
      <c r="D7">
        <v>0.76</v>
      </c>
    </row>
    <row r="8" spans="1:8" x14ac:dyDescent="0.25">
      <c r="A8" t="s">
        <v>6</v>
      </c>
      <c r="B8">
        <v>0.5</v>
      </c>
      <c r="C8">
        <v>0.74</v>
      </c>
      <c r="D8">
        <v>0.92</v>
      </c>
    </row>
    <row r="9" spans="1:8" x14ac:dyDescent="0.25">
      <c r="A9" t="s">
        <v>6</v>
      </c>
      <c r="B9">
        <v>1</v>
      </c>
      <c r="C9">
        <v>0.78</v>
      </c>
      <c r="D9">
        <v>0.92</v>
      </c>
    </row>
    <row r="10" spans="1:8" x14ac:dyDescent="0.25">
      <c r="A10" t="s">
        <v>6</v>
      </c>
      <c r="B10">
        <v>1.5</v>
      </c>
      <c r="C10">
        <v>0.72</v>
      </c>
      <c r="D10">
        <v>0.86</v>
      </c>
    </row>
    <row r="11" spans="1:8" x14ac:dyDescent="0.25">
      <c r="A11" t="s">
        <v>6</v>
      </c>
      <c r="B11">
        <v>2</v>
      </c>
      <c r="C11">
        <v>0.76</v>
      </c>
      <c r="D11">
        <v>0.86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BB55A-CD81-4EE1-B11C-B8CF78B43AAA}">
  <dimension ref="A2:H11"/>
  <sheetViews>
    <sheetView tabSelected="1" workbookViewId="0">
      <selection activeCell="S4" sqref="S4"/>
    </sheetView>
  </sheetViews>
  <sheetFormatPr defaultRowHeight="15" x14ac:dyDescent="0.25"/>
  <sheetData>
    <row r="2" spans="1:8" x14ac:dyDescent="0.25">
      <c r="A2" t="s">
        <v>5</v>
      </c>
      <c r="B2" t="s">
        <v>0</v>
      </c>
      <c r="C2">
        <v>0.26</v>
      </c>
      <c r="D2">
        <v>0.44</v>
      </c>
      <c r="F2" t="s">
        <v>0</v>
      </c>
      <c r="G2">
        <f>AVERAGEIF(B:B,"L1",C:C)</f>
        <v>0.6</v>
      </c>
      <c r="H2">
        <f>AVERAGEIF(B:B,"L1",D:D)</f>
        <v>0.61</v>
      </c>
    </row>
    <row r="3" spans="1:8" x14ac:dyDescent="0.25">
      <c r="A3" t="s">
        <v>5</v>
      </c>
      <c r="B3" t="s">
        <v>3</v>
      </c>
      <c r="C3">
        <v>0.4</v>
      </c>
      <c r="D3">
        <v>0.42</v>
      </c>
      <c r="F3" t="s">
        <v>3</v>
      </c>
      <c r="G3">
        <f>AVERAGEIF(B:B,"L2",C:C)</f>
        <v>0.52</v>
      </c>
      <c r="H3">
        <f>AVERAGEIF(B:B,"L2",D:D)</f>
        <v>0.64</v>
      </c>
    </row>
    <row r="4" spans="1:8" x14ac:dyDescent="0.25">
      <c r="A4" t="s">
        <v>5</v>
      </c>
      <c r="B4" t="s">
        <v>4</v>
      </c>
      <c r="C4">
        <v>0.3</v>
      </c>
      <c r="D4">
        <v>0.38</v>
      </c>
      <c r="F4" t="s">
        <v>4</v>
      </c>
      <c r="G4">
        <f>AVERAGEIF(B:B,"L3",C:C)</f>
        <v>0.39</v>
      </c>
      <c r="H4">
        <f>AVERAGEIF(B:B,"L3",D:D)</f>
        <v>0.6</v>
      </c>
    </row>
    <row r="5" spans="1:8" x14ac:dyDescent="0.25">
      <c r="A5" t="s">
        <v>5</v>
      </c>
      <c r="B5" t="s">
        <v>2</v>
      </c>
      <c r="C5">
        <v>0.02</v>
      </c>
      <c r="D5">
        <v>0.4</v>
      </c>
      <c r="F5" t="s">
        <v>2</v>
      </c>
      <c r="G5">
        <f>AVERAGEIF(B:B,"L4",C:C)</f>
        <v>0.28000000000000003</v>
      </c>
      <c r="H5">
        <f>AVERAGEIF(B:B,"L4",D:D)</f>
        <v>0.69</v>
      </c>
    </row>
    <row r="6" spans="1:8" x14ac:dyDescent="0.25">
      <c r="A6" t="s">
        <v>5</v>
      </c>
      <c r="B6" t="s">
        <v>1</v>
      </c>
      <c r="C6">
        <v>0.02</v>
      </c>
      <c r="D6">
        <v>0.32</v>
      </c>
      <c r="F6" t="s">
        <v>1</v>
      </c>
      <c r="G6">
        <f>AVERAGEIF(B:B,"L5",C:C)</f>
        <v>0.48</v>
      </c>
      <c r="H6">
        <f>AVERAGEIF(B:B,"L5",D:D)</f>
        <v>0.6</v>
      </c>
    </row>
    <row r="7" spans="1:8" x14ac:dyDescent="0.25">
      <c r="A7" t="s">
        <v>6</v>
      </c>
      <c r="B7" t="s">
        <v>0</v>
      </c>
      <c r="C7">
        <v>0.94</v>
      </c>
      <c r="D7">
        <v>0.78</v>
      </c>
    </row>
    <row r="8" spans="1:8" x14ac:dyDescent="0.25">
      <c r="A8" t="s">
        <v>6</v>
      </c>
      <c r="B8" t="s">
        <v>3</v>
      </c>
      <c r="C8">
        <v>0.64</v>
      </c>
      <c r="D8">
        <v>0.86</v>
      </c>
    </row>
    <row r="9" spans="1:8" x14ac:dyDescent="0.25">
      <c r="A9" t="s">
        <v>6</v>
      </c>
      <c r="B9" t="s">
        <v>4</v>
      </c>
      <c r="C9">
        <v>0.48</v>
      </c>
      <c r="D9">
        <v>0.82</v>
      </c>
    </row>
    <row r="10" spans="1:8" x14ac:dyDescent="0.25">
      <c r="A10" t="s">
        <v>6</v>
      </c>
      <c r="B10" t="s">
        <v>2</v>
      </c>
      <c r="C10">
        <v>0.54</v>
      </c>
      <c r="D10">
        <v>0.98</v>
      </c>
    </row>
    <row r="11" spans="1:8" x14ac:dyDescent="0.25">
      <c r="A11" t="s">
        <v>6</v>
      </c>
      <c r="B11" t="s">
        <v>1</v>
      </c>
      <c r="C11">
        <v>0.94</v>
      </c>
      <c r="D11">
        <v>0.88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by_temperature</vt:lpstr>
      <vt:lpstr>by_duration</vt:lpstr>
      <vt:lpstr>by_location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Honrales</dc:creator>
  <cp:lastModifiedBy>Daniel Honrales</cp:lastModifiedBy>
  <dcterms:created xsi:type="dcterms:W3CDTF">2025-08-11T05:45:24Z</dcterms:created>
  <dcterms:modified xsi:type="dcterms:W3CDTF">2025-08-11T06:32:10Z</dcterms:modified>
</cp:coreProperties>
</file>