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nalysis" sheetId="4" r:id="rId1"/>
    <sheet name="Model" sheetId="3" r:id="rId2"/>
    <sheet name="Metadata-prepared" sheetId="6" r:id="rId3"/>
    <sheet name="Metadata-raw" sheetId="2" r:id="rId4"/>
  </sheets>
  <definedNames>
    <definedName name="_xlnm._FilterDatabase" localSheetId="0" hidden="1">Analysis!$D$6:$L$16</definedName>
    <definedName name="_xlnm._FilterDatabase" localSheetId="1" hidden="1">Model!$E$5:$F$151</definedName>
  </definedNames>
  <calcPr calcId="152511"/>
</workbook>
</file>

<file path=xl/calcChain.xml><?xml version="1.0" encoding="utf-8"?>
<calcChain xmlns="http://schemas.openxmlformats.org/spreadsheetml/2006/main">
  <c r="H453" i="6" l="1"/>
  <c r="H454" i="6"/>
  <c r="H452" i="6"/>
  <c r="H451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193" i="6" l="1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7" i="6"/>
  <c r="K16" i="4" l="1"/>
  <c r="L16" i="4" s="1"/>
  <c r="K10" i="4"/>
  <c r="L10" i="4" s="1"/>
  <c r="K9" i="4"/>
  <c r="L9" i="4" s="1"/>
  <c r="K8" i="4"/>
  <c r="L8" i="4" s="1"/>
  <c r="K7" i="4"/>
  <c r="L7" i="4" s="1"/>
  <c r="K12" i="4"/>
  <c r="L12" i="4" s="1"/>
  <c r="K14" i="4"/>
  <c r="L14" i="4" s="1"/>
  <c r="K15" i="4"/>
  <c r="L15" i="4" s="1"/>
  <c r="K13" i="4"/>
  <c r="L13" i="4" s="1"/>
  <c r="K11" i="4"/>
  <c r="L11" i="4" s="1"/>
  <c r="J16" i="4"/>
  <c r="J10" i="4"/>
  <c r="J9" i="4"/>
  <c r="J8" i="4"/>
  <c r="J7" i="4"/>
  <c r="J12" i="4"/>
  <c r="J14" i="4"/>
  <c r="J15" i="4"/>
  <c r="J13" i="4"/>
  <c r="J11" i="4"/>
  <c r="H385" i="2" l="1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46" i="2"/>
  <c r="H347" i="2"/>
  <c r="H348" i="2"/>
  <c r="H349" i="2"/>
  <c r="H350" i="2"/>
  <c r="H351" i="2"/>
  <c r="H352" i="2"/>
  <c r="H353" i="2"/>
  <c r="H354" i="2"/>
  <c r="H355" i="2"/>
  <c r="H356" i="2"/>
  <c r="H345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10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274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03" i="2"/>
  <c r="H103" i="2" l="1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0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7" i="2"/>
</calcChain>
</file>

<file path=xl/sharedStrings.xml><?xml version="1.0" encoding="utf-8"?>
<sst xmlns="http://schemas.openxmlformats.org/spreadsheetml/2006/main" count="3050" uniqueCount="850">
  <si>
    <t>ARRIVAL_TM</t>
  </si>
  <si>
    <t>AUTOMOBILE_COUNT</t>
  </si>
  <si>
    <t>BELTED_DEATH_COUNT</t>
  </si>
  <si>
    <t>BELTED_MAJ_INJ_COUNT</t>
  </si>
  <si>
    <t>BICYCLE_COUNT</t>
  </si>
  <si>
    <t>BICYCLE_DEATH_COUNT</t>
  </si>
  <si>
    <t>BICYCLE_MAJ_INJ_COUNT</t>
  </si>
  <si>
    <t>BUS_COUNT</t>
  </si>
  <si>
    <t>COLLISION_TYPE</t>
  </si>
  <si>
    <t>COMM_VEH_COUNT</t>
  </si>
  <si>
    <t>CONS_ZONE_SPD_LIM</t>
  </si>
  <si>
    <t>COUNTY</t>
  </si>
  <si>
    <t>COUNTY_NAME</t>
  </si>
  <si>
    <t>COUNTY_YEAR</t>
  </si>
  <si>
    <t>CRASH_MONTH</t>
  </si>
  <si>
    <t>CRASH_YEAR</t>
  </si>
  <si>
    <t>CRN</t>
  </si>
  <si>
    <t>DAY_OF_WEEK</t>
  </si>
  <si>
    <t>DEC_LAT</t>
  </si>
  <si>
    <t>DEC_LONG</t>
  </si>
  <si>
    <t>DISPATCH_TM</t>
  </si>
  <si>
    <t>DISTRICT</t>
  </si>
  <si>
    <t>DRIVER_COUNT_16YR</t>
  </si>
  <si>
    <t>DRIVER_COUNT_17YR</t>
  </si>
  <si>
    <t>DRIVER_COUNT_18YR</t>
  </si>
  <si>
    <t>DRIVER_COUNT_19YR</t>
  </si>
  <si>
    <t>DRIVER_COUNT_20YR</t>
  </si>
  <si>
    <t>DRIVER_COUNT_50_64YR</t>
  </si>
  <si>
    <t>DRIVER_COUNT_65_74YR</t>
  </si>
  <si>
    <t>DRIVER_COUNT_75PLUS</t>
  </si>
  <si>
    <t>EST_HRS_CLOSED</t>
  </si>
  <si>
    <t>FATAL_COUNT</t>
  </si>
  <si>
    <t>HEAVY_TRUCK_COUNT</t>
  </si>
  <si>
    <t>HOUR_OF_DAY</t>
  </si>
  <si>
    <t>ILLUMINATION</t>
  </si>
  <si>
    <t>INJURY_COUNT</t>
  </si>
  <si>
    <t>INTERSECT_TYPE</t>
  </si>
  <si>
    <t>LANE_CLOSED</t>
  </si>
  <si>
    <t>LATITUDE</t>
  </si>
  <si>
    <t>LN_CLOSE_DIR</t>
  </si>
  <si>
    <t>LOCATION_TYPE</t>
  </si>
  <si>
    <t>LONGITUDE</t>
  </si>
  <si>
    <t>MAJ_INJ_COUNT</t>
  </si>
  <si>
    <t>MAX_SEVERITY_LEVEL</t>
  </si>
  <si>
    <t>MCYCLE_DEATH_COUNT</t>
  </si>
  <si>
    <t>MCYCLE_MAJ_INJ_COUNT</t>
  </si>
  <si>
    <t>MIN_INJ_COUNT</t>
  </si>
  <si>
    <t>MOD_INJ_COUNT</t>
  </si>
  <si>
    <t>MOTORCYCLE_COUNT</t>
  </si>
  <si>
    <t>MUNICIPALITY</t>
  </si>
  <si>
    <t>NTFY_HIWY_MAINT</t>
  </si>
  <si>
    <t>PED_COUNT</t>
  </si>
  <si>
    <t>PED_DEATH_COUNT</t>
  </si>
  <si>
    <t>PED_MAJ_INJ_COUNT</t>
  </si>
  <si>
    <t>PERSON_COUNT</t>
  </si>
  <si>
    <t>POLICE_AGCY</t>
  </si>
  <si>
    <t>RDWY_SURF_TYPE_CD</t>
  </si>
  <si>
    <t>RELATION_TO_ROAD</t>
  </si>
  <si>
    <t>ROAD_CONDITION</t>
  </si>
  <si>
    <t>SCH_BUS_IND</t>
  </si>
  <si>
    <t>SCH_ZONE_IND</t>
  </si>
  <si>
    <t>SMALL_TRUCK_COUNT</t>
  </si>
  <si>
    <t>SPEC_JURIS_CD</t>
  </si>
  <si>
    <t>SUV_COUNT</t>
  </si>
  <si>
    <t>TCD_FUNC_CD</t>
  </si>
  <si>
    <t>TCD_TYPE</t>
  </si>
  <si>
    <t>TFC_DETOUR_IND</t>
  </si>
  <si>
    <t>TIME_OF_DAY</t>
  </si>
  <si>
    <t>TOTAL_UNITS</t>
  </si>
  <si>
    <t>TOT_INJ_COUNT</t>
  </si>
  <si>
    <t>UNBELTED_OCC_COUNT</t>
  </si>
  <si>
    <t>UNB_DEATH_COUNT</t>
  </si>
  <si>
    <t>UNB_MAJ_INJ_COUNT</t>
  </si>
  <si>
    <t>UNK_INJ_DEG_COUNT</t>
  </si>
  <si>
    <t>UNK_INJ_PER_COUNT</t>
  </si>
  <si>
    <t>URBAN_RURAL</t>
  </si>
  <si>
    <t>VAN_COUNT</t>
  </si>
  <si>
    <t>VEHICLE_COUNT</t>
  </si>
  <si>
    <t>WEATHER</t>
  </si>
  <si>
    <t>WORKERS_PRES</t>
  </si>
  <si>
    <t>WORK_ZONE_IND</t>
  </si>
  <si>
    <t>WORK_ZONE_LOC</t>
  </si>
  <si>
    <t>WORK_ZONE_TYPE</t>
  </si>
  <si>
    <t>WZ_CLOSE_DETOUR</t>
  </si>
  <si>
    <t>WZ_FLAGGER</t>
  </si>
  <si>
    <t>WZ_LAW_OFFCR_IND</t>
  </si>
  <si>
    <t>WZ_LN_CLOSURE</t>
  </si>
  <si>
    <t>WZ_MOVING</t>
  </si>
  <si>
    <t>WZ_OTHER</t>
  </si>
  <si>
    <t>WZ_SHLDER_MDN</t>
  </si>
  <si>
    <t>AGGRESSIVE_DRIVING</t>
  </si>
  <si>
    <t>ALCOHOL_RELATED</t>
  </si>
  <si>
    <t>BICYCLE</t>
  </si>
  <si>
    <t>CELL_PHONE</t>
  </si>
  <si>
    <t>COMM_VEHICLE</t>
  </si>
  <si>
    <t>CROSS_MEDIAN</t>
  </si>
  <si>
    <t>CURVED_ROAD</t>
  </si>
  <si>
    <t>CURVE_DVR_ERROR</t>
  </si>
  <si>
    <t>DEER_RELATED</t>
  </si>
  <si>
    <t>DISTRACTED</t>
  </si>
  <si>
    <t>DRINKING_DRIVER</t>
  </si>
  <si>
    <t>DRIVER_16YR</t>
  </si>
  <si>
    <t>DRIVER_17YR</t>
  </si>
  <si>
    <t>DRIVER_18YR</t>
  </si>
  <si>
    <t>DRIVER_19YR</t>
  </si>
  <si>
    <t>DRIVER_20YR</t>
  </si>
  <si>
    <t>DRIVER_50_64YR</t>
  </si>
  <si>
    <t>DRIVER_65_74YR</t>
  </si>
  <si>
    <t>DRIVER_75PLUS</t>
  </si>
  <si>
    <t>DRUGGED_DRIVER</t>
  </si>
  <si>
    <t>DRUG_RELATED</t>
  </si>
  <si>
    <t>FATAL</t>
  </si>
  <si>
    <t>FATAL_OR_MAJ_INJ</t>
  </si>
  <si>
    <t>FATIGUE_ASLEEP</t>
  </si>
  <si>
    <t>FIRE_IN_VEHICLE</t>
  </si>
  <si>
    <t>HAZARDOUS_TRUCK</t>
  </si>
  <si>
    <t>HIT_BARRIER</t>
  </si>
  <si>
    <t>HIT_BRIDGE</t>
  </si>
  <si>
    <t>HIT_DEER</t>
  </si>
  <si>
    <t>HIT_EMBANKMENT</t>
  </si>
  <si>
    <t>HIT_FIXED_OBJECT</t>
  </si>
  <si>
    <t>HIT_GDRAIL</t>
  </si>
  <si>
    <t>HIT_GDRAIL_END</t>
  </si>
  <si>
    <t>HIT_PARKED_VEHICLE</t>
  </si>
  <si>
    <t>HIT_POLE</t>
  </si>
  <si>
    <t>HIT_TREE_SHRUB</t>
  </si>
  <si>
    <t>HO_OPPDIR_SDSWP</t>
  </si>
  <si>
    <t>HVY_TRUCK_RELATED</t>
  </si>
  <si>
    <t>ICY_ROAD</t>
  </si>
  <si>
    <t>ILLEGAL_DRUG_RELATED</t>
  </si>
  <si>
    <t>ILLUMINATION_DARK</t>
  </si>
  <si>
    <t>IMPAIRED_DRIVER</t>
  </si>
  <si>
    <t>INJURY</t>
  </si>
  <si>
    <t>INJURY_OR_FATAL</t>
  </si>
  <si>
    <t>INTERSECTION</t>
  </si>
  <si>
    <t>INTERSTATE</t>
  </si>
  <si>
    <t>LIMIT_65MPH</t>
  </si>
  <si>
    <t>LOCAL_ROAD</t>
  </si>
  <si>
    <t>LOCAL_ROAD_ONLY</t>
  </si>
  <si>
    <t>MAJOR_INJURY</t>
  </si>
  <si>
    <t>MC_DRINKING_DRIVER</t>
  </si>
  <si>
    <t>MINOR_INJURY</t>
  </si>
  <si>
    <t>MODERATE_INJURY</t>
  </si>
  <si>
    <t>MOTORCYCLE</t>
  </si>
  <si>
    <t>NHTSA_AGG_DRIVING</t>
  </si>
  <si>
    <t>NON_INTERSECTION</t>
  </si>
  <si>
    <t>NO_CLEARANCE</t>
  </si>
  <si>
    <t>OVERTURNED</t>
  </si>
  <si>
    <t>PEDESTRIAN</t>
  </si>
  <si>
    <t>PHANTOM_VEHICLE</t>
  </si>
  <si>
    <t>PROPERTY_DAMAGE_ONLY</t>
  </si>
  <si>
    <t>PSP_REPORTED</t>
  </si>
  <si>
    <t>REAR_END</t>
  </si>
  <si>
    <t>RUNNING_RED_LT</t>
  </si>
  <si>
    <t>RUNNING_STOP_SIGN</t>
  </si>
  <si>
    <t>SCHOOL_BUS</t>
  </si>
  <si>
    <t>SCHOOL_BUS_UNIT</t>
  </si>
  <si>
    <t>SCHOOL_ZONE</t>
  </si>
  <si>
    <t>SHLDR_RELATED</t>
  </si>
  <si>
    <t>SIGNALIZED_INT</t>
  </si>
  <si>
    <t>SNOW_SLUSH_ROAD</t>
  </si>
  <si>
    <t>SPEEDING</t>
  </si>
  <si>
    <t>SPEEDING_RELATED</t>
  </si>
  <si>
    <t>STATE_ROAD</t>
  </si>
  <si>
    <t>STOP_CONTROLLED_INT</t>
  </si>
  <si>
    <t>SUDDEN_DEER</t>
  </si>
  <si>
    <t>SV_RUN_OFF_RD</t>
  </si>
  <si>
    <t>TAILGATING</t>
  </si>
  <si>
    <t>TRAIN</t>
  </si>
  <si>
    <t>TRAIN_TROLLEY</t>
  </si>
  <si>
    <t>TROLLEY</t>
  </si>
  <si>
    <t>TURNPIKE</t>
  </si>
  <si>
    <t>UNBELTED</t>
  </si>
  <si>
    <t>UNDERAGE_DRNK_DRV</t>
  </si>
  <si>
    <t>UNLICENSED</t>
  </si>
  <si>
    <t>UNSIGNALIZED_INT</t>
  </si>
  <si>
    <t>VEHICLE_FAILURE</t>
  </si>
  <si>
    <t>VEHICLE_TOWED</t>
  </si>
  <si>
    <t>WET_ROAD</t>
  </si>
  <si>
    <t>WORK_ZONE</t>
  </si>
  <si>
    <t>NaN</t>
  </si>
  <si>
    <t>FLAG_2007_Philadelphia</t>
  </si>
  <si>
    <t>CRASH_2007_Philadelphia</t>
  </si>
  <si>
    <t>40 03:03.000</t>
  </si>
  <si>
    <t>75 10:50.397</t>
  </si>
  <si>
    <t>N</t>
  </si>
  <si>
    <t>39 56:29.734</t>
  </si>
  <si>
    <t>75 08:57.440</t>
  </si>
  <si>
    <t>1. Crash data</t>
  </si>
  <si>
    <t>2. Flag data</t>
  </si>
  <si>
    <t>total # of obs</t>
  </si>
  <si>
    <t># of missing</t>
  </si>
  <si>
    <t>% missing</t>
  </si>
  <si>
    <t>feature</t>
  </si>
  <si>
    <t>type</t>
  </si>
  <si>
    <t>object</t>
  </si>
  <si>
    <t>int64</t>
  </si>
  <si>
    <t>float64</t>
  </si>
  <si>
    <t>count</t>
  </si>
  <si>
    <t>mean</t>
  </si>
  <si>
    <t>std</t>
  </si>
  <si>
    <t>min</t>
  </si>
  <si>
    <t>max</t>
  </si>
  <si>
    <t>Sample</t>
  </si>
  <si>
    <t>Vehicle Crash Project</t>
  </si>
  <si>
    <t>ACCESS_CTRL</t>
  </si>
  <si>
    <t>ADJ_RDWY_SEQ</t>
  </si>
  <si>
    <t>LANE_COUNT</t>
  </si>
  <si>
    <t>OFFSET</t>
  </si>
  <si>
    <t>RDWY_ORIENT</t>
  </si>
  <si>
    <t>RDWY_SEQ_NUM</t>
  </si>
  <si>
    <t>ROAD_OWNER</t>
  </si>
  <si>
    <t>ROUTE</t>
  </si>
  <si>
    <t>SEGMENT</t>
  </si>
  <si>
    <t>SPEED_LIMIT</t>
  </si>
  <si>
    <t>STREET_NAME</t>
  </si>
  <si>
    <t>ROADWAY_2007_Philadelphia</t>
  </si>
  <si>
    <t>W</t>
  </si>
  <si>
    <t>E</t>
  </si>
  <si>
    <t>SCHUYLKILL EX</t>
  </si>
  <si>
    <t>HAINES ST</t>
  </si>
  <si>
    <t>3. Roadway data</t>
  </si>
  <si>
    <t>AVOID_MAN_CD</t>
  </si>
  <si>
    <t>BODY_TYPE</t>
  </si>
  <si>
    <t>COMM_VEH</t>
  </si>
  <si>
    <t>DAMAGE_IND</t>
  </si>
  <si>
    <t>DVR_PRES_IND</t>
  </si>
  <si>
    <t>EMERG_VEH_USE_CD</t>
  </si>
  <si>
    <t>GRADE</t>
  </si>
  <si>
    <t>HAZMAT_IND</t>
  </si>
  <si>
    <t>IMPACT_POINT</t>
  </si>
  <si>
    <t>INS_CO</t>
  </si>
  <si>
    <t>INS_CO_TEL</t>
  </si>
  <si>
    <t>INS_IND</t>
  </si>
  <si>
    <t>MAKE_CD</t>
  </si>
  <si>
    <t>MODEL_CD</t>
  </si>
  <si>
    <t>MODEL_YR</t>
  </si>
  <si>
    <t>OWNER_DRIVER</t>
  </si>
  <si>
    <t>PARTIAL_VIN</t>
  </si>
  <si>
    <t>PEOPLE_IN_UNIT</t>
  </si>
  <si>
    <t>PRIN_IMP_PT</t>
  </si>
  <si>
    <t>RDWY_ALIGNMENT</t>
  </si>
  <si>
    <t>SPECIAL_USAGE</t>
  </si>
  <si>
    <t>TOW_CO_NM</t>
  </si>
  <si>
    <t>TOW_CO_TEL</t>
  </si>
  <si>
    <t>TOW_IND</t>
  </si>
  <si>
    <t>TRAVEL_DIRECTION</t>
  </si>
  <si>
    <t>TRAVEL_SPD</t>
  </si>
  <si>
    <t>TRL_VEH_CNT</t>
  </si>
  <si>
    <t>UNDER_RIDE_IND</t>
  </si>
  <si>
    <t>UNIT_NUM</t>
  </si>
  <si>
    <t>UNIT_TYPE</t>
  </si>
  <si>
    <t>VEH_COLOR_CD</t>
  </si>
  <si>
    <t>VEH_MOVEMENT</t>
  </si>
  <si>
    <t>VEH_POSITION</t>
  </si>
  <si>
    <t>VEH_REG_STATE</t>
  </si>
  <si>
    <t>VEH_ROLE_CD</t>
  </si>
  <si>
    <t>VEH_TYPE</t>
  </si>
  <si>
    <t>VINA_BODY_TYPE_CD</t>
  </si>
  <si>
    <t>Y</t>
  </si>
  <si>
    <t>VEHICLE_2007_Philadelphia</t>
  </si>
  <si>
    <t>UAX</t>
  </si>
  <si>
    <t>1HGFA16897L</t>
  </si>
  <si>
    <t>1FUJA6CK37L</t>
  </si>
  <si>
    <t>S</t>
  </si>
  <si>
    <t>PA</t>
  </si>
  <si>
    <t>OK</t>
  </si>
  <si>
    <t>P4D</t>
  </si>
  <si>
    <t>TTR</t>
  </si>
  <si>
    <t>4. Vehicle related</t>
  </si>
  <si>
    <t>4.2 Commercial vehicle data</t>
  </si>
  <si>
    <t>AXLE_CNT</t>
  </si>
  <si>
    <t>CARGO_BD_TYPE</t>
  </si>
  <si>
    <t>CARRIER_ADDR_1</t>
  </si>
  <si>
    <t>1019 E. 9TH ST</t>
  </si>
  <si>
    <t>1600 ARCH ST 4TH FL</t>
  </si>
  <si>
    <t>CARRIER_ADDR_2</t>
  </si>
  <si>
    <t>CARRIER_ADDR_CITY</t>
  </si>
  <si>
    <t>CHESTER</t>
  </si>
  <si>
    <t>PHILADELPHIA</t>
  </si>
  <si>
    <t>CARRIER_ADDR_STATE</t>
  </si>
  <si>
    <t>CARRIER_ADDR_ZIP</t>
  </si>
  <si>
    <t>CARRIER_NM</t>
  </si>
  <si>
    <t>DELAWARE COUNTY TRANSP.</t>
  </si>
  <si>
    <t>CITY OF PHILADELPHIA</t>
  </si>
  <si>
    <t>CARRIER_TEL</t>
  </si>
  <si>
    <t>COMMVEH_2007_Philadelphia</t>
  </si>
  <si>
    <t>GVWR</t>
  </si>
  <si>
    <t>HAZMAT_CD1</t>
  </si>
  <si>
    <t>HAZMAT_CD2</t>
  </si>
  <si>
    <t>HAZMAT_CD3</t>
  </si>
  <si>
    <t>HAZMAT_CD4</t>
  </si>
  <si>
    <t>HAZMAT_REL_IND1</t>
  </si>
  <si>
    <t>HAZMAT_REL_IND2</t>
  </si>
  <si>
    <t>HAZMAT_REL_IND3</t>
  </si>
  <si>
    <t>HAZMAT_REL_IND4</t>
  </si>
  <si>
    <t>ICC_NUM</t>
  </si>
  <si>
    <t>OSIZE_LOAD_IND</t>
  </si>
  <si>
    <t>PUC_NUM</t>
  </si>
  <si>
    <t>USDOT_NUM</t>
  </si>
  <si>
    <t>VEH_CONFIG_CD</t>
  </si>
  <si>
    <t>4.3 Cycle data</t>
  </si>
  <si>
    <t>CYCLE_2007_Philadelphia</t>
  </si>
  <si>
    <t>MC_BAG_IND</t>
  </si>
  <si>
    <t>MC_DVR_BOOTS_IND</t>
  </si>
  <si>
    <t>MC_DVR_EDC_IND</t>
  </si>
  <si>
    <t>MC_DVR_EYEPRT_IND</t>
  </si>
  <si>
    <t>MC_DVR_HLMTDOT_IND</t>
  </si>
  <si>
    <t>MC_DVR_HLMTON_IND</t>
  </si>
  <si>
    <t>MC_DVR_HLMT_TYPE</t>
  </si>
  <si>
    <t>MC_DVR_LNGPNTS_IND</t>
  </si>
  <si>
    <t>MC_DVR_LNGSLV_IND</t>
  </si>
  <si>
    <t>MC_ENGINE_SIZE</t>
  </si>
  <si>
    <t>MC_PASSNGR_IND</t>
  </si>
  <si>
    <t>MC_PAS_BOOTS_IND</t>
  </si>
  <si>
    <t>MC_PAS_EYEPRT_IND</t>
  </si>
  <si>
    <t>MC_PAS_HLMTDOT_IND</t>
  </si>
  <si>
    <t>MC_PAS_HLMTON_IND</t>
  </si>
  <si>
    <t>MC_PAS_HLMT_TYPE</t>
  </si>
  <si>
    <t>MC_PAS_LNGPNTS_IND</t>
  </si>
  <si>
    <t>MC_PAS_LNGSLV_IND</t>
  </si>
  <si>
    <t>MC_TRAIL_IND</t>
  </si>
  <si>
    <t>PC_HDLGHT_IND</t>
  </si>
  <si>
    <t>U</t>
  </si>
  <si>
    <t>PC_HLMT_IND</t>
  </si>
  <si>
    <t>PC_PASSNGR_IND</t>
  </si>
  <si>
    <t>PC_REAR_RFLTR_IND</t>
  </si>
  <si>
    <t>4.4 Trailer vehicle data</t>
  </si>
  <si>
    <t>TRAILVEH_2007_Philadelphia</t>
  </si>
  <si>
    <t>TRL_SEQ_NUM</t>
  </si>
  <si>
    <t>TRL_VEH_REG_STATE</t>
  </si>
  <si>
    <t>TRL_VEH_TAG_NUM</t>
  </si>
  <si>
    <t>TRL_VEH_TAG_YR</t>
  </si>
  <si>
    <t>TRL_VEH_TYPE_CD</t>
  </si>
  <si>
    <t>AGE</t>
  </si>
  <si>
    <t>AIRBAG_PADS</t>
  </si>
  <si>
    <t>CLOTHING_TYPE</t>
  </si>
  <si>
    <t>DVR_LIC_STATE</t>
  </si>
  <si>
    <t>DVR_PED_CONDITION</t>
  </si>
  <si>
    <t>EJECTION_IND</t>
  </si>
  <si>
    <t>EJECT_PATH_CD</t>
  </si>
  <si>
    <t>EXTRIC_IND</t>
  </si>
  <si>
    <t>INJ_SEVERITY</t>
  </si>
  <si>
    <t>PED_LOCATION</t>
  </si>
  <si>
    <t>PED_SIGNAL</t>
  </si>
  <si>
    <t>PERSON_NUM</t>
  </si>
  <si>
    <t>PERSON_TYPE</t>
  </si>
  <si>
    <t>RESTRAINT_HELMET</t>
  </si>
  <si>
    <t>SEAT_POSITION</t>
  </si>
  <si>
    <t>SEX</t>
  </si>
  <si>
    <t>TRANSPORTED</t>
  </si>
  <si>
    <t>5. Person data</t>
  </si>
  <si>
    <t>PERSON_2007_Philadelphia</t>
  </si>
  <si>
    <t>M</t>
  </si>
  <si>
    <t>Description</t>
  </si>
  <si>
    <t>Time police arrived at the scene</t>
  </si>
  <si>
    <t>Total Amount of Autombiles involved</t>
  </si>
  <si>
    <t>Total deaths of belted occupants</t>
  </si>
  <si>
    <t>Total major injuries of belted occupants</t>
  </si>
  <si>
    <t>Total amount of Bicycles involved</t>
  </si>
  <si>
    <t>Total amount of Bicyclist Fatalities</t>
  </si>
  <si>
    <t>Total amount of Bicyclist major injuries</t>
  </si>
  <si>
    <t>Total amount of buses involved</t>
  </si>
  <si>
    <t>Collision category that defines the crash</t>
  </si>
  <si>
    <t>Total commercial vehicles involved</t>
  </si>
  <si>
    <t>Speed limit for the construction zone</t>
  </si>
  <si>
    <t>county code number where crash occurred</t>
  </si>
  <si>
    <t>Month when the crash occurred</t>
  </si>
  <si>
    <t>Year when the crash occurred</t>
  </si>
  <si>
    <t>Crash record number</t>
  </si>
  <si>
    <t>Day of the week code when crash occurred</t>
  </si>
  <si>
    <t>Decimal format of the Latitude</t>
  </si>
  <si>
    <t>Decimal format of the Longitude</t>
  </si>
  <si>
    <t>Time police were dispatched to the scene</t>
  </si>
  <si>
    <t>District number where crash occurred (based on county)</t>
  </si>
  <si>
    <t>Total amout of 16 year old drivers</t>
  </si>
  <si>
    <t>Total amout of 17 year old drivers</t>
  </si>
  <si>
    <t>Total amout of 18 year old drivers</t>
  </si>
  <si>
    <t>Total amout of 19 year old drivers</t>
  </si>
  <si>
    <t>Total amout of 20 year old drivers</t>
  </si>
  <si>
    <t>Total amout of 50-64 year old drivers</t>
  </si>
  <si>
    <t>Total amout of 65-74 year old drivers</t>
  </si>
  <si>
    <t>Total amout of drivers ages 75 and up</t>
  </si>
  <si>
    <t>Estimated hours roadway was closed</t>
  </si>
  <si>
    <t>Total amount of fatalities involved</t>
  </si>
  <si>
    <t>Total amount of heavy trucks involved</t>
  </si>
  <si>
    <t>The hour of day when the crash occurred</t>
  </si>
  <si>
    <t>Code that defines lighting at crash scene</t>
  </si>
  <si>
    <t>Code that defines the intersection type</t>
  </si>
  <si>
    <t>was there a lane closure? (Y/N)</t>
  </si>
  <si>
    <t>GPS Longtigude determined by PennDOT (in negative degrees)</t>
  </si>
  <si>
    <t>Direction of traffic in closed lanes</t>
  </si>
  <si>
    <t>Code that defines the crash location</t>
  </si>
  <si>
    <t>GPS Latitude determined by PennDOT (in negative degrees)</t>
  </si>
  <si>
    <t>Total amount of major injuries involved</t>
  </si>
  <si>
    <t>Injury severity level of the crash</t>
  </si>
  <si>
    <t>Total amount of Motorcyclist fatalities</t>
  </si>
  <si>
    <t>Total amount of Motorcyclist major injuries</t>
  </si>
  <si>
    <t>Total amount of minimal injuries</t>
  </si>
  <si>
    <t>Total amount of moderate injuries</t>
  </si>
  <si>
    <t>Total amount of motorcycles involved</t>
  </si>
  <si>
    <t>Municipality code</t>
  </si>
  <si>
    <t>PennDOT highway maintenance notified?</t>
  </si>
  <si>
    <t>Total pedestrains involved</t>
  </si>
  <si>
    <t>Total pedestrain fatalities</t>
  </si>
  <si>
    <t>Total pedestrian major injuries</t>
  </si>
  <si>
    <t>Total people involved</t>
  </si>
  <si>
    <t>code of the roadway surface type - only for fatal crashes</t>
  </si>
  <si>
    <t>Code of the reporting police agency</t>
  </si>
  <si>
    <t>code for the crash's relativity to the road</t>
  </si>
  <si>
    <t>Roadway surface ondition code</t>
  </si>
  <si>
    <t>Did the crash involve a School bus? (Y/N)</t>
  </si>
  <si>
    <t>Did the crash occur in a school zone? (Y/N)</t>
  </si>
  <si>
    <t>Total amount of small trucks involved</t>
  </si>
  <si>
    <t>Code that defines any special jurisdiction - only for fatal crashes</t>
  </si>
  <si>
    <t>Total count of sport utility vehicles involved</t>
  </si>
  <si>
    <t>code for traffic control device state</t>
  </si>
  <si>
    <t>code that defines the traffic control device</t>
  </si>
  <si>
    <t>Was traffic detoured? (Y/N)</t>
  </si>
  <si>
    <t>The time of day when the crash happened</t>
  </si>
  <si>
    <t>Total count of all vehicles and pedestrians</t>
  </si>
  <si>
    <t>Total count of all unbelted occupants</t>
  </si>
  <si>
    <t>No. of people killed not wearing a seatbelt</t>
  </si>
  <si>
    <t>Total # of unbelted sustaining major injuries</t>
  </si>
  <si>
    <t>No. of injuries with unknown severity</t>
  </si>
  <si>
    <t>No. of people that are unknown if injured</t>
  </si>
  <si>
    <t>code to classify crash as urban or rural based on municipality</t>
  </si>
  <si>
    <t>Total amount of vans involved</t>
  </si>
  <si>
    <t>Total number of all motor vehicles involved in the crash</t>
  </si>
  <si>
    <t>code for the weather type at time of crash</t>
  </si>
  <si>
    <t>were construction personnel present? (Y/N)</t>
  </si>
  <si>
    <t>Did the crash occur in a work zone? (Y/N)</t>
  </si>
  <si>
    <t>The work zone location code</t>
  </si>
  <si>
    <t>code to define the type of work zone</t>
  </si>
  <si>
    <t>Was traffic rerouted due to work zone? (Y/N)</t>
  </si>
  <si>
    <t>Did work zone have a flagman? (Y/N)</t>
  </si>
  <si>
    <t>Did work zone have a patrolman? (Y/N)</t>
  </si>
  <si>
    <t>Did work zone have a lane closure? (Y/N)</t>
  </si>
  <si>
    <t>Was there moving work in the zone? (Y/N)</t>
  </si>
  <si>
    <t>Was this a special type of work zone? (Y/N)</t>
  </si>
  <si>
    <t>Was a median/shoulder in the zone? (Y/N)</t>
  </si>
  <si>
    <t>at least one aggressive driver action</t>
  </si>
  <si>
    <t>at least one driver or pedestrian with reported or suspected alcohol use</t>
  </si>
  <si>
    <t>bicycle indicator</t>
  </si>
  <si>
    <t>driver using cell phone (hand held or hands free)</t>
  </si>
  <si>
    <t>crash record number</t>
  </si>
  <si>
    <t>crash has at least 1 involved commercial vechile</t>
  </si>
  <si>
    <t>cross median indicator</t>
  </si>
  <si>
    <t>drinking driver indicator</t>
  </si>
  <si>
    <t>curve in road</t>
  </si>
  <si>
    <t>at least one driver action involving curve negotiation</t>
  </si>
  <si>
    <t>deer struck or deer in roadway</t>
  </si>
  <si>
    <t>at least one driver action indicating a distraction</t>
  </si>
  <si>
    <t>at least one driver 16 years of age</t>
  </si>
  <si>
    <t>at least one driver 17 years of age</t>
  </si>
  <si>
    <t>at least one driver 18 years of age</t>
  </si>
  <si>
    <t>at least one driver 19 years of age</t>
  </si>
  <si>
    <t>at least one driver 20 years of age</t>
  </si>
  <si>
    <t>at least one driver 50-64 years of age</t>
  </si>
  <si>
    <t>at least one driver 65-74 years of age</t>
  </si>
  <si>
    <t>at least one driver 75 plus years of age</t>
  </si>
  <si>
    <t>at least one driver or pedestrian with drugs reported or suspected</t>
  </si>
  <si>
    <t>at least one driver with drugs reported or suspected</t>
  </si>
  <si>
    <t>fatality indictor</t>
  </si>
  <si>
    <t>fatality or major injury indicator</t>
  </si>
  <si>
    <t>fatigue or asleep indicator</t>
  </si>
  <si>
    <t>at least 1 vehicle with fire damage</t>
  </si>
  <si>
    <t>at least one heavy truck carrying hazardous material</t>
  </si>
  <si>
    <t>hit barrier indicator</t>
  </si>
  <si>
    <t>hit bridge indicator</t>
  </si>
  <si>
    <t>hit deer indicator</t>
  </si>
  <si>
    <t>hit embankment indicator</t>
  </si>
  <si>
    <t>hit fixed object indicator</t>
  </si>
  <si>
    <t>hit gide rail indicator</t>
  </si>
  <si>
    <t>hit gide rail end indicator</t>
  </si>
  <si>
    <t>at least one legally or illegally parked vehicle was struck</t>
  </si>
  <si>
    <t>hit pole indicator</t>
  </si>
  <si>
    <t>hit tree or shrub indicator</t>
  </si>
  <si>
    <t>head on or side swipe indicator</t>
  </si>
  <si>
    <t>heavy truck related indicator</t>
  </si>
  <si>
    <t>icy road indicator</t>
  </si>
  <si>
    <t>at least 1 driver or pedestrian had reported or suspected illegal drug use</t>
  </si>
  <si>
    <t>illumination indicates that the crash scene lighting was dark</t>
  </si>
  <si>
    <t>at least one driver was impaired by drugs or alcohol</t>
  </si>
  <si>
    <t>at least 1 person was injured in the crash</t>
  </si>
  <si>
    <t>at least 1 person was injured or killed in the crash</t>
  </si>
  <si>
    <t>intersection indicator</t>
  </si>
  <si>
    <t>non-turnpike interstate indicator</t>
  </si>
  <si>
    <t>65MPH speed limit indicator</t>
  </si>
  <si>
    <t>local road indicator</t>
  </si>
  <si>
    <t>local road only indicator</t>
  </si>
  <si>
    <t>at least 1 person sustained a major injury</t>
  </si>
  <si>
    <t>at least 1 motorcycle driver has reported or suspected alcohol use</t>
  </si>
  <si>
    <t>at least 1 person sustained a moderate injury</t>
  </si>
  <si>
    <t>at least 1 person sustained a minor injury</t>
  </si>
  <si>
    <t>motorcycle indicator</t>
  </si>
  <si>
    <t>pedestrian indicator</t>
  </si>
  <si>
    <t>the crash meets the NHTSA definition of aggressive driving</t>
  </si>
  <si>
    <t>non intersection indicator</t>
  </si>
  <si>
    <t>no clearance indicator</t>
  </si>
  <si>
    <t>phantom vehicle indicator</t>
  </si>
  <si>
    <t>property damage only indicator</t>
  </si>
  <si>
    <t>school zone indicator</t>
  </si>
  <si>
    <t>overturned vehicle indicator</t>
  </si>
  <si>
    <t>crash investigated by the Pennsylvania State Police</t>
  </si>
  <si>
    <t>rear end collision indicator</t>
  </si>
  <si>
    <t>driver running red light indicator</t>
  </si>
  <si>
    <t>at least one driver ran a stop sign</t>
  </si>
  <si>
    <t>indicates if the crash was school bus related</t>
  </si>
  <si>
    <t>indicates if a school bus was one the units involved in the crash</t>
  </si>
  <si>
    <t>shoulder related indicator</t>
  </si>
  <si>
    <t>signalized intersection indicator</t>
  </si>
  <si>
    <t>snow slush road indicator</t>
  </si>
  <si>
    <t>speeding indicator</t>
  </si>
  <si>
    <t>speeding related indicator</t>
  </si>
  <si>
    <t>state road indicator</t>
  </si>
  <si>
    <t>stop controlled intersection indicator</t>
  </si>
  <si>
    <t>sudden deer indicator</t>
  </si>
  <si>
    <t>single vehicle run off road indicator</t>
  </si>
  <si>
    <t>tailgating indicator</t>
  </si>
  <si>
    <t>train indicator</t>
  </si>
  <si>
    <t>train or trolley indicator</t>
  </si>
  <si>
    <t>trolley indicator</t>
  </si>
  <si>
    <t>turnpike indicator</t>
  </si>
  <si>
    <t>anyone in crash unbelted? (applicable vehicles only)</t>
  </si>
  <si>
    <t>under age drinking driver indicator</t>
  </si>
  <si>
    <t>unlicensed driver indicator</t>
  </si>
  <si>
    <t>unsignalized intersection indicator</t>
  </si>
  <si>
    <t>vehicle failure indicator</t>
  </si>
  <si>
    <t>at least 1 vehicle was towed from the scene</t>
  </si>
  <si>
    <t>wet road indicator</t>
  </si>
  <si>
    <t>work zone indicator</t>
  </si>
  <si>
    <t>access control code - only for state roads</t>
  </si>
  <si>
    <t>adjusted roadway sequence number</t>
  </si>
  <si>
    <t>travel lane count (both directions for non-divided roads, single direction for divided highways)</t>
  </si>
  <si>
    <t>offset (in feet) within the segment - only for state roads</t>
  </si>
  <si>
    <t>roadway orientation code</t>
  </si>
  <si>
    <t>crash roadway sequence number</t>
  </si>
  <si>
    <t>roadway maintained by state, local or private jurisdiction</t>
  </si>
  <si>
    <t>route number - only for state roads</t>
  </si>
  <si>
    <t>segment number - only for state roads</t>
  </si>
  <si>
    <t>speed limit</t>
  </si>
  <si>
    <t>name of the roadway</t>
  </si>
  <si>
    <t>avoidance maneuver code</t>
  </si>
  <si>
    <t>body type code</t>
  </si>
  <si>
    <t>commercial vehicle indicator</t>
  </si>
  <si>
    <t>damage indicator</t>
  </si>
  <si>
    <t>driver presence indicator Y/N</t>
  </si>
  <si>
    <t>special vehicle use code - only for fatal crashes</t>
  </si>
  <si>
    <t>grade code</t>
  </si>
  <si>
    <t>vehicle carrying hazmat</t>
  </si>
  <si>
    <t>initial impact point</t>
  </si>
  <si>
    <t>name of the insurance company</t>
  </si>
  <si>
    <t>insurance company telephone number</t>
  </si>
  <si>
    <t>insurance indicator Y/N</t>
  </si>
  <si>
    <t>make code</t>
  </si>
  <si>
    <t>vehicle model code interpreted by VINtelligence software</t>
  </si>
  <si>
    <t>model year of the vehicle</t>
  </si>
  <si>
    <t>owner driver code</t>
  </si>
  <si>
    <t>special usage code</t>
  </si>
  <si>
    <t>VIN (first 11 characters)</t>
  </si>
  <si>
    <t>total people in unit</t>
  </si>
  <si>
    <t>principle impact point - only for fatal crashes</t>
  </si>
  <si>
    <t>roadway alignment code</t>
  </si>
  <si>
    <t>name of the towing company</t>
  </si>
  <si>
    <t>phone number of the towing company</t>
  </si>
  <si>
    <t>indicates if the vehicle was towed</t>
  </si>
  <si>
    <t>travel direction code</t>
  </si>
  <si>
    <t>estimated travel speed</t>
  </si>
  <si>
    <t>trailing vehicle count</t>
  </si>
  <si>
    <t>under ride damage indicator - only for fatal crashes</t>
  </si>
  <si>
    <t>unit number assigned to the vehicle or pedestrian</t>
  </si>
  <si>
    <t>vehicle color code</t>
  </si>
  <si>
    <t>vehicle movement code</t>
  </si>
  <si>
    <t>vehicle position code</t>
  </si>
  <si>
    <t>vehicle registration state</t>
  </si>
  <si>
    <t>rehicle role</t>
  </si>
  <si>
    <t>vehicle type</t>
  </si>
  <si>
    <t>body type code interpreted by VINtelligence software</t>
  </si>
  <si>
    <t>number of axles on the vehicle</t>
  </si>
  <si>
    <t>code for the cargo carrier's body type</t>
  </si>
  <si>
    <t>address of carrier</t>
  </si>
  <si>
    <t>address of carrier line 2</t>
  </si>
  <si>
    <t>city of carrier</t>
  </si>
  <si>
    <t>state of carrier</t>
  </si>
  <si>
    <t>zip of carrier</t>
  </si>
  <si>
    <t>name of carrier</t>
  </si>
  <si>
    <t>phone number of carrier</t>
  </si>
  <si>
    <t>gross vehicle weight rating</t>
  </si>
  <si>
    <t>hazmat code for material one onboard</t>
  </si>
  <si>
    <t>hazmat code for material two onboard</t>
  </si>
  <si>
    <t>hazmat code for material three onboard</t>
  </si>
  <si>
    <t>hazmat code for material four onboard</t>
  </si>
  <si>
    <t>yes/no indicator for hazmat onboard</t>
  </si>
  <si>
    <t>yes/no indicator for hazmat one released</t>
  </si>
  <si>
    <t>yes/no indicator for hazmat two released</t>
  </si>
  <si>
    <t>yes/no indicator for hazmat three released</t>
  </si>
  <si>
    <t>yes/no indicator for hazmat four released</t>
  </si>
  <si>
    <t>interstate commercial carrier number</t>
  </si>
  <si>
    <t>yes/no indicator for oversize load</t>
  </si>
  <si>
    <t>PA utility commission number</t>
  </si>
  <si>
    <t>unit number of the vehicle in the crash event</t>
  </si>
  <si>
    <t>us dept of transportation number</t>
  </si>
  <si>
    <t>vehicle configuration code</t>
  </si>
  <si>
    <t>did the motorcyle have side bags? (Y/N)</t>
  </si>
  <si>
    <t>did motorcycle driver wear boots? (Y/N)</t>
  </si>
  <si>
    <t>did motorcycle driver have safety training? (Y/N)</t>
  </si>
  <si>
    <t>did motorcycle driver wear eye protection? (Y/N)</t>
  </si>
  <si>
    <t>was driver's helmet PennDOT certified? (Y/N)</t>
  </si>
  <si>
    <t>did motorcycle driver wear helmet? (Y/N)</t>
  </si>
  <si>
    <t>code for helmet type of the motorcycle driver</t>
  </si>
  <si>
    <t>did motorcyle driver wear long pants? (Y/N)</t>
  </si>
  <si>
    <t>did motorcycle driver have long sleeves? (Y/N)</t>
  </si>
  <si>
    <t>motorcycle engine size (cc)</t>
  </si>
  <si>
    <t>did the motorcycle have a passenger? (Y/N)</t>
  </si>
  <si>
    <t>did motorcylce passenger wear boots? (Y/N)</t>
  </si>
  <si>
    <t>did motorcyle passenger wear eye protection? (Y/N)</t>
  </si>
  <si>
    <t>was passenger's helmet PennDOT certified? (Y/N)</t>
  </si>
  <si>
    <t>did motorcycle passenger wear helmet? (Y/N)</t>
  </si>
  <si>
    <t>code for helmet type of the motorcycle passenger</t>
  </si>
  <si>
    <t>did motorcyle passenger wear long pants? (Y/N)</t>
  </si>
  <si>
    <t>did motorcycle passenger have long sleeves? (Y/N)</t>
  </si>
  <si>
    <t>did the motercycle have trailer? (Y/N)</t>
  </si>
  <si>
    <t>did the pedal cycle have a headlight? (Y/N)</t>
  </si>
  <si>
    <t>did the pedal cycle wear a helmet? (Y/N)</t>
  </si>
  <si>
    <t>did the pedal cycle have a passenger? (Y/N)</t>
  </si>
  <si>
    <t>trailer sequence number</t>
  </si>
  <si>
    <t>trailer registration state</t>
  </si>
  <si>
    <t>trailer registration tag number</t>
  </si>
  <si>
    <t>trailer registration year</t>
  </si>
  <si>
    <t>trailer type code</t>
  </si>
  <si>
    <t>unit number of the vehicle the trailer is associated with</t>
  </si>
  <si>
    <t>those under the age of 1 are listed as 1, those over the age of 98 are listed as 98 and 99 indicates an unknown age</t>
  </si>
  <si>
    <t>airbag or pads</t>
  </si>
  <si>
    <t>clothing type - only for pedestrians</t>
  </si>
  <si>
    <t>DL state</t>
  </si>
  <si>
    <t>driver pedestrian condition code</t>
  </si>
  <si>
    <t>ejection indicator - only for vehicle occupants</t>
  </si>
  <si>
    <t>ejection path code - only for vehicle occupants</t>
  </si>
  <si>
    <t>injury severity code</t>
  </si>
  <si>
    <t>pedestrian locaion code</t>
  </si>
  <si>
    <t>pedestrian signal indicator</t>
  </si>
  <si>
    <t>person number - sequential per unit</t>
  </si>
  <si>
    <t>person typel code</t>
  </si>
  <si>
    <t>restraint or helmet</t>
  </si>
  <si>
    <t>seat in unit where person sat</t>
  </si>
  <si>
    <t>sex (gender) of this individual</t>
  </si>
  <si>
    <t>transported to medical facility Y/N</t>
  </si>
  <si>
    <t>Unit number of the vehicle (or pedestrian) assigned to this person</t>
  </si>
  <si>
    <t>Extrication indiator - only for vehicle occupants</t>
  </si>
  <si>
    <t>collision_type_name</t>
  </si>
  <si>
    <t>Angle</t>
  </si>
  <si>
    <t>Backing</t>
  </si>
  <si>
    <t>Head-on</t>
  </si>
  <si>
    <t>Hit fixed object</t>
  </si>
  <si>
    <t>Hit pedestrian</t>
  </si>
  <si>
    <t>Non collision</t>
  </si>
  <si>
    <t>Other or Unknow</t>
  </si>
  <si>
    <t>Rear-end</t>
  </si>
  <si>
    <t>Sideswipe(Opposite dir.)</t>
  </si>
  <si>
    <t>Sideswipe(same dir.)</t>
  </si>
  <si>
    <t>- Analysis</t>
  </si>
  <si>
    <t># of crashes</t>
  </si>
  <si>
    <t># of deaths</t>
  </si>
  <si>
    <t>% of death</t>
  </si>
  <si>
    <t># of major injuries</t>
  </si>
  <si>
    <t>% of major injuries</t>
  </si>
  <si>
    <t># of deaths+MJ</t>
  </si>
  <si>
    <t>% of deaths+MJ</t>
  </si>
  <si>
    <t>1. Fatal/Major Injuries by collision type</t>
  </si>
  <si>
    <t>4.1 Vehicle data ('CRN'+'UNIT_NUM' is unique key)</t>
  </si>
  <si>
    <t>unit type</t>
  </si>
  <si>
    <t>did the pedal cycle have a rear reflector (Y/N)</t>
  </si>
  <si>
    <t>Unique key of the table</t>
  </si>
  <si>
    <t>features kept for data preparation</t>
  </si>
  <si>
    <t>- Metadata - raw</t>
  </si>
  <si>
    <t>- Metadata-prepared</t>
  </si>
  <si>
    <t>1. Prepared master data 2007-2017</t>
  </si>
  <si>
    <t>cnt_road_01_interstate</t>
  </si>
  <si>
    <t>cnt_road_02_state</t>
  </si>
  <si>
    <t>cnt_road_03_local</t>
  </si>
  <si>
    <t>cnt_road_04_other</t>
  </si>
  <si>
    <t>cnt_road_segments</t>
  </si>
  <si>
    <t>LANE_COUNT_min</t>
  </si>
  <si>
    <t>LANE_COUNT_max</t>
  </si>
  <si>
    <t>SPEED_LIMIT_nunique</t>
  </si>
  <si>
    <t>SPEED_LIMIT_min</t>
  </si>
  <si>
    <t>SPEED_LIMIT_max</t>
  </si>
  <si>
    <t>model_yr_min</t>
  </si>
  <si>
    <t>speed_max</t>
  </si>
  <si>
    <t>cnt_hazmat_commveh</t>
  </si>
  <si>
    <t>parked_legal_cnt</t>
  </si>
  <si>
    <t>parked_illegal_cnt</t>
  </si>
  <si>
    <t>non_motorized_cnt</t>
  </si>
  <si>
    <t>pedestrian_cnt</t>
  </si>
  <si>
    <t>ind_mc_drv_safty_training_N</t>
  </si>
  <si>
    <t>ind_mc_drv_helmet_N</t>
  </si>
  <si>
    <t>ind_mc_passenger_Y</t>
  </si>
  <si>
    <t>ind_pc_head_light_N</t>
  </si>
  <si>
    <t>ind_pc_helmet_N</t>
  </si>
  <si>
    <t>ind_pc_passenger_Y</t>
  </si>
  <si>
    <t>ind_pc_rear_reflector_N</t>
  </si>
  <si>
    <t>trailer_veh_cnt</t>
  </si>
  <si>
    <t>cnt_driver</t>
  </si>
  <si>
    <t>drv_age_min</t>
  </si>
  <si>
    <t>drv_age_max</t>
  </si>
  <si>
    <t>drv_drinking_sum</t>
  </si>
  <si>
    <t>drv_drug_sum</t>
  </si>
  <si>
    <t>drv_sick_medication_sum</t>
  </si>
  <si>
    <t>drv_fatigue_asleep_sum</t>
  </si>
  <si>
    <t>drv_no_restraint_helmet_sum</t>
  </si>
  <si>
    <t>cnt_passenger</t>
  </si>
  <si>
    <t>passenger_age_min</t>
  </si>
  <si>
    <t>passenger_age_max</t>
  </si>
  <si>
    <t>passenger_no_restraint_helmet_sum</t>
  </si>
  <si>
    <t>cnt_pedestrian</t>
  </si>
  <si>
    <t>pedestrian_age_min</t>
  </si>
  <si>
    <t>pedestrian_age_max</t>
  </si>
  <si>
    <t>pedestrian_drinking_sum</t>
  </si>
  <si>
    <t>pedestrian_drug_sum</t>
  </si>
  <si>
    <t>pedestrian_sick_medication_sum</t>
  </si>
  <si>
    <t>pedestrian_fatigue_asleep_sum</t>
  </si>
  <si>
    <t>pedestrian_loc_int_crosswalk_sum</t>
  </si>
  <si>
    <t>pedestrian_loc_int_no_crosswalk_sum</t>
  </si>
  <si>
    <t>pedestrian_loc_in_roadway_sum</t>
  </si>
  <si>
    <t>pedestrian_loc_shoulder_sidewalk_sum</t>
  </si>
  <si>
    <t>pedestrian_signal_Y_sum</t>
  </si>
  <si>
    <t>pedestrian_signal_N_sum</t>
  </si>
  <si>
    <t>pedestrian_signal_not_int_sum</t>
  </si>
  <si>
    <t>derived - collision type name</t>
  </si>
  <si>
    <t>ROADWAY</t>
  </si>
  <si>
    <t>CRASH</t>
  </si>
  <si>
    <t>FLAG</t>
  </si>
  <si>
    <t>derived - count of state road segments</t>
  </si>
  <si>
    <t>derived - count of local road segments</t>
  </si>
  <si>
    <t>derived - count of other road segments</t>
  </si>
  <si>
    <t>derived - count of ALL road segments</t>
  </si>
  <si>
    <t>derived - count of interstate road segments</t>
  </si>
  <si>
    <t>derived - minimum lane count</t>
  </si>
  <si>
    <t>derived - maximum lane count</t>
  </si>
  <si>
    <t>derived - number of unique speed limits</t>
  </si>
  <si>
    <t>derived - minimum speed limit</t>
  </si>
  <si>
    <t>derived - maximum speed limit</t>
  </si>
  <si>
    <t>VEHICLE</t>
  </si>
  <si>
    <t>PERSON - Passenger</t>
  </si>
  <si>
    <t>PERSON - Pedestrian</t>
  </si>
  <si>
    <t>PERSON - Driver</t>
  </si>
  <si>
    <t>derived - oldest vehicle model year</t>
  </si>
  <si>
    <t>derived - max travel speed estimated (999 is unknown)</t>
  </si>
  <si>
    <t>derived - count of commercial vehicles with hazmat</t>
  </si>
  <si>
    <t>derived - count of legally parked vehicles</t>
  </si>
  <si>
    <t>derived - count of illegally parked vehicles</t>
  </si>
  <si>
    <t>derived - count of non motorized vehicles</t>
  </si>
  <si>
    <t>derived - count of pedestrians (from VEHICLE data)</t>
  </si>
  <si>
    <t>derived - indicator of mc driver without safty training</t>
  </si>
  <si>
    <t>derived - indicator of mc driver without helmet</t>
  </si>
  <si>
    <t>derived - indicator of mc passenger</t>
  </si>
  <si>
    <t>derived - indicator of pc without headlight</t>
  </si>
  <si>
    <t>derived - indicator of pc without helmet</t>
  </si>
  <si>
    <t>derived - indicator of pc passenger</t>
  </si>
  <si>
    <t>derived - indicator of pc without rear reflector</t>
  </si>
  <si>
    <t>derived - count of trailer vehicles</t>
  </si>
  <si>
    <t>derived - count of vehicle drivers</t>
  </si>
  <si>
    <t>derived - min age of vehicle drivers</t>
  </si>
  <si>
    <t>derived - max age of vehicle drivers (999 is unkown)</t>
  </si>
  <si>
    <t>derived - count of drinking drivers</t>
  </si>
  <si>
    <t>derived - count of drivers with drugs</t>
  </si>
  <si>
    <t>derived - count of drivers being sick or taken medication</t>
  </si>
  <si>
    <t>derived - count of drivers being asleep or with fatigue</t>
  </si>
  <si>
    <t>derived - count of drivers without restraint or helmets</t>
  </si>
  <si>
    <t>derived - count of passengers</t>
  </si>
  <si>
    <t>derived - min age of passengers</t>
  </si>
  <si>
    <t>derived - max age of passengers (999 is unknown)</t>
  </si>
  <si>
    <t>derived - count of passengers without restraint or helmets</t>
  </si>
  <si>
    <t>derived - count of pedestrians (from PERSON data)</t>
  </si>
  <si>
    <t>derived - min age of pedestrians</t>
  </si>
  <si>
    <t>derived - max age of pedestrians (999 is unknown)</t>
  </si>
  <si>
    <t>derived - count of drinking pedestrians</t>
  </si>
  <si>
    <t>derived - count of pedestrians with drugs</t>
  </si>
  <si>
    <t>derived - count of pedestrians being sick or taken medication</t>
  </si>
  <si>
    <t>derived - count of pedestrians being asleep or with fatigue</t>
  </si>
  <si>
    <t>derived - count of pedestrians at intersection with crosswalks</t>
  </si>
  <si>
    <t>derived - count of pedestrians at intersection without crosswalks</t>
  </si>
  <si>
    <t>derived - count of pedestrians IN ROADWAY</t>
  </si>
  <si>
    <t>derived - count of pedestrians at shoulder or sidewalk</t>
  </si>
  <si>
    <t>derived - count of pedestrians with pedestrian signals</t>
  </si>
  <si>
    <t>derived - count of pedestrians without pedestrian signals</t>
  </si>
  <si>
    <t>derived - count of pedestrians NOT at intersections</t>
  </si>
  <si>
    <t>description</t>
  </si>
  <si>
    <t>sample</t>
  </si>
  <si>
    <t>source</t>
  </si>
  <si>
    <t>collision type</t>
  </si>
  <si>
    <t>season?</t>
  </si>
  <si>
    <t>weekend</t>
  </si>
  <si>
    <t>morning, afternoon, etc.</t>
  </si>
  <si>
    <t>2. After Pre-processing</t>
  </si>
  <si>
    <t>derived_ind_hour_00_04</t>
  </si>
  <si>
    <t>derived_ind_hour_04_08</t>
  </si>
  <si>
    <t>derived_ind_hour_08_12</t>
  </si>
  <si>
    <t>derived_ind_hour_12_16</t>
  </si>
  <si>
    <t>derived_ind_hour_16_20</t>
  </si>
  <si>
    <t>derived_ind_hour_20_24</t>
  </si>
  <si>
    <t>derived_ind_weekday</t>
  </si>
  <si>
    <t>derived_ind_weekend</t>
  </si>
  <si>
    <t>derived_ind_fri_sat</t>
  </si>
  <si>
    <t>ind_fatal</t>
  </si>
  <si>
    <t>ind_maj_inj</t>
  </si>
  <si>
    <t>ind_fatal_maj_inj</t>
  </si>
  <si>
    <t>int32</t>
  </si>
  <si>
    <t>Crash data</t>
  </si>
  <si>
    <t>derived - indicator of fatality (deaths)</t>
  </si>
  <si>
    <t>derived - indicator of major injuries</t>
  </si>
  <si>
    <t>derived - indicator of fatality or major injuries</t>
  </si>
  <si>
    <t>features</t>
  </si>
  <si>
    <t>Key</t>
  </si>
  <si>
    <t>Indicators</t>
  </si>
  <si>
    <t>derived_ind_summer_6_8</t>
  </si>
  <si>
    <t>derived_ind_winter_11_2</t>
  </si>
  <si>
    <t>derived_vehicle_model_age_min</t>
  </si>
  <si>
    <t>dependent var</t>
  </si>
  <si>
    <t>derived - indicator of hour 00-04</t>
  </si>
  <si>
    <t>derived - indicator of hour 04-08</t>
  </si>
  <si>
    <t>derived - indicator of hour 08-12</t>
  </si>
  <si>
    <t>derived - indicator of hour 12-16</t>
  </si>
  <si>
    <t>derived - indicator of hour 16-20</t>
  </si>
  <si>
    <t>derived - indicator of hour 20-24</t>
  </si>
  <si>
    <t>derived - indicator weekday mon-fri</t>
  </si>
  <si>
    <t>derived - indicator of weekend sat sun</t>
  </si>
  <si>
    <t>derived - indicator of fri and sat</t>
  </si>
  <si>
    <t>derived - indicator of summer jun-aug</t>
  </si>
  <si>
    <t>derived - indicator of winter nov-feb</t>
  </si>
  <si>
    <t>derived - temporary</t>
  </si>
  <si>
    <t>derived - minimum vehicle model age</t>
  </si>
  <si>
    <t>tmp_vehicle_model_age_min</t>
  </si>
  <si>
    <t>Vehicle counts</t>
  </si>
  <si>
    <t>Vehicle indicator</t>
  </si>
  <si>
    <t>Count from vehicle data</t>
  </si>
  <si>
    <t>Driver fault?</t>
  </si>
  <si>
    <t>Driver age</t>
  </si>
  <si>
    <t>Road condition</t>
  </si>
  <si>
    <t>Road owners</t>
  </si>
  <si>
    <t>Derived from Roadway data</t>
  </si>
  <si>
    <t>Hit fixed object relaed</t>
  </si>
  <si>
    <t>Derived from Vehicle data</t>
  </si>
  <si>
    <t>Person data - Driver + Passenger</t>
  </si>
  <si>
    <t>Person data - Pedestrian</t>
  </si>
  <si>
    <t>Derived from Crash data</t>
  </si>
  <si>
    <t>labels</t>
  </si>
  <si>
    <t>- Modeling</t>
  </si>
  <si>
    <t>1. Data Preparation: features vs. labels vs. key vs.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</si>
</sst>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/>
    <xf numFmtId="11" fontId="0" fillId="0" borderId="0" xfId="0" applyNumberFormat="1"/>
    <xf numFmtId="0" fontId="0" fillId="0" borderId="4" xfId="0" applyBorder="1"/>
    <xf numFmtId="164" fontId="0" fillId="0" borderId="5" xfId="1" applyNumberFormat="1" applyFont="1" applyBorder="1"/>
    <xf numFmtId="165" fontId="0" fillId="0" borderId="5" xfId="2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164" fontId="0" fillId="0" borderId="10" xfId="1" applyNumberFormat="1" applyFont="1" applyBorder="1"/>
    <xf numFmtId="165" fontId="0" fillId="0" borderId="10" xfId="2" applyNumberFormat="1" applyFont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0" fillId="0" borderId="8" xfId="0" applyFont="1" applyBorder="1"/>
    <xf numFmtId="0" fontId="0" fillId="0" borderId="11" xfId="0" applyFont="1" applyBorder="1"/>
    <xf numFmtId="0" fontId="4" fillId="0" borderId="7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right" vertical="center" wrapText="1"/>
    </xf>
    <xf numFmtId="0" fontId="5" fillId="0" borderId="8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right" vertical="center" wrapText="1"/>
    </xf>
    <xf numFmtId="0" fontId="5" fillId="0" borderId="11" xfId="0" applyFont="1" applyFill="1" applyBorder="1" applyAlignment="1">
      <alignment horizontal="right" vertical="center" wrapText="1"/>
    </xf>
    <xf numFmtId="0" fontId="0" fillId="0" borderId="7" xfId="0" applyFont="1" applyBorder="1"/>
    <xf numFmtId="0" fontId="0" fillId="0" borderId="9" xfId="0" applyFont="1" applyBorder="1"/>
    <xf numFmtId="0" fontId="5" fillId="0" borderId="7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11" fontId="5" fillId="0" borderId="7" xfId="0" applyNumberFormat="1" applyFont="1" applyFill="1" applyBorder="1" applyAlignment="1">
      <alignment horizontal="right" vertical="center"/>
    </xf>
    <xf numFmtId="11" fontId="5" fillId="0" borderId="8" xfId="0" applyNumberFormat="1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15" xfId="0" applyBorder="1"/>
    <xf numFmtId="10" fontId="0" fillId="0" borderId="16" xfId="2" applyNumberFormat="1" applyFont="1" applyBorder="1"/>
    <xf numFmtId="164" fontId="0" fillId="0" borderId="15" xfId="1" applyNumberFormat="1" applyFont="1" applyBorder="1"/>
    <xf numFmtId="164" fontId="0" fillId="0" borderId="15" xfId="0" applyNumberFormat="1" applyBorder="1"/>
    <xf numFmtId="165" fontId="0" fillId="0" borderId="16" xfId="2" applyNumberFormat="1" applyFont="1" applyBorder="1"/>
    <xf numFmtId="164" fontId="0" fillId="0" borderId="17" xfId="0" applyNumberFormat="1" applyBorder="1"/>
    <xf numFmtId="165" fontId="0" fillId="0" borderId="19" xfId="2" applyNumberFormat="1" applyFont="1" applyBorder="1"/>
    <xf numFmtId="0" fontId="0" fillId="0" borderId="23" xfId="0" applyBorder="1"/>
    <xf numFmtId="0" fontId="0" fillId="0" borderId="24" xfId="0" applyBorder="1"/>
    <xf numFmtId="0" fontId="0" fillId="4" borderId="7" xfId="0" applyFill="1" applyBorder="1"/>
    <xf numFmtId="0" fontId="4" fillId="5" borderId="7" xfId="0" applyFont="1" applyFill="1" applyBorder="1" applyAlignment="1">
      <alignment horizontal="left" vertical="center"/>
    </xf>
    <xf numFmtId="0" fontId="0" fillId="5" borderId="7" xfId="0" applyFont="1" applyFill="1" applyBorder="1"/>
    <xf numFmtId="0" fontId="0" fillId="5" borderId="7" xfId="0" applyFill="1" applyBorder="1"/>
    <xf numFmtId="0" fontId="0" fillId="5" borderId="9" xfId="0" applyFill="1" applyBorder="1"/>
    <xf numFmtId="0" fontId="4" fillId="5" borderId="9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0" fillId="0" borderId="7" xfId="0" applyFill="1" applyBorder="1"/>
    <xf numFmtId="0" fontId="0" fillId="5" borderId="0" xfId="0" applyFill="1"/>
    <xf numFmtId="0" fontId="4" fillId="4" borderId="0" xfId="0" applyFont="1" applyFill="1" applyBorder="1" applyAlignment="1">
      <alignment horizontal="left" vertical="center"/>
    </xf>
    <xf numFmtId="0" fontId="0" fillId="0" borderId="9" xfId="0" applyFill="1" applyBorder="1"/>
    <xf numFmtId="0" fontId="0" fillId="0" borderId="8" xfId="0" applyFill="1" applyBorder="1"/>
    <xf numFmtId="0" fontId="0" fillId="0" borderId="3" xfId="0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0" fillId="0" borderId="17" xfId="0" applyFill="1" applyBorder="1"/>
    <xf numFmtId="164" fontId="0" fillId="0" borderId="18" xfId="1" applyNumberFormat="1" applyFont="1" applyFill="1" applyBorder="1"/>
    <xf numFmtId="164" fontId="0" fillId="0" borderId="17" xfId="1" applyNumberFormat="1" applyFont="1" applyFill="1" applyBorder="1"/>
    <xf numFmtId="10" fontId="0" fillId="0" borderId="19" xfId="2" applyNumberFormat="1" applyFont="1" applyFill="1" applyBorder="1"/>
    <xf numFmtId="0" fontId="0" fillId="0" borderId="15" xfId="0" applyFill="1" applyBorder="1"/>
    <xf numFmtId="164" fontId="0" fillId="0" borderId="0" xfId="1" applyNumberFormat="1" applyFont="1" applyFill="1" applyBorder="1"/>
    <xf numFmtId="164" fontId="0" fillId="0" borderId="15" xfId="1" applyNumberFormat="1" applyFont="1" applyFill="1" applyBorder="1"/>
    <xf numFmtId="10" fontId="0" fillId="0" borderId="16" xfId="2" applyNumberFormat="1" applyFont="1" applyFill="1" applyBorder="1"/>
    <xf numFmtId="0" fontId="0" fillId="0" borderId="1" xfId="0" applyBorder="1" applyAlignment="1">
      <alignment horizontal="center"/>
    </xf>
    <xf numFmtId="0" fontId="0" fillId="4" borderId="0" xfId="0" applyFill="1"/>
    <xf numFmtId="164" fontId="0" fillId="0" borderId="5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tabSelected="1" workbookViewId="0">
      <selection activeCell="F10" sqref="F10"/>
    </sheetView>
  </sheetViews>
  <sheetFormatPr defaultRowHeight="15" x14ac:dyDescent="0.25"/>
  <cols>
    <col min="1" max="1" width="4.28515625" customWidth="1"/>
    <col min="2" max="2" width="3.42578125" customWidth="1"/>
    <col min="3" max="3" width="8.28515625" customWidth="1"/>
    <col min="4" max="4" width="12.140625" customWidth="1"/>
    <col min="5" max="5" width="14.140625" customWidth="1"/>
    <col min="6" max="6" width="14" customWidth="1"/>
    <col min="7" max="7" width="14.28515625" customWidth="1"/>
    <col min="8" max="8" width="14.140625" customWidth="1"/>
    <col min="9" max="11" width="13.85546875" customWidth="1"/>
    <col min="12" max="12" width="14.42578125" customWidth="1"/>
  </cols>
  <sheetData>
    <row r="1" spans="1:12" ht="18.75" x14ac:dyDescent="0.3">
      <c r="A1" s="23" t="s">
        <v>204</v>
      </c>
    </row>
    <row r="2" spans="1:12" x14ac:dyDescent="0.25">
      <c r="A2" s="24" t="s">
        <v>661</v>
      </c>
    </row>
    <row r="4" spans="1:12" ht="18.75" x14ac:dyDescent="0.3">
      <c r="C4" s="2" t="s">
        <v>669</v>
      </c>
      <c r="D4" s="2"/>
    </row>
    <row r="5" spans="1:12" ht="9" customHeight="1" x14ac:dyDescent="0.25"/>
    <row r="6" spans="1:12" ht="33.75" customHeight="1" x14ac:dyDescent="0.25">
      <c r="D6" s="70" t="s">
        <v>791</v>
      </c>
      <c r="E6" s="71" t="s">
        <v>650</v>
      </c>
      <c r="F6" s="72" t="s">
        <v>662</v>
      </c>
      <c r="G6" s="71" t="s">
        <v>663</v>
      </c>
      <c r="H6" s="73" t="s">
        <v>664</v>
      </c>
      <c r="I6" s="71" t="s">
        <v>665</v>
      </c>
      <c r="J6" s="73" t="s">
        <v>666</v>
      </c>
      <c r="K6" s="74" t="s">
        <v>667</v>
      </c>
      <c r="L6" s="75" t="s">
        <v>668</v>
      </c>
    </row>
    <row r="7" spans="1:12" x14ac:dyDescent="0.25">
      <c r="D7" s="54">
        <v>0</v>
      </c>
      <c r="E7" s="47" t="s">
        <v>656</v>
      </c>
      <c r="F7" s="13">
        <v>1365</v>
      </c>
      <c r="G7" s="49">
        <v>34</v>
      </c>
      <c r="H7" s="48">
        <v>2.49084249084249E-2</v>
      </c>
      <c r="I7" s="49">
        <v>47</v>
      </c>
      <c r="J7" s="48">
        <f t="shared" ref="J7:J16" si="0">I7/F7</f>
        <v>3.4432234432234435E-2</v>
      </c>
      <c r="K7" s="50">
        <f t="shared" ref="K7:K16" si="1">G7+I7</f>
        <v>81</v>
      </c>
      <c r="L7" s="51">
        <f t="shared" ref="L7:L16" si="2">K7/F7</f>
        <v>5.9340659340659338E-2</v>
      </c>
    </row>
    <row r="8" spans="1:12" x14ac:dyDescent="0.25">
      <c r="D8" s="54">
        <v>8</v>
      </c>
      <c r="E8" s="47" t="s">
        <v>655</v>
      </c>
      <c r="F8" s="13">
        <v>18473</v>
      </c>
      <c r="G8" s="49">
        <v>348</v>
      </c>
      <c r="H8" s="48">
        <v>1.8838304552590199E-2</v>
      </c>
      <c r="I8" s="49">
        <v>816</v>
      </c>
      <c r="J8" s="48">
        <f t="shared" si="0"/>
        <v>4.4172576192280627E-2</v>
      </c>
      <c r="K8" s="50">
        <f t="shared" si="1"/>
        <v>1164</v>
      </c>
      <c r="L8" s="51">
        <f t="shared" si="2"/>
        <v>6.3010880744870892E-2</v>
      </c>
    </row>
    <row r="9" spans="1:12" x14ac:dyDescent="0.25">
      <c r="D9" s="54">
        <v>7</v>
      </c>
      <c r="E9" s="47" t="s">
        <v>654</v>
      </c>
      <c r="F9" s="13">
        <v>15162</v>
      </c>
      <c r="G9" s="49">
        <v>260</v>
      </c>
      <c r="H9" s="48">
        <v>1.71481334916237E-2</v>
      </c>
      <c r="I9" s="49">
        <v>479</v>
      </c>
      <c r="J9" s="48">
        <f t="shared" si="0"/>
        <v>3.1592138240337686E-2</v>
      </c>
      <c r="K9" s="50">
        <f t="shared" si="1"/>
        <v>739</v>
      </c>
      <c r="L9" s="51">
        <f t="shared" si="2"/>
        <v>4.8740271731961479E-2</v>
      </c>
    </row>
    <row r="10" spans="1:12" x14ac:dyDescent="0.25">
      <c r="D10" s="54">
        <v>2</v>
      </c>
      <c r="E10" s="47" t="s">
        <v>653</v>
      </c>
      <c r="F10" s="13">
        <v>3871</v>
      </c>
      <c r="G10" s="49">
        <v>56</v>
      </c>
      <c r="H10" s="48">
        <v>1.4466546112115701E-2</v>
      </c>
      <c r="I10" s="49">
        <v>183</v>
      </c>
      <c r="J10" s="48">
        <f t="shared" si="0"/>
        <v>4.7274606044949624E-2</v>
      </c>
      <c r="K10" s="50">
        <f t="shared" si="1"/>
        <v>239</v>
      </c>
      <c r="L10" s="51">
        <f t="shared" si="2"/>
        <v>6.1741152157065361E-2</v>
      </c>
    </row>
    <row r="11" spans="1:12" x14ac:dyDescent="0.25">
      <c r="D11" s="54">
        <v>4</v>
      </c>
      <c r="E11" s="47" t="s">
        <v>651</v>
      </c>
      <c r="F11" s="13">
        <v>39892</v>
      </c>
      <c r="G11" s="49">
        <v>251</v>
      </c>
      <c r="H11" s="48">
        <v>6.2919883685951996E-3</v>
      </c>
      <c r="I11" s="49">
        <v>933</v>
      </c>
      <c r="J11" s="48">
        <f t="shared" si="0"/>
        <v>2.3388147999598916E-2</v>
      </c>
      <c r="K11" s="50">
        <f t="shared" si="1"/>
        <v>1184</v>
      </c>
      <c r="L11" s="51">
        <f t="shared" si="2"/>
        <v>2.9680136368194124E-2</v>
      </c>
    </row>
    <row r="12" spans="1:12" x14ac:dyDescent="0.25">
      <c r="D12" s="54">
        <v>9</v>
      </c>
      <c r="E12" s="80" t="s">
        <v>657</v>
      </c>
      <c r="F12" s="81">
        <v>274</v>
      </c>
      <c r="G12" s="82">
        <v>1</v>
      </c>
      <c r="H12" s="83">
        <v>3.6496350364963498E-3</v>
      </c>
      <c r="I12" s="82">
        <v>6</v>
      </c>
      <c r="J12" s="48">
        <f t="shared" si="0"/>
        <v>2.1897810218978103E-2</v>
      </c>
      <c r="K12" s="50">
        <f t="shared" si="1"/>
        <v>7</v>
      </c>
      <c r="L12" s="51">
        <f t="shared" si="2"/>
        <v>2.5547445255474453E-2</v>
      </c>
    </row>
    <row r="13" spans="1:12" x14ac:dyDescent="0.25">
      <c r="D13" s="54">
        <v>5</v>
      </c>
      <c r="E13" s="47" t="s">
        <v>660</v>
      </c>
      <c r="F13" s="13">
        <v>11335</v>
      </c>
      <c r="G13" s="49">
        <v>41</v>
      </c>
      <c r="H13" s="48">
        <v>3.6171151301279199E-3</v>
      </c>
      <c r="I13" s="49">
        <v>187</v>
      </c>
      <c r="J13" s="48">
        <f t="shared" si="0"/>
        <v>1.6497573886193207E-2</v>
      </c>
      <c r="K13" s="50">
        <f t="shared" si="1"/>
        <v>228</v>
      </c>
      <c r="L13" s="51">
        <f t="shared" si="2"/>
        <v>2.011468901632113E-2</v>
      </c>
    </row>
    <row r="14" spans="1:12" x14ac:dyDescent="0.25">
      <c r="D14" s="54">
        <v>1</v>
      </c>
      <c r="E14" s="47" t="s">
        <v>658</v>
      </c>
      <c r="F14" s="13">
        <v>28997</v>
      </c>
      <c r="G14" s="49">
        <v>75</v>
      </c>
      <c r="H14" s="48">
        <v>2.5864744628754698E-3</v>
      </c>
      <c r="I14" s="49">
        <v>416</v>
      </c>
      <c r="J14" s="48">
        <f t="shared" si="0"/>
        <v>1.4346311687415939E-2</v>
      </c>
      <c r="K14" s="50">
        <f t="shared" si="1"/>
        <v>491</v>
      </c>
      <c r="L14" s="51">
        <f t="shared" si="2"/>
        <v>1.693278615029141E-2</v>
      </c>
    </row>
    <row r="15" spans="1:12" x14ac:dyDescent="0.25">
      <c r="D15" s="54">
        <v>6</v>
      </c>
      <c r="E15" s="47" t="s">
        <v>659</v>
      </c>
      <c r="F15" s="13">
        <v>3244</v>
      </c>
      <c r="G15" s="49">
        <v>7</v>
      </c>
      <c r="H15" s="48">
        <v>2.1578298397040602E-3</v>
      </c>
      <c r="I15" s="49">
        <v>85</v>
      </c>
      <c r="J15" s="48">
        <f t="shared" si="0"/>
        <v>2.6202219482120839E-2</v>
      </c>
      <c r="K15" s="50">
        <f t="shared" si="1"/>
        <v>92</v>
      </c>
      <c r="L15" s="51">
        <f t="shared" si="2"/>
        <v>2.8360049321824909E-2</v>
      </c>
    </row>
    <row r="16" spans="1:12" x14ac:dyDescent="0.25">
      <c r="D16" s="55">
        <v>3</v>
      </c>
      <c r="E16" s="76" t="s">
        <v>652</v>
      </c>
      <c r="F16" s="77">
        <v>503</v>
      </c>
      <c r="G16" s="78">
        <v>1</v>
      </c>
      <c r="H16" s="79">
        <v>1.9880715705765401E-3</v>
      </c>
      <c r="I16" s="78">
        <v>8</v>
      </c>
      <c r="J16" s="79">
        <f t="shared" si="0"/>
        <v>1.5904572564612324E-2</v>
      </c>
      <c r="K16" s="52">
        <f t="shared" si="1"/>
        <v>9</v>
      </c>
      <c r="L16" s="53">
        <f t="shared" si="2"/>
        <v>1.7892644135188866E-2</v>
      </c>
    </row>
  </sheetData>
  <autoFilter ref="D6:L16">
    <sortState ref="D7:L16">
      <sortCondition descending="1" ref="H6:H16"/>
    </sortState>
  </autoFilter>
  <conditionalFormatting sqref="H7:H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{FEDE8C58-23E5-467E-8BEB-01B8BBD96147}</x14:id>
        </ext>
      </extLst>
    </cfRule>
  </conditionalFormatting>
  <conditionalFormatting sqref="J7:J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{C64908C6-0128-4046-A5EA-B335B914484C}</x14:id>
        </ext>
      </extLst>
    </cfRule>
  </conditionalFormatting>
  <conditionalFormatting sqref="L7:L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{D809F994-F8E0-4076-A84C-4BB089BA6140}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E8C58-23E5-467E-8BEB-01B8BBD961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H7:H16</xm:sqref>
        </x14:conditionalFormatting>
        <x14:conditionalFormatting xmlns:xm="http://schemas.microsoft.com/office/excel/2006/main">
          <x14:cfRule type="dataBar" id="{C64908C6-0128-4046-A5EA-B335B91448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J7:J16</xm:sqref>
        </x14:conditionalFormatting>
        <x14:conditionalFormatting xmlns:xm="http://schemas.microsoft.com/office/excel/2006/main">
          <x14:cfRule type="dataBar" id="{D809F994-F8E0-4076-A84C-4BB089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L7:L16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showGridLines="0" workbookViewId="0">
      <selection activeCell="F10" sqref="F10"/>
    </sheetView>
  </sheetViews>
  <sheetFormatPr defaultRowHeight="15" x14ac:dyDescent="0.25"/>
  <cols>
    <col min="1" max="1" width="4.28515625" customWidth="1"/>
    <col min="2" max="2" width="6" customWidth="1"/>
    <col min="4" max="4" width="12.7109375" customWidth="1"/>
    <col min="5" max="5" width="25" bestFit="1" customWidth="1"/>
    <col min="6" max="6" width="21.28515625" customWidth="1"/>
    <col min="7" max="7" width="11.5703125" customWidth="1"/>
    <col min="8" max="8" width="17.28515625" bestFit="1" customWidth="1"/>
    <col min="9" max="9" width="7.140625" bestFit="1" customWidth="1"/>
    <col min="13" max="13" width="14.85546875" bestFit="1" customWidth="1"/>
  </cols>
  <sheetData>
    <row r="1" spans="1:8" ht="18.75" x14ac:dyDescent="0.3">
      <c r="A1" s="23" t="s">
        <v>204</v>
      </c>
    </row>
    <row r="2" spans="1:8" x14ac:dyDescent="0.25">
      <c r="A2" s="24" t="s">
        <v>848</v>
      </c>
    </row>
    <row r="5" spans="1:8" ht="18.75" x14ac:dyDescent="0.3">
      <c r="C5" s="2" t="s">
        <v>849</v>
      </c>
      <c r="D5" s="2"/>
    </row>
    <row r="6" spans="1:8" ht="18.75" x14ac:dyDescent="0.3">
      <c r="C6" s="2"/>
      <c r="D6" s="100" t="s">
        <v>813</v>
      </c>
      <c r="E6" s="101"/>
      <c r="F6" s="95" t="s">
        <v>847</v>
      </c>
      <c r="G6" s="95" t="s">
        <v>814</v>
      </c>
      <c r="H6" s="96" t="s">
        <v>815</v>
      </c>
    </row>
    <row r="7" spans="1:8" x14ac:dyDescent="0.25">
      <c r="D7" s="98" t="s">
        <v>834</v>
      </c>
      <c r="E7" s="93" t="s">
        <v>68</v>
      </c>
      <c r="F7" s="85" t="s">
        <v>805</v>
      </c>
      <c r="G7" t="s">
        <v>16</v>
      </c>
      <c r="H7" t="s">
        <v>166</v>
      </c>
    </row>
    <row r="8" spans="1:8" x14ac:dyDescent="0.25">
      <c r="D8" s="98"/>
      <c r="E8" s="93" t="s">
        <v>77</v>
      </c>
      <c r="F8" s="85" t="s">
        <v>806</v>
      </c>
      <c r="H8" t="s">
        <v>126</v>
      </c>
    </row>
    <row r="9" spans="1:8" x14ac:dyDescent="0.25">
      <c r="D9" s="98"/>
      <c r="E9" s="93" t="s">
        <v>1</v>
      </c>
      <c r="F9" s="85" t="s">
        <v>807</v>
      </c>
      <c r="H9" t="s">
        <v>152</v>
      </c>
    </row>
    <row r="10" spans="1:8" x14ac:dyDescent="0.25">
      <c r="D10" s="98"/>
      <c r="E10" s="93" t="s">
        <v>54</v>
      </c>
      <c r="F10" t="s">
        <v>31</v>
      </c>
    </row>
    <row r="11" spans="1:8" x14ac:dyDescent="0.25">
      <c r="D11" s="98"/>
      <c r="E11" s="93" t="s">
        <v>48</v>
      </c>
      <c r="F11" t="s">
        <v>42</v>
      </c>
    </row>
    <row r="12" spans="1:8" x14ac:dyDescent="0.25">
      <c r="D12" s="98"/>
      <c r="E12" s="93" t="s">
        <v>4</v>
      </c>
      <c r="F12" t="s">
        <v>44</v>
      </c>
    </row>
    <row r="13" spans="1:8" x14ac:dyDescent="0.25">
      <c r="D13" s="98"/>
      <c r="E13" s="93" t="s">
        <v>51</v>
      </c>
      <c r="F13" t="s">
        <v>45</v>
      </c>
    </row>
    <row r="14" spans="1:8" x14ac:dyDescent="0.25">
      <c r="D14" s="98"/>
      <c r="E14" s="93" t="s">
        <v>32</v>
      </c>
      <c r="F14" t="s">
        <v>52</v>
      </c>
    </row>
    <row r="15" spans="1:8" x14ac:dyDescent="0.25">
      <c r="D15" s="98"/>
      <c r="E15" s="93" t="s">
        <v>61</v>
      </c>
      <c r="F15" t="s">
        <v>53</v>
      </c>
    </row>
    <row r="16" spans="1:8" x14ac:dyDescent="0.25">
      <c r="D16" s="98"/>
      <c r="E16" s="93" t="s">
        <v>9</v>
      </c>
      <c r="F16" t="s">
        <v>71</v>
      </c>
    </row>
    <row r="17" spans="4:8" x14ac:dyDescent="0.25">
      <c r="D17" s="98"/>
      <c r="E17" s="93" t="s">
        <v>7</v>
      </c>
      <c r="F17" t="s">
        <v>72</v>
      </c>
    </row>
    <row r="18" spans="4:8" x14ac:dyDescent="0.25">
      <c r="D18" s="98"/>
      <c r="E18" s="93" t="s">
        <v>76</v>
      </c>
      <c r="F18" t="s">
        <v>111</v>
      </c>
    </row>
    <row r="19" spans="4:8" x14ac:dyDescent="0.25">
      <c r="D19" s="98"/>
      <c r="E19" s="93" t="s">
        <v>63</v>
      </c>
      <c r="F19" t="s">
        <v>112</v>
      </c>
    </row>
    <row r="20" spans="4:8" x14ac:dyDescent="0.25">
      <c r="D20" s="99"/>
      <c r="E20" s="94" t="s">
        <v>70</v>
      </c>
      <c r="F20" t="s">
        <v>139</v>
      </c>
    </row>
    <row r="21" spans="4:8" x14ac:dyDescent="0.25">
      <c r="D21" s="97" t="s">
        <v>835</v>
      </c>
      <c r="E21" s="92" t="s">
        <v>115</v>
      </c>
      <c r="F21" t="s">
        <v>142</v>
      </c>
    </row>
    <row r="22" spans="4:8" x14ac:dyDescent="0.25">
      <c r="D22" s="98"/>
      <c r="E22" s="93" t="s">
        <v>127</v>
      </c>
      <c r="F22" t="s">
        <v>132</v>
      </c>
    </row>
    <row r="23" spans="4:8" x14ac:dyDescent="0.25">
      <c r="D23" s="98"/>
      <c r="E23" s="93" t="s">
        <v>94</v>
      </c>
      <c r="F23" t="s">
        <v>133</v>
      </c>
    </row>
    <row r="24" spans="4:8" x14ac:dyDescent="0.25">
      <c r="D24" s="98"/>
      <c r="E24" s="93" t="s">
        <v>143</v>
      </c>
      <c r="F24" t="s">
        <v>150</v>
      </c>
    </row>
    <row r="25" spans="4:8" x14ac:dyDescent="0.25">
      <c r="D25" s="98"/>
      <c r="E25" s="93" t="s">
        <v>92</v>
      </c>
      <c r="F25" t="s">
        <v>151</v>
      </c>
    </row>
    <row r="26" spans="4:8" x14ac:dyDescent="0.25">
      <c r="D26" s="98"/>
      <c r="E26" s="93" t="s">
        <v>168</v>
      </c>
    </row>
    <row r="27" spans="4:8" x14ac:dyDescent="0.25">
      <c r="D27" s="98"/>
      <c r="E27" s="93" t="s">
        <v>169</v>
      </c>
    </row>
    <row r="28" spans="4:8" x14ac:dyDescent="0.25">
      <c r="D28" s="98"/>
      <c r="E28" s="93" t="s">
        <v>170</v>
      </c>
      <c r="H28" s="15"/>
    </row>
    <row r="29" spans="4:8" x14ac:dyDescent="0.25">
      <c r="D29" s="98"/>
      <c r="E29" s="93" t="s">
        <v>176</v>
      </c>
    </row>
    <row r="30" spans="4:8" x14ac:dyDescent="0.25">
      <c r="D30" s="98"/>
      <c r="E30" s="93" t="s">
        <v>148</v>
      </c>
    </row>
    <row r="31" spans="4:8" x14ac:dyDescent="0.25">
      <c r="D31" s="98"/>
      <c r="E31" s="93" t="s">
        <v>149</v>
      </c>
    </row>
    <row r="32" spans="4:8" x14ac:dyDescent="0.25">
      <c r="D32" s="98"/>
      <c r="E32" s="93" t="s">
        <v>155</v>
      </c>
    </row>
    <row r="33" spans="4:8" x14ac:dyDescent="0.25">
      <c r="D33" s="99"/>
      <c r="E33" s="94" t="s">
        <v>156</v>
      </c>
      <c r="H33" s="15"/>
    </row>
    <row r="34" spans="4:8" x14ac:dyDescent="0.25">
      <c r="D34" s="97" t="s">
        <v>836</v>
      </c>
      <c r="E34" s="92" t="s">
        <v>690</v>
      </c>
      <c r="H34" s="15"/>
    </row>
    <row r="35" spans="4:8" x14ac:dyDescent="0.25">
      <c r="D35" s="98"/>
      <c r="E35" s="93" t="s">
        <v>691</v>
      </c>
    </row>
    <row r="36" spans="4:8" x14ac:dyDescent="0.25">
      <c r="D36" s="98"/>
      <c r="E36" s="93" t="s">
        <v>692</v>
      </c>
    </row>
    <row r="37" spans="4:8" x14ac:dyDescent="0.25">
      <c r="D37" s="98"/>
      <c r="E37" s="93" t="s">
        <v>693</v>
      </c>
    </row>
    <row r="38" spans="4:8" x14ac:dyDescent="0.25">
      <c r="D38" s="98"/>
      <c r="E38" s="93" t="s">
        <v>694</v>
      </c>
    </row>
    <row r="39" spans="4:8" x14ac:dyDescent="0.25">
      <c r="D39" s="99"/>
      <c r="E39" s="94" t="s">
        <v>702</v>
      </c>
    </row>
    <row r="40" spans="4:8" x14ac:dyDescent="0.25">
      <c r="D40" s="97" t="s">
        <v>837</v>
      </c>
      <c r="E40" s="92" t="s">
        <v>90</v>
      </c>
    </row>
    <row r="41" spans="4:8" x14ac:dyDescent="0.25">
      <c r="D41" s="98"/>
      <c r="E41" s="93" t="s">
        <v>91</v>
      </c>
    </row>
    <row r="42" spans="4:8" x14ac:dyDescent="0.25">
      <c r="D42" s="98"/>
      <c r="E42" s="93" t="s">
        <v>93</v>
      </c>
    </row>
    <row r="43" spans="4:8" x14ac:dyDescent="0.25">
      <c r="D43" s="98"/>
      <c r="E43" s="93" t="s">
        <v>99</v>
      </c>
    </row>
    <row r="44" spans="4:8" x14ac:dyDescent="0.25">
      <c r="D44" s="98"/>
      <c r="E44" s="93" t="s">
        <v>100</v>
      </c>
      <c r="F44" s="15"/>
    </row>
    <row r="45" spans="4:8" x14ac:dyDescent="0.25">
      <c r="D45" s="98"/>
      <c r="E45" s="93" t="s">
        <v>109</v>
      </c>
    </row>
    <row r="46" spans="4:8" x14ac:dyDescent="0.25">
      <c r="D46" s="98"/>
      <c r="E46" s="93" t="s">
        <v>110</v>
      </c>
    </row>
    <row r="47" spans="4:8" x14ac:dyDescent="0.25">
      <c r="D47" s="98"/>
      <c r="E47" s="93" t="s">
        <v>113</v>
      </c>
    </row>
    <row r="48" spans="4:8" x14ac:dyDescent="0.25">
      <c r="D48" s="98"/>
      <c r="E48" s="93" t="s">
        <v>129</v>
      </c>
    </row>
    <row r="49" spans="4:5" x14ac:dyDescent="0.25">
      <c r="D49" s="98"/>
      <c r="E49" s="93" t="s">
        <v>131</v>
      </c>
    </row>
    <row r="50" spans="4:5" x14ac:dyDescent="0.25">
      <c r="D50" s="98"/>
      <c r="E50" s="93" t="s">
        <v>140</v>
      </c>
    </row>
    <row r="51" spans="4:5" x14ac:dyDescent="0.25">
      <c r="D51" s="98"/>
      <c r="E51" s="93" t="s">
        <v>144</v>
      </c>
    </row>
    <row r="52" spans="4:5" x14ac:dyDescent="0.25">
      <c r="D52" s="98"/>
      <c r="E52" s="93" t="s">
        <v>147</v>
      </c>
    </row>
    <row r="53" spans="4:5" x14ac:dyDescent="0.25">
      <c r="D53" s="98"/>
      <c r="E53" s="93" t="s">
        <v>153</v>
      </c>
    </row>
    <row r="54" spans="4:5" x14ac:dyDescent="0.25">
      <c r="D54" s="98"/>
      <c r="E54" s="93" t="s">
        <v>154</v>
      </c>
    </row>
    <row r="55" spans="4:5" x14ac:dyDescent="0.25">
      <c r="D55" s="98"/>
      <c r="E55" s="93" t="s">
        <v>161</v>
      </c>
    </row>
    <row r="56" spans="4:5" x14ac:dyDescent="0.25">
      <c r="D56" s="98"/>
      <c r="E56" s="93" t="s">
        <v>162</v>
      </c>
    </row>
    <row r="57" spans="4:5" x14ac:dyDescent="0.25">
      <c r="D57" s="98"/>
      <c r="E57" s="93" t="s">
        <v>172</v>
      </c>
    </row>
    <row r="58" spans="4:5" x14ac:dyDescent="0.25">
      <c r="D58" s="98"/>
      <c r="E58" s="93" t="s">
        <v>173</v>
      </c>
    </row>
    <row r="59" spans="4:5" x14ac:dyDescent="0.25">
      <c r="D59" s="99"/>
      <c r="E59" s="94" t="s">
        <v>174</v>
      </c>
    </row>
    <row r="60" spans="4:5" x14ac:dyDescent="0.25">
      <c r="D60" s="97" t="s">
        <v>843</v>
      </c>
      <c r="E60" s="93" t="s">
        <v>688</v>
      </c>
    </row>
    <row r="61" spans="4:5" x14ac:dyDescent="0.25">
      <c r="D61" s="98"/>
      <c r="E61" s="93" t="s">
        <v>689</v>
      </c>
    </row>
    <row r="62" spans="4:5" x14ac:dyDescent="0.25">
      <c r="D62" s="98"/>
      <c r="E62" s="93" t="s">
        <v>818</v>
      </c>
    </row>
    <row r="63" spans="4:5" x14ac:dyDescent="0.25">
      <c r="D63" s="98"/>
      <c r="E63" s="93" t="s">
        <v>695</v>
      </c>
    </row>
    <row r="64" spans="4:5" x14ac:dyDescent="0.25">
      <c r="D64" s="98"/>
      <c r="E64" s="93" t="s">
        <v>696</v>
      </c>
    </row>
    <row r="65" spans="4:5" x14ac:dyDescent="0.25">
      <c r="D65" s="98"/>
      <c r="E65" s="93" t="s">
        <v>697</v>
      </c>
    </row>
    <row r="66" spans="4:5" x14ac:dyDescent="0.25">
      <c r="D66" s="98"/>
      <c r="E66" s="93" t="s">
        <v>698</v>
      </c>
    </row>
    <row r="67" spans="4:5" x14ac:dyDescent="0.25">
      <c r="D67" s="98"/>
      <c r="E67" s="93" t="s">
        <v>699</v>
      </c>
    </row>
    <row r="68" spans="4:5" x14ac:dyDescent="0.25">
      <c r="D68" s="98"/>
      <c r="E68" s="93" t="s">
        <v>700</v>
      </c>
    </row>
    <row r="69" spans="4:5" x14ac:dyDescent="0.25">
      <c r="D69" s="99"/>
      <c r="E69" s="93" t="s">
        <v>701</v>
      </c>
    </row>
    <row r="70" spans="4:5" x14ac:dyDescent="0.25">
      <c r="D70" s="97" t="s">
        <v>838</v>
      </c>
      <c r="E70" s="92" t="s">
        <v>101</v>
      </c>
    </row>
    <row r="71" spans="4:5" x14ac:dyDescent="0.25">
      <c r="D71" s="98"/>
      <c r="E71" s="93" t="s">
        <v>102</v>
      </c>
    </row>
    <row r="72" spans="4:5" x14ac:dyDescent="0.25">
      <c r="D72" s="98"/>
      <c r="E72" s="93" t="s">
        <v>103</v>
      </c>
    </row>
    <row r="73" spans="4:5" x14ac:dyDescent="0.25">
      <c r="D73" s="98"/>
      <c r="E73" s="93" t="s">
        <v>104</v>
      </c>
    </row>
    <row r="74" spans="4:5" x14ac:dyDescent="0.25">
      <c r="D74" s="98"/>
      <c r="E74" s="93" t="s">
        <v>105</v>
      </c>
    </row>
    <row r="75" spans="4:5" x14ac:dyDescent="0.25">
      <c r="D75" s="98"/>
      <c r="E75" s="93" t="s">
        <v>106</v>
      </c>
    </row>
    <row r="76" spans="4:5" x14ac:dyDescent="0.25">
      <c r="D76" s="98"/>
      <c r="E76" s="93" t="s">
        <v>107</v>
      </c>
    </row>
    <row r="77" spans="4:5" x14ac:dyDescent="0.25">
      <c r="D77" s="98"/>
      <c r="E77" s="93" t="s">
        <v>108</v>
      </c>
    </row>
    <row r="78" spans="4:5" x14ac:dyDescent="0.25">
      <c r="D78" s="98"/>
      <c r="E78" s="93" t="s">
        <v>22</v>
      </c>
    </row>
    <row r="79" spans="4:5" x14ac:dyDescent="0.25">
      <c r="D79" s="98"/>
      <c r="E79" s="93" t="s">
        <v>23</v>
      </c>
    </row>
    <row r="80" spans="4:5" x14ac:dyDescent="0.25">
      <c r="D80" s="98"/>
      <c r="E80" s="93" t="s">
        <v>24</v>
      </c>
    </row>
    <row r="81" spans="4:5" x14ac:dyDescent="0.25">
      <c r="D81" s="98"/>
      <c r="E81" s="93" t="s">
        <v>25</v>
      </c>
    </row>
    <row r="82" spans="4:5" x14ac:dyDescent="0.25">
      <c r="D82" s="98"/>
      <c r="E82" s="93" t="s">
        <v>26</v>
      </c>
    </row>
    <row r="83" spans="4:5" x14ac:dyDescent="0.25">
      <c r="D83" s="98"/>
      <c r="E83" s="93" t="s">
        <v>27</v>
      </c>
    </row>
    <row r="84" spans="4:5" x14ac:dyDescent="0.25">
      <c r="D84" s="98"/>
      <c r="E84" s="93" t="s">
        <v>28</v>
      </c>
    </row>
    <row r="85" spans="4:5" x14ac:dyDescent="0.25">
      <c r="D85" s="98"/>
      <c r="E85" s="93" t="s">
        <v>29</v>
      </c>
    </row>
    <row r="86" spans="4:5" ht="15" customHeight="1" x14ac:dyDescent="0.25">
      <c r="D86" s="97" t="s">
        <v>839</v>
      </c>
      <c r="E86" s="92" t="s">
        <v>95</v>
      </c>
    </row>
    <row r="87" spans="4:5" x14ac:dyDescent="0.25">
      <c r="D87" s="98"/>
      <c r="E87" s="93" t="s">
        <v>96</v>
      </c>
    </row>
    <row r="88" spans="4:5" x14ac:dyDescent="0.25">
      <c r="D88" s="98"/>
      <c r="E88" s="93" t="s">
        <v>97</v>
      </c>
    </row>
    <row r="89" spans="4:5" x14ac:dyDescent="0.25">
      <c r="D89" s="98"/>
      <c r="E89" s="93" t="s">
        <v>128</v>
      </c>
    </row>
    <row r="90" spans="4:5" x14ac:dyDescent="0.25">
      <c r="D90" s="98"/>
      <c r="E90" s="93" t="s">
        <v>130</v>
      </c>
    </row>
    <row r="91" spans="4:5" x14ac:dyDescent="0.25">
      <c r="D91" s="98"/>
      <c r="E91" s="93" t="s">
        <v>146</v>
      </c>
    </row>
    <row r="92" spans="4:5" x14ac:dyDescent="0.25">
      <c r="D92" s="98"/>
      <c r="E92" s="93" t="s">
        <v>160</v>
      </c>
    </row>
    <row r="93" spans="4:5" x14ac:dyDescent="0.25">
      <c r="D93" s="98"/>
      <c r="E93" s="93" t="s">
        <v>167</v>
      </c>
    </row>
    <row r="94" spans="4:5" x14ac:dyDescent="0.25">
      <c r="D94" s="98"/>
      <c r="E94" s="93" t="s">
        <v>178</v>
      </c>
    </row>
    <row r="95" spans="4:5" ht="15" customHeight="1" x14ac:dyDescent="0.25">
      <c r="D95" s="98"/>
      <c r="E95" s="93" t="s">
        <v>134</v>
      </c>
    </row>
    <row r="96" spans="4:5" x14ac:dyDescent="0.25">
      <c r="D96" s="98"/>
      <c r="E96" s="93" t="s">
        <v>145</v>
      </c>
    </row>
    <row r="97" spans="4:5" x14ac:dyDescent="0.25">
      <c r="D97" s="98"/>
      <c r="E97" s="93" t="s">
        <v>159</v>
      </c>
    </row>
    <row r="98" spans="4:5" x14ac:dyDescent="0.25">
      <c r="D98" s="98"/>
      <c r="E98" s="93" t="s">
        <v>175</v>
      </c>
    </row>
    <row r="99" spans="4:5" x14ac:dyDescent="0.25">
      <c r="D99" s="98"/>
      <c r="E99" s="93" t="s">
        <v>164</v>
      </c>
    </row>
    <row r="100" spans="4:5" x14ac:dyDescent="0.25">
      <c r="D100" s="98"/>
      <c r="E100" s="93" t="s">
        <v>158</v>
      </c>
    </row>
    <row r="101" spans="4:5" x14ac:dyDescent="0.25">
      <c r="D101" s="98"/>
      <c r="E101" s="93" t="s">
        <v>136</v>
      </c>
    </row>
    <row r="102" spans="4:5" x14ac:dyDescent="0.25">
      <c r="D102" s="98"/>
      <c r="E102" s="93" t="s">
        <v>179</v>
      </c>
    </row>
    <row r="103" spans="4:5" x14ac:dyDescent="0.25">
      <c r="D103" s="99"/>
      <c r="E103" s="94" t="s">
        <v>157</v>
      </c>
    </row>
    <row r="104" spans="4:5" x14ac:dyDescent="0.25">
      <c r="D104" s="97" t="s">
        <v>840</v>
      </c>
      <c r="E104" s="92" t="s">
        <v>135</v>
      </c>
    </row>
    <row r="105" spans="4:5" x14ac:dyDescent="0.25">
      <c r="D105" s="98"/>
      <c r="E105" s="93" t="s">
        <v>171</v>
      </c>
    </row>
    <row r="106" spans="4:5" x14ac:dyDescent="0.25">
      <c r="D106" s="98"/>
      <c r="E106" s="93" t="s">
        <v>163</v>
      </c>
    </row>
    <row r="107" spans="4:5" x14ac:dyDescent="0.25">
      <c r="D107" s="98"/>
      <c r="E107" s="93" t="s">
        <v>137</v>
      </c>
    </row>
    <row r="108" spans="4:5" x14ac:dyDescent="0.25">
      <c r="D108" s="99"/>
      <c r="E108" s="94" t="s">
        <v>138</v>
      </c>
    </row>
    <row r="109" spans="4:5" x14ac:dyDescent="0.25">
      <c r="D109" s="97" t="s">
        <v>841</v>
      </c>
      <c r="E109" s="92" t="s">
        <v>682</v>
      </c>
    </row>
    <row r="110" spans="4:5" x14ac:dyDescent="0.25">
      <c r="D110" s="98"/>
      <c r="E110" s="93" t="s">
        <v>678</v>
      </c>
    </row>
    <row r="111" spans="4:5" x14ac:dyDescent="0.25">
      <c r="D111" s="98"/>
      <c r="E111" s="93" t="s">
        <v>679</v>
      </c>
    </row>
    <row r="112" spans="4:5" x14ac:dyDescent="0.25">
      <c r="D112" s="98"/>
      <c r="E112" s="93" t="s">
        <v>680</v>
      </c>
    </row>
    <row r="113" spans="4:5" x14ac:dyDescent="0.25">
      <c r="D113" s="98"/>
      <c r="E113" s="93" t="s">
        <v>681</v>
      </c>
    </row>
    <row r="114" spans="4:5" x14ac:dyDescent="0.25">
      <c r="D114" s="98"/>
      <c r="E114" s="93" t="s">
        <v>683</v>
      </c>
    </row>
    <row r="115" spans="4:5" x14ac:dyDescent="0.25">
      <c r="D115" s="98"/>
      <c r="E115" s="93" t="s">
        <v>684</v>
      </c>
    </row>
    <row r="116" spans="4:5" x14ac:dyDescent="0.25">
      <c r="D116" s="98"/>
      <c r="E116" s="93" t="s">
        <v>685</v>
      </c>
    </row>
    <row r="117" spans="4:5" x14ac:dyDescent="0.25">
      <c r="D117" s="98"/>
      <c r="E117" s="93" t="s">
        <v>686</v>
      </c>
    </row>
    <row r="118" spans="4:5" x14ac:dyDescent="0.25">
      <c r="D118" s="98"/>
      <c r="E118" s="93" t="s">
        <v>687</v>
      </c>
    </row>
    <row r="119" spans="4:5" x14ac:dyDescent="0.25">
      <c r="D119" s="97" t="s">
        <v>842</v>
      </c>
      <c r="E119" s="92" t="s">
        <v>165</v>
      </c>
    </row>
    <row r="120" spans="4:5" x14ac:dyDescent="0.25">
      <c r="D120" s="98"/>
      <c r="E120" s="93" t="s">
        <v>98</v>
      </c>
    </row>
    <row r="121" spans="4:5" x14ac:dyDescent="0.25">
      <c r="D121" s="98"/>
      <c r="E121" s="93" t="s">
        <v>116</v>
      </c>
    </row>
    <row r="122" spans="4:5" x14ac:dyDescent="0.25">
      <c r="D122" s="98"/>
      <c r="E122" s="93" t="s">
        <v>117</v>
      </c>
    </row>
    <row r="123" spans="4:5" x14ac:dyDescent="0.25">
      <c r="D123" s="98"/>
      <c r="E123" s="93" t="s">
        <v>118</v>
      </c>
    </row>
    <row r="124" spans="4:5" x14ac:dyDescent="0.25">
      <c r="D124" s="98"/>
      <c r="E124" s="93" t="s">
        <v>119</v>
      </c>
    </row>
    <row r="125" spans="4:5" x14ac:dyDescent="0.25">
      <c r="D125" s="98"/>
      <c r="E125" s="93" t="s">
        <v>120</v>
      </c>
    </row>
    <row r="126" spans="4:5" x14ac:dyDescent="0.25">
      <c r="D126" s="98"/>
      <c r="E126" s="93" t="s">
        <v>121</v>
      </c>
    </row>
    <row r="127" spans="4:5" x14ac:dyDescent="0.25">
      <c r="D127" s="98"/>
      <c r="E127" s="93" t="s">
        <v>122</v>
      </c>
    </row>
    <row r="128" spans="4:5" x14ac:dyDescent="0.25">
      <c r="D128" s="98"/>
      <c r="E128" s="93" t="s">
        <v>123</v>
      </c>
    </row>
    <row r="129" spans="4:5" x14ac:dyDescent="0.25">
      <c r="D129" s="98"/>
      <c r="E129" s="93" t="s">
        <v>124</v>
      </c>
    </row>
    <row r="130" spans="4:5" x14ac:dyDescent="0.25">
      <c r="D130" s="99"/>
      <c r="E130" s="94" t="s">
        <v>125</v>
      </c>
    </row>
    <row r="131" spans="4:5" x14ac:dyDescent="0.25">
      <c r="D131" s="97" t="s">
        <v>844</v>
      </c>
      <c r="E131" s="92" t="s">
        <v>703</v>
      </c>
    </row>
    <row r="132" spans="4:5" x14ac:dyDescent="0.25">
      <c r="D132" s="98"/>
      <c r="E132" s="93" t="s">
        <v>704</v>
      </c>
    </row>
    <row r="133" spans="4:5" x14ac:dyDescent="0.25">
      <c r="D133" s="98"/>
      <c r="E133" s="93" t="s">
        <v>705</v>
      </c>
    </row>
    <row r="134" spans="4:5" x14ac:dyDescent="0.25">
      <c r="D134" s="98"/>
      <c r="E134" s="93" t="s">
        <v>706</v>
      </c>
    </row>
    <row r="135" spans="4:5" x14ac:dyDescent="0.25">
      <c r="D135" s="98"/>
      <c r="E135" s="93" t="s">
        <v>707</v>
      </c>
    </row>
    <row r="136" spans="4:5" x14ac:dyDescent="0.25">
      <c r="D136" s="98"/>
      <c r="E136" s="93" t="s">
        <v>708</v>
      </c>
    </row>
    <row r="137" spans="4:5" x14ac:dyDescent="0.25">
      <c r="D137" s="98"/>
      <c r="E137" s="93" t="s">
        <v>709</v>
      </c>
    </row>
    <row r="138" spans="4:5" x14ac:dyDescent="0.25">
      <c r="D138" s="98"/>
      <c r="E138" s="93" t="s">
        <v>710</v>
      </c>
    </row>
    <row r="139" spans="4:5" x14ac:dyDescent="0.25">
      <c r="D139" s="98"/>
      <c r="E139" s="93" t="s">
        <v>711</v>
      </c>
    </row>
    <row r="140" spans="4:5" x14ac:dyDescent="0.25">
      <c r="D140" s="98"/>
      <c r="E140" s="93" t="s">
        <v>712</v>
      </c>
    </row>
    <row r="141" spans="4:5" x14ac:dyDescent="0.25">
      <c r="D141" s="98"/>
      <c r="E141" s="93" t="s">
        <v>713</v>
      </c>
    </row>
    <row r="142" spans="4:5" x14ac:dyDescent="0.25">
      <c r="D142" s="99"/>
      <c r="E142" s="94" t="s">
        <v>714</v>
      </c>
    </row>
    <row r="143" spans="4:5" x14ac:dyDescent="0.25">
      <c r="D143" s="97" t="s">
        <v>845</v>
      </c>
      <c r="E143" s="92" t="s">
        <v>715</v>
      </c>
    </row>
    <row r="144" spans="4:5" x14ac:dyDescent="0.25">
      <c r="D144" s="98"/>
      <c r="E144" s="93" t="s">
        <v>716</v>
      </c>
    </row>
    <row r="145" spans="4:5" x14ac:dyDescent="0.25">
      <c r="D145" s="98"/>
      <c r="E145" s="93" t="s">
        <v>717</v>
      </c>
    </row>
    <row r="146" spans="4:5" x14ac:dyDescent="0.25">
      <c r="D146" s="98"/>
      <c r="E146" s="93" t="s">
        <v>718</v>
      </c>
    </row>
    <row r="147" spans="4:5" x14ac:dyDescent="0.25">
      <c r="D147" s="98"/>
      <c r="E147" s="93" t="s">
        <v>719</v>
      </c>
    </row>
    <row r="148" spans="4:5" x14ac:dyDescent="0.25">
      <c r="D148" s="98"/>
      <c r="E148" s="93" t="s">
        <v>720</v>
      </c>
    </row>
    <row r="149" spans="4:5" x14ac:dyDescent="0.25">
      <c r="D149" s="98"/>
      <c r="E149" s="93" t="s">
        <v>721</v>
      </c>
    </row>
    <row r="150" spans="4:5" x14ac:dyDescent="0.25">
      <c r="D150" s="98"/>
      <c r="E150" s="93" t="s">
        <v>722</v>
      </c>
    </row>
    <row r="151" spans="4:5" x14ac:dyDescent="0.25">
      <c r="D151" s="98"/>
      <c r="E151" s="93" t="s">
        <v>723</v>
      </c>
    </row>
    <row r="152" spans="4:5" x14ac:dyDescent="0.25">
      <c r="D152" s="98"/>
      <c r="E152" s="93" t="s">
        <v>724</v>
      </c>
    </row>
    <row r="153" spans="4:5" x14ac:dyDescent="0.25">
      <c r="D153" s="98"/>
      <c r="E153" s="93" t="s">
        <v>725</v>
      </c>
    </row>
    <row r="154" spans="4:5" x14ac:dyDescent="0.25">
      <c r="D154" s="98"/>
      <c r="E154" s="93" t="s">
        <v>726</v>
      </c>
    </row>
    <row r="155" spans="4:5" x14ac:dyDescent="0.25">
      <c r="D155" s="98"/>
      <c r="E155" s="93" t="s">
        <v>727</v>
      </c>
    </row>
    <row r="156" spans="4:5" x14ac:dyDescent="0.25">
      <c r="D156" s="99"/>
      <c r="E156" s="94" t="s">
        <v>728</v>
      </c>
    </row>
    <row r="157" spans="4:5" x14ac:dyDescent="0.25">
      <c r="D157" s="97" t="s">
        <v>846</v>
      </c>
      <c r="E157" s="92" t="s">
        <v>796</v>
      </c>
    </row>
    <row r="158" spans="4:5" x14ac:dyDescent="0.25">
      <c r="D158" s="98"/>
      <c r="E158" s="93" t="s">
        <v>797</v>
      </c>
    </row>
    <row r="159" spans="4:5" x14ac:dyDescent="0.25">
      <c r="D159" s="98"/>
      <c r="E159" s="93" t="s">
        <v>798</v>
      </c>
    </row>
    <row r="160" spans="4:5" x14ac:dyDescent="0.25">
      <c r="D160" s="98"/>
      <c r="E160" s="93" t="s">
        <v>799</v>
      </c>
    </row>
    <row r="161" spans="4:5" x14ac:dyDescent="0.25">
      <c r="D161" s="98"/>
      <c r="E161" s="93" t="s">
        <v>800</v>
      </c>
    </row>
    <row r="162" spans="4:5" x14ac:dyDescent="0.25">
      <c r="D162" s="98"/>
      <c r="E162" s="93" t="s">
        <v>801</v>
      </c>
    </row>
    <row r="163" spans="4:5" x14ac:dyDescent="0.25">
      <c r="D163" s="98"/>
      <c r="E163" s="93" t="s">
        <v>802</v>
      </c>
    </row>
    <row r="164" spans="4:5" x14ac:dyDescent="0.25">
      <c r="D164" s="98"/>
      <c r="E164" s="93" t="s">
        <v>803</v>
      </c>
    </row>
    <row r="165" spans="4:5" x14ac:dyDescent="0.25">
      <c r="D165" s="98"/>
      <c r="E165" s="93" t="s">
        <v>804</v>
      </c>
    </row>
    <row r="166" spans="4:5" x14ac:dyDescent="0.25">
      <c r="D166" s="98"/>
      <c r="E166" s="93" t="s">
        <v>816</v>
      </c>
    </row>
    <row r="167" spans="4:5" x14ac:dyDescent="0.25">
      <c r="D167" s="99"/>
      <c r="E167" s="94" t="s">
        <v>817</v>
      </c>
    </row>
  </sheetData>
  <mergeCells count="14">
    <mergeCell ref="D143:D156"/>
    <mergeCell ref="D157:D167"/>
    <mergeCell ref="D6:E6"/>
    <mergeCell ref="D86:D103"/>
    <mergeCell ref="D104:D108"/>
    <mergeCell ref="D109:D118"/>
    <mergeCell ref="D119:D130"/>
    <mergeCell ref="D60:D69"/>
    <mergeCell ref="D131:D142"/>
    <mergeCell ref="D7:D20"/>
    <mergeCell ref="D21:D33"/>
    <mergeCell ref="D34:D39"/>
    <mergeCell ref="D40:D59"/>
    <mergeCell ref="D70:D8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4"/>
  <sheetViews>
    <sheetView showGridLines="0" workbookViewId="0">
      <selection activeCell="G437" sqref="G437"/>
    </sheetView>
  </sheetViews>
  <sheetFormatPr defaultRowHeight="15" x14ac:dyDescent="0.25"/>
  <cols>
    <col min="1" max="1" width="4" customWidth="1"/>
    <col min="2" max="2" width="4.5703125" customWidth="1"/>
    <col min="3" max="4" width="5.5703125" customWidth="1"/>
    <col min="5" max="5" width="29.85546875" customWidth="1"/>
    <col min="6" max="6" width="13.42578125" customWidth="1"/>
    <col min="7" max="7" width="13.85546875" customWidth="1"/>
    <col min="8" max="8" width="12.85546875" customWidth="1"/>
    <col min="10" max="10" width="17" customWidth="1"/>
    <col min="11" max="11" width="15.5703125" customWidth="1"/>
    <col min="12" max="12" width="19.5703125" bestFit="1" customWidth="1"/>
    <col min="13" max="13" width="34.42578125" customWidth="1"/>
  </cols>
  <sheetData>
    <row r="1" spans="1:45" ht="18.75" x14ac:dyDescent="0.3">
      <c r="A1" s="23" t="s">
        <v>204</v>
      </c>
    </row>
    <row r="2" spans="1:45" x14ac:dyDescent="0.25">
      <c r="A2" s="24" t="s">
        <v>676</v>
      </c>
    </row>
    <row r="4" spans="1:45" ht="18.75" x14ac:dyDescent="0.3">
      <c r="C4" s="2" t="s">
        <v>677</v>
      </c>
    </row>
    <row r="5" spans="1:45" ht="9" customHeight="1" thickBot="1" x14ac:dyDescent="0.35">
      <c r="D5" s="2"/>
    </row>
    <row r="6" spans="1:45" ht="15.75" thickBot="1" x14ac:dyDescent="0.3">
      <c r="E6" s="3" t="s">
        <v>193</v>
      </c>
      <c r="F6" s="4" t="s">
        <v>190</v>
      </c>
      <c r="G6" s="4" t="s">
        <v>191</v>
      </c>
      <c r="H6" s="4" t="s">
        <v>192</v>
      </c>
      <c r="I6" s="22" t="s">
        <v>194</v>
      </c>
      <c r="J6" s="102" t="s">
        <v>789</v>
      </c>
      <c r="K6" s="103"/>
      <c r="L6" s="46" t="s">
        <v>790</v>
      </c>
      <c r="M6" s="69" t="s">
        <v>788</v>
      </c>
      <c r="AL6" t="s">
        <v>198</v>
      </c>
      <c r="AM6" t="s">
        <v>199</v>
      </c>
      <c r="AN6" t="s">
        <v>200</v>
      </c>
      <c r="AO6" t="s">
        <v>201</v>
      </c>
      <c r="AP6" s="5">
        <v>0.25</v>
      </c>
      <c r="AQ6" s="5">
        <v>0.5</v>
      </c>
      <c r="AR6" s="5">
        <v>0.75</v>
      </c>
      <c r="AS6" t="s">
        <v>202</v>
      </c>
    </row>
    <row r="7" spans="1:45" x14ac:dyDescent="0.25">
      <c r="E7" s="64" t="s">
        <v>0</v>
      </c>
      <c r="F7" s="13">
        <v>123116</v>
      </c>
      <c r="G7" s="13">
        <v>978</v>
      </c>
      <c r="H7" s="14">
        <f>G7/F7</f>
        <v>7.9437278664024179E-3</v>
      </c>
      <c r="I7" s="16" t="s">
        <v>195</v>
      </c>
      <c r="J7" s="12">
        <v>1815</v>
      </c>
      <c r="K7" s="16">
        <v>300</v>
      </c>
      <c r="L7" s="12" t="s">
        <v>731</v>
      </c>
      <c r="M7" s="16" t="s">
        <v>355</v>
      </c>
      <c r="AK7" t="s">
        <v>1</v>
      </c>
      <c r="AL7">
        <v>123116</v>
      </c>
      <c r="AM7" s="6">
        <v>1.2190620000000001</v>
      </c>
      <c r="AN7" s="6">
        <v>0.87592769999999998</v>
      </c>
      <c r="AO7" s="6">
        <v>0</v>
      </c>
      <c r="AP7" s="6">
        <v>1</v>
      </c>
      <c r="AQ7" s="6">
        <v>1</v>
      </c>
      <c r="AR7" s="6">
        <v>2</v>
      </c>
      <c r="AS7" s="6">
        <v>20</v>
      </c>
    </row>
    <row r="8" spans="1:45" x14ac:dyDescent="0.25">
      <c r="E8" s="56" t="s">
        <v>1</v>
      </c>
      <c r="F8" s="13">
        <v>123116</v>
      </c>
      <c r="G8" s="13">
        <v>0</v>
      </c>
      <c r="H8" s="14">
        <f t="shared" ref="H8:H71" si="0">G8/F8</f>
        <v>0</v>
      </c>
      <c r="I8" s="16" t="s">
        <v>196</v>
      </c>
      <c r="J8" s="12">
        <v>3</v>
      </c>
      <c r="K8" s="16">
        <v>3</v>
      </c>
      <c r="L8" s="12" t="s">
        <v>731</v>
      </c>
      <c r="M8" s="16" t="s">
        <v>356</v>
      </c>
      <c r="AK8" t="s">
        <v>2</v>
      </c>
      <c r="AL8">
        <v>123116</v>
      </c>
      <c r="AM8" s="6">
        <v>5.0359009999999997E-4</v>
      </c>
      <c r="AN8" s="6">
        <v>2.4840600000000001E-2</v>
      </c>
      <c r="AO8" s="6">
        <v>0</v>
      </c>
      <c r="AP8" s="6">
        <v>0</v>
      </c>
      <c r="AQ8" s="6">
        <v>0</v>
      </c>
      <c r="AR8" s="6">
        <v>0</v>
      </c>
      <c r="AS8" s="6">
        <v>3</v>
      </c>
    </row>
    <row r="9" spans="1:45" x14ac:dyDescent="0.25">
      <c r="E9" s="64" t="s">
        <v>2</v>
      </c>
      <c r="F9" s="13">
        <v>123116</v>
      </c>
      <c r="G9" s="13">
        <v>0</v>
      </c>
      <c r="H9" s="14">
        <f t="shared" si="0"/>
        <v>0</v>
      </c>
      <c r="I9" s="16" t="s">
        <v>196</v>
      </c>
      <c r="J9" s="12">
        <v>0</v>
      </c>
      <c r="K9" s="16">
        <v>0</v>
      </c>
      <c r="L9" s="12" t="s">
        <v>731</v>
      </c>
      <c r="M9" s="16" t="s">
        <v>357</v>
      </c>
      <c r="AK9" t="s">
        <v>3</v>
      </c>
      <c r="AL9">
        <v>123116</v>
      </c>
      <c r="AM9" s="6">
        <v>4.0855780000000003E-3</v>
      </c>
      <c r="AN9" s="6">
        <v>7.3601979999999997E-2</v>
      </c>
      <c r="AO9" s="6">
        <v>0</v>
      </c>
      <c r="AP9" s="6">
        <v>0</v>
      </c>
      <c r="AQ9" s="6">
        <v>0</v>
      </c>
      <c r="AR9" s="6">
        <v>0</v>
      </c>
      <c r="AS9" s="6">
        <v>5</v>
      </c>
    </row>
    <row r="10" spans="1:45" x14ac:dyDescent="0.25">
      <c r="E10" s="64" t="s">
        <v>3</v>
      </c>
      <c r="F10" s="13">
        <v>123116</v>
      </c>
      <c r="G10" s="13">
        <v>0</v>
      </c>
      <c r="H10" s="14">
        <f t="shared" si="0"/>
        <v>0</v>
      </c>
      <c r="I10" s="16" t="s">
        <v>196</v>
      </c>
      <c r="J10" s="12">
        <v>0</v>
      </c>
      <c r="K10" s="16">
        <v>0</v>
      </c>
      <c r="L10" s="12" t="s">
        <v>731</v>
      </c>
      <c r="M10" s="16" t="s">
        <v>358</v>
      </c>
      <c r="AK10" t="s">
        <v>4</v>
      </c>
      <c r="AL10">
        <v>123116</v>
      </c>
      <c r="AM10" s="6">
        <v>4.5859190000000001E-2</v>
      </c>
      <c r="AN10" s="6">
        <v>0.21034220000000001</v>
      </c>
      <c r="AO10" s="6">
        <v>0</v>
      </c>
      <c r="AP10" s="6">
        <v>0</v>
      </c>
      <c r="AQ10" s="6">
        <v>0</v>
      </c>
      <c r="AR10" s="6">
        <v>0</v>
      </c>
      <c r="AS10" s="6">
        <v>2</v>
      </c>
    </row>
    <row r="11" spans="1:45" x14ac:dyDescent="0.25">
      <c r="E11" s="56" t="s">
        <v>4</v>
      </c>
      <c r="F11" s="13">
        <v>123116</v>
      </c>
      <c r="G11" s="13">
        <v>0</v>
      </c>
      <c r="H11" s="14">
        <f t="shared" si="0"/>
        <v>0</v>
      </c>
      <c r="I11" s="16" t="s">
        <v>196</v>
      </c>
      <c r="J11" s="12">
        <v>0</v>
      </c>
      <c r="K11" s="16">
        <v>0</v>
      </c>
      <c r="L11" s="12" t="s">
        <v>731</v>
      </c>
      <c r="M11" s="16" t="s">
        <v>359</v>
      </c>
      <c r="AK11" t="s">
        <v>5</v>
      </c>
      <c r="AL11">
        <v>123116</v>
      </c>
      <c r="AM11" s="6">
        <v>2.9240720000000002E-4</v>
      </c>
      <c r="AN11" s="6">
        <v>1.709749E-2</v>
      </c>
      <c r="AO11" s="6">
        <v>0</v>
      </c>
      <c r="AP11" s="6">
        <v>0</v>
      </c>
      <c r="AQ11" s="6">
        <v>0</v>
      </c>
      <c r="AR11" s="6">
        <v>0</v>
      </c>
      <c r="AS11" s="6">
        <v>1</v>
      </c>
    </row>
    <row r="12" spans="1:45" x14ac:dyDescent="0.25">
      <c r="E12" s="64" t="s">
        <v>5</v>
      </c>
      <c r="F12" s="13">
        <v>123116</v>
      </c>
      <c r="G12" s="13">
        <v>0</v>
      </c>
      <c r="H12" s="14">
        <f t="shared" si="0"/>
        <v>0</v>
      </c>
      <c r="I12" s="16" t="s">
        <v>196</v>
      </c>
      <c r="J12" s="12">
        <v>0</v>
      </c>
      <c r="K12" s="16">
        <v>0</v>
      </c>
      <c r="L12" s="12" t="s">
        <v>731</v>
      </c>
      <c r="M12" s="16" t="s">
        <v>360</v>
      </c>
      <c r="AK12" t="s">
        <v>6</v>
      </c>
      <c r="AL12">
        <v>123116</v>
      </c>
      <c r="AM12" s="6">
        <v>1.3320770000000001E-3</v>
      </c>
      <c r="AN12" s="6">
        <v>3.6916169999999998E-2</v>
      </c>
      <c r="AO12" s="6">
        <v>0</v>
      </c>
      <c r="AP12" s="6">
        <v>0</v>
      </c>
      <c r="AQ12" s="6">
        <v>0</v>
      </c>
      <c r="AR12" s="6">
        <v>0</v>
      </c>
      <c r="AS12" s="6">
        <v>2</v>
      </c>
    </row>
    <row r="13" spans="1:45" x14ac:dyDescent="0.25">
      <c r="E13" s="64" t="s">
        <v>6</v>
      </c>
      <c r="F13" s="13">
        <v>123116</v>
      </c>
      <c r="G13" s="13">
        <v>0</v>
      </c>
      <c r="H13" s="14">
        <f t="shared" si="0"/>
        <v>0</v>
      </c>
      <c r="I13" s="16" t="s">
        <v>196</v>
      </c>
      <c r="J13" s="12">
        <v>0</v>
      </c>
      <c r="K13" s="16">
        <v>0</v>
      </c>
      <c r="L13" s="12" t="s">
        <v>731</v>
      </c>
      <c r="M13" s="16" t="s">
        <v>361</v>
      </c>
      <c r="AK13" t="s">
        <v>7</v>
      </c>
      <c r="AL13">
        <v>123116</v>
      </c>
      <c r="AM13" s="6">
        <v>2.5585630000000002E-2</v>
      </c>
      <c r="AN13" s="6">
        <v>0.160245</v>
      </c>
      <c r="AO13" s="6">
        <v>0</v>
      </c>
      <c r="AP13" s="6">
        <v>0</v>
      </c>
      <c r="AQ13" s="6">
        <v>0</v>
      </c>
      <c r="AR13" s="6">
        <v>0</v>
      </c>
      <c r="AS13" s="6">
        <v>3</v>
      </c>
    </row>
    <row r="14" spans="1:45" x14ac:dyDescent="0.25">
      <c r="E14" s="56" t="s">
        <v>7</v>
      </c>
      <c r="F14" s="13">
        <v>123116</v>
      </c>
      <c r="G14" s="13">
        <v>0</v>
      </c>
      <c r="H14" s="14">
        <f t="shared" si="0"/>
        <v>0</v>
      </c>
      <c r="I14" s="16" t="s">
        <v>196</v>
      </c>
      <c r="J14" s="12">
        <v>0</v>
      </c>
      <c r="K14" s="16">
        <v>0</v>
      </c>
      <c r="L14" s="12" t="s">
        <v>731</v>
      </c>
      <c r="M14" s="16" t="s">
        <v>362</v>
      </c>
      <c r="AK14" t="s">
        <v>8</v>
      </c>
      <c r="AL14">
        <v>123116</v>
      </c>
      <c r="AM14" s="6">
        <v>4.3076369999999997</v>
      </c>
      <c r="AN14" s="6">
        <v>2.4687220000000001</v>
      </c>
      <c r="AO14" s="6">
        <v>0</v>
      </c>
      <c r="AP14" s="6">
        <v>2</v>
      </c>
      <c r="AQ14" s="6">
        <v>4</v>
      </c>
      <c r="AR14" s="6">
        <v>7</v>
      </c>
      <c r="AS14" s="6">
        <v>9</v>
      </c>
    </row>
    <row r="15" spans="1:45" x14ac:dyDescent="0.25">
      <c r="E15" s="64" t="s">
        <v>8</v>
      </c>
      <c r="F15" s="13">
        <v>123116</v>
      </c>
      <c r="G15" s="13">
        <v>0</v>
      </c>
      <c r="H15" s="14">
        <f t="shared" si="0"/>
        <v>0</v>
      </c>
      <c r="I15" s="16" t="s">
        <v>196</v>
      </c>
      <c r="J15" s="12">
        <v>2</v>
      </c>
      <c r="K15" s="16">
        <v>5</v>
      </c>
      <c r="L15" s="12" t="s">
        <v>731</v>
      </c>
      <c r="M15" s="16" t="s">
        <v>363</v>
      </c>
      <c r="AK15" t="s">
        <v>9</v>
      </c>
      <c r="AL15">
        <v>123116</v>
      </c>
      <c r="AM15" s="6">
        <v>5.8960650000000003E-2</v>
      </c>
      <c r="AN15" s="6">
        <v>0.24441959999999999</v>
      </c>
      <c r="AO15" s="6">
        <v>0</v>
      </c>
      <c r="AP15" s="6">
        <v>0</v>
      </c>
      <c r="AQ15" s="6">
        <v>0</v>
      </c>
      <c r="AR15" s="6">
        <v>0</v>
      </c>
      <c r="AS15" s="6">
        <v>4</v>
      </c>
    </row>
    <row r="16" spans="1:45" x14ac:dyDescent="0.25">
      <c r="E16" s="56" t="s">
        <v>9</v>
      </c>
      <c r="F16" s="13">
        <v>123116</v>
      </c>
      <c r="G16" s="13">
        <v>0</v>
      </c>
      <c r="H16" s="14">
        <f t="shared" si="0"/>
        <v>0</v>
      </c>
      <c r="I16" s="16" t="s">
        <v>196</v>
      </c>
      <c r="J16" s="12">
        <v>0</v>
      </c>
      <c r="K16" s="16">
        <v>0</v>
      </c>
      <c r="L16" s="12" t="s">
        <v>731</v>
      </c>
      <c r="M16" s="16" t="s">
        <v>364</v>
      </c>
      <c r="AK16" t="s">
        <v>11</v>
      </c>
      <c r="AL16">
        <v>123116</v>
      </c>
      <c r="AM16" s="6">
        <v>67</v>
      </c>
      <c r="AN16" s="6">
        <v>0</v>
      </c>
      <c r="AO16" s="6">
        <v>67</v>
      </c>
      <c r="AP16" s="6">
        <v>67</v>
      </c>
      <c r="AQ16" s="6">
        <v>67</v>
      </c>
      <c r="AR16" s="6">
        <v>67</v>
      </c>
      <c r="AS16" s="6">
        <v>67</v>
      </c>
    </row>
    <row r="17" spans="4:45" x14ac:dyDescent="0.25">
      <c r="E17" s="56" t="s">
        <v>10</v>
      </c>
      <c r="F17" s="13">
        <v>123116</v>
      </c>
      <c r="G17" s="13">
        <v>110648</v>
      </c>
      <c r="H17" s="14">
        <f t="shared" si="0"/>
        <v>0.89872965333506616</v>
      </c>
      <c r="I17" s="16" t="s">
        <v>195</v>
      </c>
      <c r="J17" s="12"/>
      <c r="K17" s="16"/>
      <c r="L17" s="12" t="s">
        <v>731</v>
      </c>
      <c r="M17" s="16" t="s">
        <v>365</v>
      </c>
      <c r="AK17" t="s">
        <v>14</v>
      </c>
      <c r="AL17">
        <v>123116</v>
      </c>
      <c r="AM17" s="6">
        <v>6.6157450000000004</v>
      </c>
      <c r="AN17" s="6">
        <v>3.3816830000000002</v>
      </c>
      <c r="AO17" s="6">
        <v>1</v>
      </c>
      <c r="AP17" s="6">
        <v>4</v>
      </c>
      <c r="AQ17" s="6">
        <v>7</v>
      </c>
      <c r="AR17" s="6">
        <v>10</v>
      </c>
      <c r="AS17" s="6">
        <v>12</v>
      </c>
    </row>
    <row r="18" spans="4:45" x14ac:dyDescent="0.25">
      <c r="D18" t="s">
        <v>792</v>
      </c>
      <c r="E18" s="56" t="s">
        <v>14</v>
      </c>
      <c r="F18" s="13">
        <v>123116</v>
      </c>
      <c r="G18" s="13">
        <v>0</v>
      </c>
      <c r="H18" s="14">
        <f t="shared" si="0"/>
        <v>0</v>
      </c>
      <c r="I18" s="16" t="s">
        <v>196</v>
      </c>
      <c r="J18" s="12">
        <v>2</v>
      </c>
      <c r="K18" s="16">
        <v>2</v>
      </c>
      <c r="L18" s="12" t="s">
        <v>731</v>
      </c>
      <c r="M18" s="16" t="s">
        <v>367</v>
      </c>
      <c r="AK18" t="s">
        <v>15</v>
      </c>
      <c r="AL18">
        <v>123116</v>
      </c>
      <c r="AM18" s="6">
        <v>2012.0440000000001</v>
      </c>
      <c r="AN18" s="6">
        <v>3.1787420000000002</v>
      </c>
      <c r="AO18" s="6">
        <v>2007</v>
      </c>
      <c r="AP18" s="6">
        <v>2009</v>
      </c>
      <c r="AQ18" s="6">
        <v>2012</v>
      </c>
      <c r="AR18" s="6">
        <v>2015</v>
      </c>
      <c r="AS18" s="6">
        <v>2017</v>
      </c>
    </row>
    <row r="19" spans="4:45" x14ac:dyDescent="0.25">
      <c r="E19" s="64" t="s">
        <v>16</v>
      </c>
      <c r="F19" s="13">
        <v>123116</v>
      </c>
      <c r="G19" s="13">
        <v>0</v>
      </c>
      <c r="H19" s="14">
        <f t="shared" si="0"/>
        <v>0</v>
      </c>
      <c r="I19" s="16" t="s">
        <v>196</v>
      </c>
      <c r="J19" s="12">
        <v>2007045703</v>
      </c>
      <c r="K19" s="16">
        <v>2007047000</v>
      </c>
      <c r="L19" s="12" t="s">
        <v>731</v>
      </c>
      <c r="M19" s="16" t="s">
        <v>369</v>
      </c>
      <c r="AK19" t="s">
        <v>16</v>
      </c>
      <c r="AL19">
        <v>123116</v>
      </c>
      <c r="AM19" s="6">
        <v>2012219000</v>
      </c>
      <c r="AN19" s="6">
        <v>3160587</v>
      </c>
      <c r="AO19" s="6">
        <v>2007002000</v>
      </c>
      <c r="AP19" s="6">
        <v>2009120000</v>
      </c>
      <c r="AQ19" s="6">
        <v>2012083000</v>
      </c>
      <c r="AR19" s="6">
        <v>2015063000</v>
      </c>
      <c r="AS19" s="6">
        <v>2018048000</v>
      </c>
    </row>
    <row r="20" spans="4:45" x14ac:dyDescent="0.25">
      <c r="D20" t="s">
        <v>793</v>
      </c>
      <c r="E20" s="56" t="s">
        <v>17</v>
      </c>
      <c r="F20" s="13">
        <v>123116</v>
      </c>
      <c r="G20" s="13">
        <v>0</v>
      </c>
      <c r="H20" s="14">
        <f t="shared" si="0"/>
        <v>0</v>
      </c>
      <c r="I20" s="16" t="s">
        <v>196</v>
      </c>
      <c r="J20" s="12">
        <v>2</v>
      </c>
      <c r="K20" s="16">
        <v>7</v>
      </c>
      <c r="L20" s="12" t="s">
        <v>731</v>
      </c>
      <c r="M20" s="16" t="s">
        <v>370</v>
      </c>
      <c r="AK20" t="s">
        <v>17</v>
      </c>
      <c r="AL20">
        <v>123116</v>
      </c>
      <c r="AM20" s="6">
        <v>4.1097910000000004</v>
      </c>
      <c r="AN20" s="6">
        <v>2.0101900000000001</v>
      </c>
      <c r="AO20" s="6">
        <v>1</v>
      </c>
      <c r="AP20" s="6">
        <v>2</v>
      </c>
      <c r="AQ20" s="6">
        <v>4</v>
      </c>
      <c r="AR20" s="6">
        <v>6</v>
      </c>
      <c r="AS20" s="6">
        <v>7</v>
      </c>
    </row>
    <row r="21" spans="4:45" x14ac:dyDescent="0.25">
      <c r="E21" s="64" t="s">
        <v>18</v>
      </c>
      <c r="F21" s="13">
        <v>123116</v>
      </c>
      <c r="G21" s="13">
        <v>1294</v>
      </c>
      <c r="H21" s="14">
        <f t="shared" si="0"/>
        <v>1.0510412943890315E-2</v>
      </c>
      <c r="I21" s="16" t="s">
        <v>197</v>
      </c>
      <c r="J21" s="12">
        <v>40.050899999999999</v>
      </c>
      <c r="K21" s="16">
        <v>39.941600000000001</v>
      </c>
      <c r="L21" s="12" t="s">
        <v>731</v>
      </c>
      <c r="M21" s="16" t="s">
        <v>371</v>
      </c>
      <c r="AK21" t="s">
        <v>18</v>
      </c>
      <c r="AL21">
        <v>121822</v>
      </c>
      <c r="AM21" s="6">
        <v>39.995559999999998</v>
      </c>
      <c r="AN21" s="6">
        <v>5.1413689999999998E-2</v>
      </c>
      <c r="AO21" s="6">
        <v>39.875399999999999</v>
      </c>
      <c r="AP21" s="6">
        <v>39.957099999999997</v>
      </c>
      <c r="AQ21" s="6">
        <v>39.994700000000002</v>
      </c>
      <c r="AR21" s="6">
        <v>40.0321</v>
      </c>
      <c r="AS21" s="6">
        <v>41.850999999999999</v>
      </c>
    </row>
    <row r="22" spans="4:45" x14ac:dyDescent="0.25">
      <c r="E22" s="64" t="s">
        <v>19</v>
      </c>
      <c r="F22" s="13">
        <v>123116</v>
      </c>
      <c r="G22" s="13">
        <v>1294</v>
      </c>
      <c r="H22" s="14">
        <f t="shared" si="0"/>
        <v>1.0510412943890315E-2</v>
      </c>
      <c r="I22" s="16" t="s">
        <v>197</v>
      </c>
      <c r="J22" s="12">
        <v>-75.180700000000002</v>
      </c>
      <c r="K22" s="16">
        <v>-75.149299999999997</v>
      </c>
      <c r="L22" s="12" t="s">
        <v>731</v>
      </c>
      <c r="M22" s="16" t="s">
        <v>372</v>
      </c>
      <c r="AK22" t="s">
        <v>19</v>
      </c>
      <c r="AL22">
        <v>121822</v>
      </c>
      <c r="AM22" s="6">
        <v>-75.145079999999993</v>
      </c>
      <c r="AN22" s="6">
        <v>7.3935539999999994E-2</v>
      </c>
      <c r="AO22" s="6">
        <v>-80.500699999999995</v>
      </c>
      <c r="AP22" s="6">
        <v>-75.192400000000006</v>
      </c>
      <c r="AQ22" s="6">
        <v>-75.155600000000007</v>
      </c>
      <c r="AR22" s="6">
        <v>-75.104900000000001</v>
      </c>
      <c r="AS22" s="6">
        <v>-74.957499999999996</v>
      </c>
    </row>
    <row r="23" spans="4:45" x14ac:dyDescent="0.25">
      <c r="E23" s="64" t="s">
        <v>20</v>
      </c>
      <c r="F23" s="13">
        <v>123116</v>
      </c>
      <c r="G23" s="13">
        <v>1074</v>
      </c>
      <c r="H23" s="14">
        <f t="shared" si="0"/>
        <v>8.7234802950063358E-3</v>
      </c>
      <c r="I23" s="16" t="s">
        <v>195</v>
      </c>
      <c r="J23" s="12">
        <v>1815</v>
      </c>
      <c r="K23" s="16">
        <v>256</v>
      </c>
      <c r="L23" s="12" t="s">
        <v>731</v>
      </c>
      <c r="M23" s="16" t="s">
        <v>373</v>
      </c>
      <c r="AK23" t="s">
        <v>21</v>
      </c>
      <c r="AL23">
        <v>123116</v>
      </c>
      <c r="AM23" s="6">
        <v>6</v>
      </c>
      <c r="AN23" s="6">
        <v>0</v>
      </c>
      <c r="AO23" s="6">
        <v>6</v>
      </c>
      <c r="AP23" s="6">
        <v>6</v>
      </c>
      <c r="AQ23" s="6">
        <v>6</v>
      </c>
      <c r="AR23" s="6">
        <v>6</v>
      </c>
      <c r="AS23" s="6">
        <v>6</v>
      </c>
    </row>
    <row r="24" spans="4:45" x14ac:dyDescent="0.25">
      <c r="E24" s="64" t="s">
        <v>21</v>
      </c>
      <c r="F24" s="13">
        <v>123116</v>
      </c>
      <c r="G24" s="13">
        <v>0</v>
      </c>
      <c r="H24" s="14">
        <f t="shared" si="0"/>
        <v>0</v>
      </c>
      <c r="I24" s="16" t="s">
        <v>196</v>
      </c>
      <c r="J24" s="12">
        <v>6</v>
      </c>
      <c r="K24" s="16">
        <v>6</v>
      </c>
      <c r="L24" s="12" t="s">
        <v>731</v>
      </c>
      <c r="M24" s="16" t="s">
        <v>374</v>
      </c>
      <c r="AK24" t="s">
        <v>22</v>
      </c>
      <c r="AL24">
        <v>123116</v>
      </c>
      <c r="AM24" s="6">
        <v>2.8022350000000001E-3</v>
      </c>
      <c r="AN24" s="6">
        <v>5.3168559999999997E-2</v>
      </c>
      <c r="AO24" s="6">
        <v>0</v>
      </c>
      <c r="AP24" s="6">
        <v>0</v>
      </c>
      <c r="AQ24" s="6">
        <v>0</v>
      </c>
      <c r="AR24" s="6">
        <v>0</v>
      </c>
      <c r="AS24" s="6">
        <v>2</v>
      </c>
    </row>
    <row r="25" spans="4:45" x14ac:dyDescent="0.25">
      <c r="E25" s="56" t="s">
        <v>22</v>
      </c>
      <c r="F25" s="13">
        <v>123116</v>
      </c>
      <c r="G25" s="13">
        <v>0</v>
      </c>
      <c r="H25" s="14">
        <f t="shared" si="0"/>
        <v>0</v>
      </c>
      <c r="I25" s="16" t="s">
        <v>196</v>
      </c>
      <c r="J25" s="12">
        <v>0</v>
      </c>
      <c r="K25" s="16">
        <v>0</v>
      </c>
      <c r="L25" s="12" t="s">
        <v>731</v>
      </c>
      <c r="M25" s="16" t="s">
        <v>375</v>
      </c>
      <c r="AK25" t="s">
        <v>23</v>
      </c>
      <c r="AL25">
        <v>123116</v>
      </c>
      <c r="AM25" s="6">
        <v>1.1306409999999999E-2</v>
      </c>
      <c r="AN25" s="6">
        <v>0.1064184</v>
      </c>
      <c r="AO25" s="6">
        <v>0</v>
      </c>
      <c r="AP25" s="6">
        <v>0</v>
      </c>
      <c r="AQ25" s="6">
        <v>0</v>
      </c>
      <c r="AR25" s="6">
        <v>0</v>
      </c>
      <c r="AS25" s="6">
        <v>2</v>
      </c>
    </row>
    <row r="26" spans="4:45" x14ac:dyDescent="0.25">
      <c r="E26" s="56" t="s">
        <v>23</v>
      </c>
      <c r="F26" s="13">
        <v>123116</v>
      </c>
      <c r="G26" s="13">
        <v>0</v>
      </c>
      <c r="H26" s="14">
        <f t="shared" si="0"/>
        <v>0</v>
      </c>
      <c r="I26" s="16" t="s">
        <v>196</v>
      </c>
      <c r="J26" s="12">
        <v>1</v>
      </c>
      <c r="K26" s="16">
        <v>0</v>
      </c>
      <c r="L26" s="12" t="s">
        <v>731</v>
      </c>
      <c r="M26" s="16" t="s">
        <v>376</v>
      </c>
      <c r="AK26" t="s">
        <v>24</v>
      </c>
      <c r="AL26">
        <v>123116</v>
      </c>
      <c r="AM26" s="6">
        <v>2.2572209999999999E-2</v>
      </c>
      <c r="AN26" s="6">
        <v>0.14962549999999999</v>
      </c>
      <c r="AO26" s="6">
        <v>0</v>
      </c>
      <c r="AP26" s="6">
        <v>0</v>
      </c>
      <c r="AQ26" s="6">
        <v>0</v>
      </c>
      <c r="AR26" s="6">
        <v>0</v>
      </c>
      <c r="AS26" s="6">
        <v>2</v>
      </c>
    </row>
    <row r="27" spans="4:45" x14ac:dyDescent="0.25">
      <c r="E27" s="56" t="s">
        <v>24</v>
      </c>
      <c r="F27" s="13">
        <v>123116</v>
      </c>
      <c r="G27" s="13">
        <v>0</v>
      </c>
      <c r="H27" s="14">
        <f t="shared" si="0"/>
        <v>0</v>
      </c>
      <c r="I27" s="16" t="s">
        <v>196</v>
      </c>
      <c r="J27" s="12">
        <v>0</v>
      </c>
      <c r="K27" s="16">
        <v>0</v>
      </c>
      <c r="L27" s="12" t="s">
        <v>731</v>
      </c>
      <c r="M27" s="16" t="s">
        <v>377</v>
      </c>
      <c r="AK27" t="s">
        <v>25</v>
      </c>
      <c r="AL27">
        <v>123116</v>
      </c>
      <c r="AM27" s="6">
        <v>3.210793E-2</v>
      </c>
      <c r="AN27" s="6">
        <v>0.17784710000000001</v>
      </c>
      <c r="AO27" s="6">
        <v>0</v>
      </c>
      <c r="AP27" s="6">
        <v>0</v>
      </c>
      <c r="AQ27" s="6">
        <v>0</v>
      </c>
      <c r="AR27" s="6">
        <v>0</v>
      </c>
      <c r="AS27" s="6">
        <v>2</v>
      </c>
    </row>
    <row r="28" spans="4:45" x14ac:dyDescent="0.25">
      <c r="E28" s="56" t="s">
        <v>25</v>
      </c>
      <c r="F28" s="13">
        <v>123116</v>
      </c>
      <c r="G28" s="13">
        <v>0</v>
      </c>
      <c r="H28" s="14">
        <f t="shared" si="0"/>
        <v>0</v>
      </c>
      <c r="I28" s="16" t="s">
        <v>196</v>
      </c>
      <c r="J28" s="12">
        <v>0</v>
      </c>
      <c r="K28" s="16">
        <v>0</v>
      </c>
      <c r="L28" s="12" t="s">
        <v>731</v>
      </c>
      <c r="M28" s="16" t="s">
        <v>378</v>
      </c>
      <c r="AK28" t="s">
        <v>26</v>
      </c>
      <c r="AL28">
        <v>123116</v>
      </c>
      <c r="AM28" s="6">
        <v>4.031158E-2</v>
      </c>
      <c r="AN28" s="6">
        <v>0.19960030000000001</v>
      </c>
      <c r="AO28" s="6">
        <v>0</v>
      </c>
      <c r="AP28" s="6">
        <v>0</v>
      </c>
      <c r="AQ28" s="6">
        <v>0</v>
      </c>
      <c r="AR28" s="6">
        <v>0</v>
      </c>
      <c r="AS28" s="6">
        <v>3</v>
      </c>
    </row>
    <row r="29" spans="4:45" x14ac:dyDescent="0.25">
      <c r="E29" s="56" t="s">
        <v>26</v>
      </c>
      <c r="F29" s="13">
        <v>123116</v>
      </c>
      <c r="G29" s="13">
        <v>0</v>
      </c>
      <c r="H29" s="14">
        <f t="shared" si="0"/>
        <v>0</v>
      </c>
      <c r="I29" s="16" t="s">
        <v>196</v>
      </c>
      <c r="J29" s="12">
        <v>0</v>
      </c>
      <c r="K29" s="16">
        <v>1</v>
      </c>
      <c r="L29" s="12" t="s">
        <v>731</v>
      </c>
      <c r="M29" s="16" t="s">
        <v>379</v>
      </c>
      <c r="AK29" t="s">
        <v>27</v>
      </c>
      <c r="AL29">
        <v>123116</v>
      </c>
      <c r="AM29" s="6">
        <v>0.28542190000000001</v>
      </c>
      <c r="AN29" s="6">
        <v>0.51228879999999999</v>
      </c>
      <c r="AO29" s="6">
        <v>0</v>
      </c>
      <c r="AP29" s="6">
        <v>0</v>
      </c>
      <c r="AQ29" s="6">
        <v>0</v>
      </c>
      <c r="AR29" s="6">
        <v>1</v>
      </c>
      <c r="AS29" s="6">
        <v>6</v>
      </c>
    </row>
    <row r="30" spans="4:45" x14ac:dyDescent="0.25">
      <c r="E30" s="56" t="s">
        <v>27</v>
      </c>
      <c r="F30" s="13">
        <v>123116</v>
      </c>
      <c r="G30" s="13">
        <v>0</v>
      </c>
      <c r="H30" s="14">
        <f t="shared" si="0"/>
        <v>0</v>
      </c>
      <c r="I30" s="16" t="s">
        <v>196</v>
      </c>
      <c r="J30" s="12">
        <v>0</v>
      </c>
      <c r="K30" s="16">
        <v>0</v>
      </c>
      <c r="L30" s="12" t="s">
        <v>731</v>
      </c>
      <c r="M30" s="16" t="s">
        <v>380</v>
      </c>
      <c r="AK30" t="s">
        <v>28</v>
      </c>
      <c r="AL30">
        <v>123116</v>
      </c>
      <c r="AM30" s="6">
        <v>7.2443869999999994E-2</v>
      </c>
      <c r="AN30" s="6">
        <v>0.26666709999999999</v>
      </c>
      <c r="AO30" s="6">
        <v>0</v>
      </c>
      <c r="AP30" s="6">
        <v>0</v>
      </c>
      <c r="AQ30" s="6">
        <v>0</v>
      </c>
      <c r="AR30" s="6">
        <v>0</v>
      </c>
      <c r="AS30" s="6">
        <v>3</v>
      </c>
    </row>
    <row r="31" spans="4:45" x14ac:dyDescent="0.25">
      <c r="E31" s="56" t="s">
        <v>28</v>
      </c>
      <c r="F31" s="13">
        <v>123116</v>
      </c>
      <c r="G31" s="13">
        <v>0</v>
      </c>
      <c r="H31" s="14">
        <f t="shared" si="0"/>
        <v>0</v>
      </c>
      <c r="I31" s="16" t="s">
        <v>196</v>
      </c>
      <c r="J31" s="12">
        <v>0</v>
      </c>
      <c r="K31" s="16">
        <v>0</v>
      </c>
      <c r="L31" s="12" t="s">
        <v>731</v>
      </c>
      <c r="M31" s="16" t="s">
        <v>381</v>
      </c>
      <c r="AK31" t="s">
        <v>29</v>
      </c>
      <c r="AL31">
        <v>123116</v>
      </c>
      <c r="AM31" s="6">
        <v>3.5657429999999997E-2</v>
      </c>
      <c r="AN31" s="6">
        <v>0.18890699999999999</v>
      </c>
      <c r="AO31" s="6">
        <v>0</v>
      </c>
      <c r="AP31" s="6">
        <v>0</v>
      </c>
      <c r="AQ31" s="6">
        <v>0</v>
      </c>
      <c r="AR31" s="6">
        <v>0</v>
      </c>
      <c r="AS31" s="6">
        <v>3</v>
      </c>
    </row>
    <row r="32" spans="4:45" x14ac:dyDescent="0.25">
      <c r="E32" s="56" t="s">
        <v>29</v>
      </c>
      <c r="F32" s="13">
        <v>123116</v>
      </c>
      <c r="G32" s="13">
        <v>0</v>
      </c>
      <c r="H32" s="14">
        <f t="shared" si="0"/>
        <v>0</v>
      </c>
      <c r="I32" s="16" t="s">
        <v>196</v>
      </c>
      <c r="J32" s="12">
        <v>0</v>
      </c>
      <c r="K32" s="16">
        <v>0</v>
      </c>
      <c r="L32" s="12" t="s">
        <v>731</v>
      </c>
      <c r="M32" s="16" t="s">
        <v>382</v>
      </c>
      <c r="AK32" t="s">
        <v>31</v>
      </c>
      <c r="AL32">
        <v>123116</v>
      </c>
      <c r="AM32" s="6">
        <v>8.7234800000000005E-3</v>
      </c>
      <c r="AN32" s="6">
        <v>0.1012704</v>
      </c>
      <c r="AO32" s="6">
        <v>0</v>
      </c>
      <c r="AP32" s="6">
        <v>0</v>
      </c>
      <c r="AQ32" s="6">
        <v>0</v>
      </c>
      <c r="AR32" s="6">
        <v>0</v>
      </c>
      <c r="AS32" s="6">
        <v>4</v>
      </c>
    </row>
    <row r="33" spans="4:45" x14ac:dyDescent="0.25">
      <c r="E33" s="64" t="s">
        <v>30</v>
      </c>
      <c r="F33" s="13">
        <v>123116</v>
      </c>
      <c r="G33" s="13">
        <v>79648</v>
      </c>
      <c r="H33" s="14">
        <f t="shared" si="0"/>
        <v>0.64693459826505084</v>
      </c>
      <c r="I33" s="16" t="s">
        <v>195</v>
      </c>
      <c r="J33" s="12"/>
      <c r="K33" s="16"/>
      <c r="L33" s="12" t="s">
        <v>731</v>
      </c>
      <c r="M33" s="16" t="s">
        <v>383</v>
      </c>
      <c r="AK33" t="s">
        <v>32</v>
      </c>
      <c r="AL33">
        <v>123116</v>
      </c>
      <c r="AM33" s="6">
        <v>3.6753960000000002E-2</v>
      </c>
      <c r="AN33" s="6">
        <v>0.1937304</v>
      </c>
      <c r="AO33" s="6">
        <v>0</v>
      </c>
      <c r="AP33" s="6">
        <v>0</v>
      </c>
      <c r="AQ33" s="6">
        <v>0</v>
      </c>
      <c r="AR33" s="6">
        <v>0</v>
      </c>
      <c r="AS33" s="6">
        <v>4</v>
      </c>
    </row>
    <row r="34" spans="4:45" x14ac:dyDescent="0.25">
      <c r="E34" s="64" t="s">
        <v>31</v>
      </c>
      <c r="F34" s="13">
        <v>123116</v>
      </c>
      <c r="G34" s="13">
        <v>0</v>
      </c>
      <c r="H34" s="14">
        <f t="shared" si="0"/>
        <v>0</v>
      </c>
      <c r="I34" s="16" t="s">
        <v>196</v>
      </c>
      <c r="J34" s="12">
        <v>0</v>
      </c>
      <c r="K34" s="16">
        <v>0</v>
      </c>
      <c r="L34" s="12" t="s">
        <v>731</v>
      </c>
      <c r="M34" s="16" t="s">
        <v>384</v>
      </c>
      <c r="AK34" t="s">
        <v>33</v>
      </c>
      <c r="AL34">
        <v>123107</v>
      </c>
      <c r="AM34" s="6">
        <v>17.16536</v>
      </c>
      <c r="AN34" s="6">
        <v>19.914529999999999</v>
      </c>
      <c r="AO34" s="6">
        <v>0</v>
      </c>
      <c r="AP34" s="6">
        <v>8</v>
      </c>
      <c r="AQ34" s="6">
        <v>14</v>
      </c>
      <c r="AR34" s="6">
        <v>18</v>
      </c>
      <c r="AS34" s="6">
        <v>99</v>
      </c>
    </row>
    <row r="35" spans="4:45" x14ac:dyDescent="0.25">
      <c r="E35" s="56" t="s">
        <v>32</v>
      </c>
      <c r="F35" s="13">
        <v>123116</v>
      </c>
      <c r="G35" s="13">
        <v>0</v>
      </c>
      <c r="H35" s="14">
        <f t="shared" si="0"/>
        <v>0</v>
      </c>
      <c r="I35" s="16" t="s">
        <v>196</v>
      </c>
      <c r="J35" s="12">
        <v>0</v>
      </c>
      <c r="K35" s="16">
        <v>0</v>
      </c>
      <c r="L35" s="12" t="s">
        <v>731</v>
      </c>
      <c r="M35" s="16" t="s">
        <v>385</v>
      </c>
      <c r="AK35" t="s">
        <v>34</v>
      </c>
      <c r="AL35">
        <v>123107</v>
      </c>
      <c r="AM35" s="6">
        <v>1.8295950000000001</v>
      </c>
      <c r="AN35" s="6">
        <v>1.138833</v>
      </c>
      <c r="AO35" s="6">
        <v>1</v>
      </c>
      <c r="AP35" s="6">
        <v>1</v>
      </c>
      <c r="AQ35" s="6">
        <v>1</v>
      </c>
      <c r="AR35" s="6">
        <v>3</v>
      </c>
      <c r="AS35" s="6">
        <v>8</v>
      </c>
    </row>
    <row r="36" spans="4:45" x14ac:dyDescent="0.25">
      <c r="D36" t="s">
        <v>794</v>
      </c>
      <c r="E36" s="56" t="s">
        <v>33</v>
      </c>
      <c r="F36" s="13">
        <v>123116</v>
      </c>
      <c r="G36" s="13">
        <v>9</v>
      </c>
      <c r="H36" s="14">
        <f t="shared" si="0"/>
        <v>7.310179018161734E-5</v>
      </c>
      <c r="I36" s="16" t="s">
        <v>197</v>
      </c>
      <c r="J36" s="12">
        <v>99</v>
      </c>
      <c r="K36" s="16">
        <v>2</v>
      </c>
      <c r="L36" s="12" t="s">
        <v>731</v>
      </c>
      <c r="M36" s="16" t="s">
        <v>386</v>
      </c>
      <c r="AK36" t="s">
        <v>35</v>
      </c>
      <c r="AL36">
        <v>123116</v>
      </c>
      <c r="AM36" s="6">
        <v>1.0859110000000001</v>
      </c>
      <c r="AN36" s="6">
        <v>1.0665249999999999</v>
      </c>
      <c r="AO36" s="6">
        <v>0</v>
      </c>
      <c r="AP36" s="6">
        <v>1</v>
      </c>
      <c r="AQ36" s="6">
        <v>1</v>
      </c>
      <c r="AR36" s="6">
        <v>1</v>
      </c>
      <c r="AS36" s="6">
        <v>45</v>
      </c>
    </row>
    <row r="37" spans="4:45" x14ac:dyDescent="0.25">
      <c r="E37" s="64" t="s">
        <v>34</v>
      </c>
      <c r="F37" s="13">
        <v>123116</v>
      </c>
      <c r="G37" s="13">
        <v>9</v>
      </c>
      <c r="H37" s="14">
        <f t="shared" si="0"/>
        <v>7.310179018161734E-5</v>
      </c>
      <c r="I37" s="16" t="s">
        <v>197</v>
      </c>
      <c r="J37" s="12">
        <v>3</v>
      </c>
      <c r="K37" s="16">
        <v>6</v>
      </c>
      <c r="L37" s="12" t="s">
        <v>731</v>
      </c>
      <c r="M37" s="16" t="s">
        <v>387</v>
      </c>
      <c r="AK37" t="s">
        <v>36</v>
      </c>
      <c r="AL37">
        <v>123116</v>
      </c>
      <c r="AM37" s="6">
        <v>0.85325220000000002</v>
      </c>
      <c r="AN37" s="6">
        <v>1.2751490000000001</v>
      </c>
      <c r="AO37" s="6">
        <v>0</v>
      </c>
      <c r="AP37" s="6">
        <v>0</v>
      </c>
      <c r="AQ37" s="6">
        <v>1</v>
      </c>
      <c r="AR37" s="6">
        <v>1</v>
      </c>
      <c r="AS37" s="6">
        <v>11</v>
      </c>
    </row>
    <row r="38" spans="4:45" x14ac:dyDescent="0.25">
      <c r="E38" s="64" t="s">
        <v>35</v>
      </c>
      <c r="F38" s="13">
        <v>123116</v>
      </c>
      <c r="G38" s="13">
        <v>0</v>
      </c>
      <c r="H38" s="14">
        <f t="shared" si="0"/>
        <v>0</v>
      </c>
      <c r="I38" s="16" t="s">
        <v>196</v>
      </c>
      <c r="J38" s="12">
        <v>2</v>
      </c>
      <c r="K38" s="16">
        <v>0</v>
      </c>
      <c r="L38" s="12" t="s">
        <v>731</v>
      </c>
      <c r="M38" s="16"/>
      <c r="AK38" t="s">
        <v>37</v>
      </c>
      <c r="AL38">
        <v>123116</v>
      </c>
      <c r="AM38" s="6">
        <v>0.4133175</v>
      </c>
      <c r="AN38" s="6">
        <v>0.73195540000000003</v>
      </c>
      <c r="AO38" s="6">
        <v>0</v>
      </c>
      <c r="AP38" s="6">
        <v>0</v>
      </c>
      <c r="AQ38" s="6">
        <v>0</v>
      </c>
      <c r="AR38" s="6">
        <v>1</v>
      </c>
      <c r="AS38" s="6">
        <v>9</v>
      </c>
    </row>
    <row r="39" spans="4:45" x14ac:dyDescent="0.25">
      <c r="E39" s="64" t="s">
        <v>36</v>
      </c>
      <c r="F39" s="13">
        <v>123116</v>
      </c>
      <c r="G39" s="13">
        <v>0</v>
      </c>
      <c r="H39" s="14">
        <f t="shared" si="0"/>
        <v>0</v>
      </c>
      <c r="I39" s="16" t="s">
        <v>196</v>
      </c>
      <c r="J39" s="12">
        <v>0</v>
      </c>
      <c r="K39" s="16">
        <v>0</v>
      </c>
      <c r="L39" s="12" t="s">
        <v>731</v>
      </c>
      <c r="M39" s="16" t="s">
        <v>388</v>
      </c>
      <c r="AK39" t="s">
        <v>40</v>
      </c>
      <c r="AL39">
        <v>123116</v>
      </c>
      <c r="AM39" s="6">
        <v>0.50015430000000005</v>
      </c>
      <c r="AN39" s="6">
        <v>4.0097909999999999</v>
      </c>
      <c r="AO39" s="6">
        <v>0</v>
      </c>
      <c r="AP39" s="6">
        <v>0</v>
      </c>
      <c r="AQ39" s="6">
        <v>0</v>
      </c>
      <c r="AR39" s="6">
        <v>0</v>
      </c>
      <c r="AS39" s="6">
        <v>99</v>
      </c>
    </row>
    <row r="40" spans="4:45" x14ac:dyDescent="0.25">
      <c r="E40" s="64" t="s">
        <v>37</v>
      </c>
      <c r="F40" s="13">
        <v>123116</v>
      </c>
      <c r="G40" s="13">
        <v>0</v>
      </c>
      <c r="H40" s="14">
        <f t="shared" si="0"/>
        <v>0</v>
      </c>
      <c r="I40" s="16" t="s">
        <v>196</v>
      </c>
      <c r="J40" s="12">
        <v>0</v>
      </c>
      <c r="K40" s="16">
        <v>0</v>
      </c>
      <c r="L40" s="12" t="s">
        <v>731</v>
      </c>
      <c r="M40" s="16" t="s">
        <v>389</v>
      </c>
      <c r="AK40" t="s">
        <v>42</v>
      </c>
      <c r="AL40">
        <v>123116</v>
      </c>
      <c r="AM40" s="6">
        <v>2.5666850000000001E-2</v>
      </c>
      <c r="AN40" s="6">
        <v>0.1771336</v>
      </c>
      <c r="AO40" s="6">
        <v>0</v>
      </c>
      <c r="AP40" s="6">
        <v>0</v>
      </c>
      <c r="AQ40" s="6">
        <v>0</v>
      </c>
      <c r="AR40" s="6">
        <v>0</v>
      </c>
      <c r="AS40" s="6">
        <v>5</v>
      </c>
    </row>
    <row r="41" spans="4:45" x14ac:dyDescent="0.25">
      <c r="E41" s="64" t="s">
        <v>38</v>
      </c>
      <c r="F41" s="13">
        <v>123116</v>
      </c>
      <c r="G41" s="13">
        <v>1247</v>
      </c>
      <c r="H41" s="14">
        <f t="shared" si="0"/>
        <v>1.0128659150719647E-2</v>
      </c>
      <c r="I41" s="16" t="s">
        <v>195</v>
      </c>
      <c r="J41" s="12" t="s">
        <v>183</v>
      </c>
      <c r="K41" s="16" t="s">
        <v>186</v>
      </c>
      <c r="L41" s="12" t="s">
        <v>731</v>
      </c>
      <c r="M41" s="16" t="s">
        <v>393</v>
      </c>
      <c r="AK41" t="s">
        <v>43</v>
      </c>
      <c r="AL41">
        <v>123116</v>
      </c>
      <c r="AM41" s="6">
        <v>4.1894640000000001</v>
      </c>
      <c r="AN41" s="6">
        <v>2.8998539999999999</v>
      </c>
      <c r="AO41" s="6">
        <v>0</v>
      </c>
      <c r="AP41" s="6">
        <v>3</v>
      </c>
      <c r="AQ41" s="6">
        <v>4</v>
      </c>
      <c r="AR41" s="6">
        <v>8</v>
      </c>
      <c r="AS41" s="6">
        <v>9</v>
      </c>
    </row>
    <row r="42" spans="4:45" x14ac:dyDescent="0.25">
      <c r="E42" s="64" t="s">
        <v>39</v>
      </c>
      <c r="F42" s="13">
        <v>123116</v>
      </c>
      <c r="G42" s="13">
        <v>79650</v>
      </c>
      <c r="H42" s="14">
        <f t="shared" si="0"/>
        <v>0.64695084310731343</v>
      </c>
      <c r="I42" s="16" t="s">
        <v>195</v>
      </c>
      <c r="J42" s="12"/>
      <c r="K42" s="16"/>
      <c r="L42" s="12" t="s">
        <v>731</v>
      </c>
      <c r="M42" s="16" t="s">
        <v>391</v>
      </c>
      <c r="AK42" t="s">
        <v>44</v>
      </c>
      <c r="AL42">
        <v>123116</v>
      </c>
      <c r="AM42" s="6">
        <v>1.5026480000000001E-3</v>
      </c>
      <c r="AN42" s="6">
        <v>3.9564910000000002E-2</v>
      </c>
      <c r="AO42" s="6">
        <v>0</v>
      </c>
      <c r="AP42" s="6">
        <v>0</v>
      </c>
      <c r="AQ42" s="6">
        <v>0</v>
      </c>
      <c r="AR42" s="6">
        <v>0</v>
      </c>
      <c r="AS42" s="6">
        <v>2</v>
      </c>
    </row>
    <row r="43" spans="4:45" x14ac:dyDescent="0.25">
      <c r="E43" s="64" t="s">
        <v>40</v>
      </c>
      <c r="F43" s="13">
        <v>123116</v>
      </c>
      <c r="G43" s="13">
        <v>0</v>
      </c>
      <c r="H43" s="14">
        <f t="shared" si="0"/>
        <v>0</v>
      </c>
      <c r="I43" s="16" t="s">
        <v>196</v>
      </c>
      <c r="J43" s="12">
        <v>0</v>
      </c>
      <c r="K43" s="16">
        <v>0</v>
      </c>
      <c r="L43" s="12" t="s">
        <v>731</v>
      </c>
      <c r="M43" s="16" t="s">
        <v>392</v>
      </c>
      <c r="AK43" t="s">
        <v>45</v>
      </c>
      <c r="AL43">
        <v>123116</v>
      </c>
      <c r="AM43" s="6">
        <v>2.6966440000000002E-3</v>
      </c>
      <c r="AN43" s="6">
        <v>5.4307580000000001E-2</v>
      </c>
      <c r="AO43" s="6">
        <v>0</v>
      </c>
      <c r="AP43" s="6">
        <v>0</v>
      </c>
      <c r="AQ43" s="6">
        <v>0</v>
      </c>
      <c r="AR43" s="6">
        <v>0</v>
      </c>
      <c r="AS43" s="6">
        <v>2</v>
      </c>
    </row>
    <row r="44" spans="4:45" x14ac:dyDescent="0.25">
      <c r="E44" s="64" t="s">
        <v>41</v>
      </c>
      <c r="F44" s="13">
        <v>123116</v>
      </c>
      <c r="G44" s="13">
        <v>1247</v>
      </c>
      <c r="H44" s="14">
        <f t="shared" si="0"/>
        <v>1.0128659150719647E-2</v>
      </c>
      <c r="I44" s="16" t="s">
        <v>195</v>
      </c>
      <c r="J44" s="12" t="s">
        <v>184</v>
      </c>
      <c r="K44" s="16" t="s">
        <v>187</v>
      </c>
      <c r="L44" s="12" t="s">
        <v>731</v>
      </c>
      <c r="M44" s="16" t="s">
        <v>390</v>
      </c>
      <c r="AK44" t="s">
        <v>46</v>
      </c>
      <c r="AL44">
        <v>123116</v>
      </c>
      <c r="AM44" s="6">
        <v>0.53260339999999995</v>
      </c>
      <c r="AN44" s="6">
        <v>0.86261350000000003</v>
      </c>
      <c r="AO44" s="6">
        <v>0</v>
      </c>
      <c r="AP44" s="6">
        <v>0</v>
      </c>
      <c r="AQ44" s="6">
        <v>0</v>
      </c>
      <c r="AR44" s="6">
        <v>1</v>
      </c>
      <c r="AS44" s="6">
        <v>35</v>
      </c>
    </row>
    <row r="45" spans="4:45" x14ac:dyDescent="0.25">
      <c r="E45" s="64" t="s">
        <v>42</v>
      </c>
      <c r="F45" s="13">
        <v>123116</v>
      </c>
      <c r="G45" s="13">
        <v>0</v>
      </c>
      <c r="H45" s="14">
        <f t="shared" si="0"/>
        <v>0</v>
      </c>
      <c r="I45" s="16" t="s">
        <v>196</v>
      </c>
      <c r="J45" s="12">
        <v>0</v>
      </c>
      <c r="K45" s="16">
        <v>0</v>
      </c>
      <c r="L45" s="12" t="s">
        <v>731</v>
      </c>
      <c r="M45" s="16" t="s">
        <v>394</v>
      </c>
      <c r="AK45" t="s">
        <v>47</v>
      </c>
      <c r="AL45">
        <v>123116</v>
      </c>
      <c r="AM45" s="6">
        <v>0.1385035</v>
      </c>
      <c r="AN45" s="6">
        <v>0.4516886</v>
      </c>
      <c r="AO45" s="6">
        <v>0</v>
      </c>
      <c r="AP45" s="6">
        <v>0</v>
      </c>
      <c r="AQ45" s="6">
        <v>0</v>
      </c>
      <c r="AR45" s="6">
        <v>0</v>
      </c>
      <c r="AS45" s="6">
        <v>43</v>
      </c>
    </row>
    <row r="46" spans="4:45" x14ac:dyDescent="0.25">
      <c r="E46" s="64" t="s">
        <v>43</v>
      </c>
      <c r="F46" s="13">
        <v>123116</v>
      </c>
      <c r="G46" s="13">
        <v>0</v>
      </c>
      <c r="H46" s="14">
        <f t="shared" si="0"/>
        <v>0</v>
      </c>
      <c r="I46" s="16" t="s">
        <v>196</v>
      </c>
      <c r="J46" s="12">
        <v>8</v>
      </c>
      <c r="K46" s="16">
        <v>0</v>
      </c>
      <c r="L46" s="12" t="s">
        <v>731</v>
      </c>
      <c r="M46" s="16" t="s">
        <v>395</v>
      </c>
      <c r="AK46" t="s">
        <v>48</v>
      </c>
      <c r="AL46">
        <v>123116</v>
      </c>
      <c r="AM46" s="6">
        <v>2.7868029999999998E-2</v>
      </c>
      <c r="AN46" s="6">
        <v>0.16883400000000001</v>
      </c>
      <c r="AO46" s="6">
        <v>0</v>
      </c>
      <c r="AP46" s="6">
        <v>0</v>
      </c>
      <c r="AQ46" s="6">
        <v>0</v>
      </c>
      <c r="AR46" s="6">
        <v>0</v>
      </c>
      <c r="AS46" s="6">
        <v>3</v>
      </c>
    </row>
    <row r="47" spans="4:45" x14ac:dyDescent="0.25">
      <c r="E47" s="64" t="s">
        <v>44</v>
      </c>
      <c r="F47" s="13">
        <v>123116</v>
      </c>
      <c r="G47" s="13">
        <v>0</v>
      </c>
      <c r="H47" s="14">
        <f t="shared" si="0"/>
        <v>0</v>
      </c>
      <c r="I47" s="16" t="s">
        <v>196</v>
      </c>
      <c r="J47" s="12">
        <v>0</v>
      </c>
      <c r="K47" s="16">
        <v>0</v>
      </c>
      <c r="L47" s="12" t="s">
        <v>731</v>
      </c>
      <c r="M47" s="16" t="s">
        <v>396</v>
      </c>
      <c r="AK47" t="s">
        <v>49</v>
      </c>
      <c r="AL47">
        <v>123116</v>
      </c>
      <c r="AM47" s="6">
        <v>67301</v>
      </c>
      <c r="AN47" s="6">
        <v>0</v>
      </c>
      <c r="AO47" s="6">
        <v>67301</v>
      </c>
      <c r="AP47" s="6">
        <v>67301</v>
      </c>
      <c r="AQ47" s="6">
        <v>67301</v>
      </c>
      <c r="AR47" s="6">
        <v>67301</v>
      </c>
      <c r="AS47" s="6">
        <v>67301</v>
      </c>
    </row>
    <row r="48" spans="4:45" x14ac:dyDescent="0.25">
      <c r="E48" s="64" t="s">
        <v>45</v>
      </c>
      <c r="F48" s="13">
        <v>123116</v>
      </c>
      <c r="G48" s="13">
        <v>0</v>
      </c>
      <c r="H48" s="14">
        <f t="shared" si="0"/>
        <v>0</v>
      </c>
      <c r="I48" s="16" t="s">
        <v>196</v>
      </c>
      <c r="J48" s="12">
        <v>0</v>
      </c>
      <c r="K48" s="16">
        <v>0</v>
      </c>
      <c r="L48" s="12" t="s">
        <v>731</v>
      </c>
      <c r="M48" s="16" t="s">
        <v>397</v>
      </c>
      <c r="AK48" t="s">
        <v>51</v>
      </c>
      <c r="AL48">
        <v>123116</v>
      </c>
      <c r="AM48" s="6">
        <v>0.16046659999999999</v>
      </c>
      <c r="AN48" s="6">
        <v>0.38805859999999998</v>
      </c>
      <c r="AO48" s="6">
        <v>0</v>
      </c>
      <c r="AP48" s="6">
        <v>0</v>
      </c>
      <c r="AQ48" s="6">
        <v>0</v>
      </c>
      <c r="AR48" s="6">
        <v>0</v>
      </c>
      <c r="AS48" s="6">
        <v>10</v>
      </c>
    </row>
    <row r="49" spans="5:45" x14ac:dyDescent="0.25">
      <c r="E49" s="64" t="s">
        <v>46</v>
      </c>
      <c r="F49" s="13">
        <v>123116</v>
      </c>
      <c r="G49" s="13">
        <v>0</v>
      </c>
      <c r="H49" s="14">
        <f t="shared" si="0"/>
        <v>0</v>
      </c>
      <c r="I49" s="16" t="s">
        <v>196</v>
      </c>
      <c r="J49" s="12">
        <v>0</v>
      </c>
      <c r="K49" s="16">
        <v>0</v>
      </c>
      <c r="L49" s="12" t="s">
        <v>731</v>
      </c>
      <c r="M49" s="16" t="s">
        <v>398</v>
      </c>
      <c r="AK49" t="s">
        <v>52</v>
      </c>
      <c r="AL49">
        <v>123116</v>
      </c>
      <c r="AM49" s="6">
        <v>3.0377859999999998E-3</v>
      </c>
      <c r="AN49" s="6">
        <v>5.8328520000000002E-2</v>
      </c>
      <c r="AO49" s="6">
        <v>0</v>
      </c>
      <c r="AP49" s="6">
        <v>0</v>
      </c>
      <c r="AQ49" s="6">
        <v>0</v>
      </c>
      <c r="AR49" s="6">
        <v>0</v>
      </c>
      <c r="AS49" s="6">
        <v>4</v>
      </c>
    </row>
    <row r="50" spans="5:45" x14ac:dyDescent="0.25">
      <c r="E50" s="64" t="s">
        <v>47</v>
      </c>
      <c r="F50" s="13">
        <v>123116</v>
      </c>
      <c r="G50" s="13">
        <v>0</v>
      </c>
      <c r="H50" s="14">
        <f t="shared" si="0"/>
        <v>0</v>
      </c>
      <c r="I50" s="16" t="s">
        <v>196</v>
      </c>
      <c r="J50" s="12">
        <v>0</v>
      </c>
      <c r="K50" s="16">
        <v>0</v>
      </c>
      <c r="L50" s="12" t="s">
        <v>731</v>
      </c>
      <c r="M50" s="16" t="s">
        <v>399</v>
      </c>
      <c r="AK50" t="s">
        <v>53</v>
      </c>
      <c r="AL50">
        <v>123116</v>
      </c>
      <c r="AM50" s="6">
        <v>6.9284250000000002E-3</v>
      </c>
      <c r="AN50" s="6">
        <v>8.4980130000000001E-2</v>
      </c>
      <c r="AO50" s="6">
        <v>0</v>
      </c>
      <c r="AP50" s="6">
        <v>0</v>
      </c>
      <c r="AQ50" s="6">
        <v>0</v>
      </c>
      <c r="AR50" s="6">
        <v>0</v>
      </c>
      <c r="AS50" s="6">
        <v>3</v>
      </c>
    </row>
    <row r="51" spans="5:45" x14ac:dyDescent="0.25">
      <c r="E51" s="56" t="s">
        <v>48</v>
      </c>
      <c r="F51" s="13">
        <v>123116</v>
      </c>
      <c r="G51" s="13">
        <v>0</v>
      </c>
      <c r="H51" s="14">
        <f t="shared" si="0"/>
        <v>0</v>
      </c>
      <c r="I51" s="16" t="s">
        <v>196</v>
      </c>
      <c r="J51" s="12">
        <v>0</v>
      </c>
      <c r="K51" s="16">
        <v>0</v>
      </c>
      <c r="L51" s="12" t="s">
        <v>731</v>
      </c>
      <c r="M51" s="16" t="s">
        <v>400</v>
      </c>
      <c r="AK51" t="s">
        <v>54</v>
      </c>
      <c r="AL51">
        <v>123116</v>
      </c>
      <c r="AM51" s="6">
        <v>2.6873680000000002</v>
      </c>
      <c r="AN51" s="6">
        <v>1.8488530000000001</v>
      </c>
      <c r="AO51" s="6">
        <v>0</v>
      </c>
      <c r="AP51" s="6">
        <v>2</v>
      </c>
      <c r="AQ51" s="6">
        <v>2</v>
      </c>
      <c r="AR51" s="6">
        <v>3</v>
      </c>
      <c r="AS51" s="6">
        <v>90</v>
      </c>
    </row>
    <row r="52" spans="5:45" x14ac:dyDescent="0.25">
      <c r="E52" s="64" t="s">
        <v>50</v>
      </c>
      <c r="F52" s="13">
        <v>123116</v>
      </c>
      <c r="G52" s="13">
        <v>32301</v>
      </c>
      <c r="H52" s="14">
        <f t="shared" si="0"/>
        <v>0.2623623249618246</v>
      </c>
      <c r="I52" s="16" t="s">
        <v>195</v>
      </c>
      <c r="J52" s="12" t="s">
        <v>185</v>
      </c>
      <c r="K52" s="16" t="s">
        <v>185</v>
      </c>
      <c r="L52" s="12" t="s">
        <v>731</v>
      </c>
      <c r="M52" s="16" t="s">
        <v>402</v>
      </c>
      <c r="AK52" t="s">
        <v>57</v>
      </c>
      <c r="AL52">
        <v>123113</v>
      </c>
      <c r="AM52" s="6">
        <v>1.6193010000000001</v>
      </c>
      <c r="AN52" s="6">
        <v>1.454528</v>
      </c>
      <c r="AO52" s="6">
        <v>1</v>
      </c>
      <c r="AP52" s="6">
        <v>1</v>
      </c>
      <c r="AQ52" s="6">
        <v>1</v>
      </c>
      <c r="AR52" s="6">
        <v>1</v>
      </c>
      <c r="AS52" s="6">
        <v>9</v>
      </c>
    </row>
    <row r="53" spans="5:45" x14ac:dyDescent="0.25">
      <c r="E53" s="56" t="s">
        <v>51</v>
      </c>
      <c r="F53" s="13">
        <v>123116</v>
      </c>
      <c r="G53" s="13">
        <v>0</v>
      </c>
      <c r="H53" s="14">
        <f t="shared" si="0"/>
        <v>0</v>
      </c>
      <c r="I53" s="16" t="s">
        <v>196</v>
      </c>
      <c r="J53" s="12">
        <v>0</v>
      </c>
      <c r="K53" s="16">
        <v>0</v>
      </c>
      <c r="L53" s="12" t="s">
        <v>731</v>
      </c>
      <c r="M53" s="16" t="s">
        <v>403</v>
      </c>
      <c r="AK53" t="s">
        <v>58</v>
      </c>
      <c r="AL53">
        <v>123111</v>
      </c>
      <c r="AM53" s="6">
        <v>0.35173140000000003</v>
      </c>
      <c r="AN53" s="6">
        <v>1.0321819999999999</v>
      </c>
      <c r="AO53" s="6">
        <v>0</v>
      </c>
      <c r="AP53" s="6">
        <v>0</v>
      </c>
      <c r="AQ53" s="6">
        <v>0</v>
      </c>
      <c r="AR53" s="6">
        <v>0</v>
      </c>
      <c r="AS53" s="6">
        <v>8</v>
      </c>
    </row>
    <row r="54" spans="5:45" x14ac:dyDescent="0.25">
      <c r="E54" s="64" t="s">
        <v>52</v>
      </c>
      <c r="F54" s="13">
        <v>123116</v>
      </c>
      <c r="G54" s="13">
        <v>0</v>
      </c>
      <c r="H54" s="14">
        <f t="shared" si="0"/>
        <v>0</v>
      </c>
      <c r="I54" s="16" t="s">
        <v>196</v>
      </c>
      <c r="J54" s="12">
        <v>0</v>
      </c>
      <c r="K54" s="16">
        <v>0</v>
      </c>
      <c r="L54" s="12" t="s">
        <v>731</v>
      </c>
      <c r="M54" s="16" t="s">
        <v>404</v>
      </c>
      <c r="AK54" t="s">
        <v>61</v>
      </c>
      <c r="AL54">
        <v>123116</v>
      </c>
      <c r="AM54" s="6">
        <v>0.1206667</v>
      </c>
      <c r="AN54" s="6">
        <v>0.34572449999999999</v>
      </c>
      <c r="AO54" s="6">
        <v>0</v>
      </c>
      <c r="AP54" s="6">
        <v>0</v>
      </c>
      <c r="AQ54" s="6">
        <v>0</v>
      </c>
      <c r="AR54" s="6">
        <v>0</v>
      </c>
      <c r="AS54" s="6">
        <v>5</v>
      </c>
    </row>
    <row r="55" spans="5:45" x14ac:dyDescent="0.25">
      <c r="E55" s="64" t="s">
        <v>53</v>
      </c>
      <c r="F55" s="13">
        <v>123116</v>
      </c>
      <c r="G55" s="13">
        <v>0</v>
      </c>
      <c r="H55" s="14">
        <f t="shared" si="0"/>
        <v>0</v>
      </c>
      <c r="I55" s="16" t="s">
        <v>196</v>
      </c>
      <c r="J55" s="12">
        <v>0</v>
      </c>
      <c r="K55" s="16">
        <v>0</v>
      </c>
      <c r="L55" s="12" t="s">
        <v>731</v>
      </c>
      <c r="M55" s="16" t="s">
        <v>405</v>
      </c>
      <c r="AK55" t="s">
        <v>63</v>
      </c>
      <c r="AL55">
        <v>123116</v>
      </c>
      <c r="AM55" s="6">
        <v>0.32646449999999999</v>
      </c>
      <c r="AN55" s="6">
        <v>0.56029399999999996</v>
      </c>
      <c r="AO55" s="6">
        <v>0</v>
      </c>
      <c r="AP55" s="6">
        <v>0</v>
      </c>
      <c r="AQ55" s="6">
        <v>0</v>
      </c>
      <c r="AR55" s="6">
        <v>1</v>
      </c>
      <c r="AS55" s="6">
        <v>5</v>
      </c>
    </row>
    <row r="56" spans="5:45" x14ac:dyDescent="0.25">
      <c r="E56" s="56" t="s">
        <v>54</v>
      </c>
      <c r="F56" s="13">
        <v>123116</v>
      </c>
      <c r="G56" s="13">
        <v>0</v>
      </c>
      <c r="H56" s="14">
        <f t="shared" si="0"/>
        <v>0</v>
      </c>
      <c r="I56" s="16" t="s">
        <v>196</v>
      </c>
      <c r="J56" s="12">
        <v>2</v>
      </c>
      <c r="K56" s="16">
        <v>4</v>
      </c>
      <c r="L56" s="12" t="s">
        <v>731</v>
      </c>
      <c r="M56" s="16" t="s">
        <v>406</v>
      </c>
      <c r="AK56" t="s">
        <v>64</v>
      </c>
      <c r="AL56">
        <v>123110</v>
      </c>
      <c r="AM56" s="6">
        <v>1.5715619999999999</v>
      </c>
      <c r="AN56" s="6">
        <v>1.7780419999999999</v>
      </c>
      <c r="AO56" s="6">
        <v>0</v>
      </c>
      <c r="AP56" s="6">
        <v>0</v>
      </c>
      <c r="AQ56" s="6">
        <v>0</v>
      </c>
      <c r="AR56" s="6">
        <v>3</v>
      </c>
      <c r="AS56" s="6">
        <v>9</v>
      </c>
    </row>
    <row r="57" spans="5:45" x14ac:dyDescent="0.25">
      <c r="E57" s="64" t="s">
        <v>55</v>
      </c>
      <c r="F57" s="13">
        <v>123116</v>
      </c>
      <c r="G57" s="13">
        <v>80</v>
      </c>
      <c r="H57" s="14">
        <f t="shared" si="0"/>
        <v>6.4979369050326521E-4</v>
      </c>
      <c r="I57" s="16" t="s">
        <v>195</v>
      </c>
      <c r="J57" s="12">
        <v>67301</v>
      </c>
      <c r="K57" s="16">
        <v>67301</v>
      </c>
      <c r="L57" s="12" t="s">
        <v>731</v>
      </c>
      <c r="M57" s="16" t="s">
        <v>408</v>
      </c>
      <c r="AK57" t="s">
        <v>65</v>
      </c>
      <c r="AL57">
        <v>123116</v>
      </c>
      <c r="AM57" s="6">
        <v>1.179392</v>
      </c>
      <c r="AN57" s="6">
        <v>1.370579</v>
      </c>
      <c r="AO57" s="6">
        <v>0</v>
      </c>
      <c r="AP57" s="6">
        <v>0</v>
      </c>
      <c r="AQ57" s="6">
        <v>0</v>
      </c>
      <c r="AR57" s="6">
        <v>2</v>
      </c>
      <c r="AS57" s="6">
        <v>9</v>
      </c>
    </row>
    <row r="58" spans="5:45" x14ac:dyDescent="0.25">
      <c r="E58" s="64" t="s">
        <v>56</v>
      </c>
      <c r="F58" s="13">
        <v>123116</v>
      </c>
      <c r="G58" s="13">
        <v>111090</v>
      </c>
      <c r="H58" s="14">
        <f t="shared" si="0"/>
        <v>0.90231976347509668</v>
      </c>
      <c r="I58" s="16" t="s">
        <v>195</v>
      </c>
      <c r="J58" s="12"/>
      <c r="K58" s="16"/>
      <c r="L58" s="12" t="s">
        <v>731</v>
      </c>
      <c r="M58" s="16" t="s">
        <v>407</v>
      </c>
      <c r="AK58" t="s">
        <v>67</v>
      </c>
      <c r="AL58">
        <v>123107</v>
      </c>
      <c r="AM58" s="6">
        <v>1747.325</v>
      </c>
      <c r="AN58" s="6">
        <v>2006.5119999999999</v>
      </c>
      <c r="AO58" s="6">
        <v>0</v>
      </c>
      <c r="AP58" s="6">
        <v>856</v>
      </c>
      <c r="AQ58" s="6">
        <v>1430</v>
      </c>
      <c r="AR58" s="6">
        <v>1840</v>
      </c>
      <c r="AS58" s="6">
        <v>9999</v>
      </c>
    </row>
    <row r="59" spans="5:45" x14ac:dyDescent="0.25">
      <c r="E59" s="64" t="s">
        <v>57</v>
      </c>
      <c r="F59" s="13">
        <v>123116</v>
      </c>
      <c r="G59" s="13">
        <v>3</v>
      </c>
      <c r="H59" s="14">
        <f t="shared" si="0"/>
        <v>2.4367263393872447E-5</v>
      </c>
      <c r="I59" s="16" t="s">
        <v>197</v>
      </c>
      <c r="J59" s="12">
        <v>6</v>
      </c>
      <c r="K59" s="16">
        <v>6</v>
      </c>
      <c r="L59" s="12" t="s">
        <v>731</v>
      </c>
      <c r="M59" s="16" t="s">
        <v>409</v>
      </c>
      <c r="AK59" t="s">
        <v>68</v>
      </c>
      <c r="AL59">
        <v>123116</v>
      </c>
      <c r="AM59" s="6">
        <v>2.1174659999999998</v>
      </c>
      <c r="AN59" s="6">
        <v>0.74558469999999999</v>
      </c>
      <c r="AO59" s="6">
        <v>1</v>
      </c>
      <c r="AP59" s="6">
        <v>2</v>
      </c>
      <c r="AQ59" s="6">
        <v>2</v>
      </c>
      <c r="AR59" s="6">
        <v>2</v>
      </c>
      <c r="AS59" s="6">
        <v>22</v>
      </c>
    </row>
    <row r="60" spans="5:45" x14ac:dyDescent="0.25">
      <c r="E60" s="64" t="s">
        <v>58</v>
      </c>
      <c r="F60" s="13">
        <v>123116</v>
      </c>
      <c r="G60" s="13">
        <v>5</v>
      </c>
      <c r="H60" s="14">
        <f t="shared" si="0"/>
        <v>4.0612105656454075E-5</v>
      </c>
      <c r="I60" s="16" t="s">
        <v>197</v>
      </c>
      <c r="J60" s="12">
        <v>0</v>
      </c>
      <c r="K60" s="16">
        <v>1</v>
      </c>
      <c r="L60" s="12" t="s">
        <v>731</v>
      </c>
      <c r="M60" s="16" t="s">
        <v>410</v>
      </c>
      <c r="AK60" t="s">
        <v>69</v>
      </c>
      <c r="AL60">
        <v>123116</v>
      </c>
      <c r="AM60" s="6">
        <v>1.085683</v>
      </c>
      <c r="AN60" s="6">
        <v>1.0668249999999999</v>
      </c>
      <c r="AO60" s="6">
        <v>0</v>
      </c>
      <c r="AP60" s="6">
        <v>1</v>
      </c>
      <c r="AQ60" s="6">
        <v>1</v>
      </c>
      <c r="AR60" s="6">
        <v>1</v>
      </c>
      <c r="AS60" s="6">
        <v>45</v>
      </c>
    </row>
    <row r="61" spans="5:45" x14ac:dyDescent="0.25">
      <c r="E61" s="56" t="s">
        <v>59</v>
      </c>
      <c r="F61" s="13">
        <v>123116</v>
      </c>
      <c r="G61" s="13">
        <v>7597</v>
      </c>
      <c r="H61" s="14">
        <f t="shared" si="0"/>
        <v>6.1706033334416321E-2</v>
      </c>
      <c r="I61" s="16" t="s">
        <v>195</v>
      </c>
      <c r="J61" s="12" t="s">
        <v>185</v>
      </c>
      <c r="K61" s="16" t="s">
        <v>185</v>
      </c>
      <c r="L61" s="12" t="s">
        <v>731</v>
      </c>
      <c r="M61" s="16" t="s">
        <v>411</v>
      </c>
      <c r="AK61" t="s">
        <v>70</v>
      </c>
      <c r="AL61">
        <v>123116</v>
      </c>
      <c r="AM61" s="6">
        <v>0.20122490000000001</v>
      </c>
      <c r="AN61" s="6">
        <v>0.61250990000000005</v>
      </c>
      <c r="AO61" s="6">
        <v>0</v>
      </c>
      <c r="AP61" s="6">
        <v>0</v>
      </c>
      <c r="AQ61" s="6">
        <v>0</v>
      </c>
      <c r="AR61" s="6">
        <v>0</v>
      </c>
      <c r="AS61" s="6">
        <v>15</v>
      </c>
    </row>
    <row r="62" spans="5:45" x14ac:dyDescent="0.25">
      <c r="E62" s="56" t="s">
        <v>60</v>
      </c>
      <c r="F62" s="13">
        <v>123116</v>
      </c>
      <c r="G62" s="13">
        <v>21488</v>
      </c>
      <c r="H62" s="14">
        <f t="shared" si="0"/>
        <v>0.17453458526917703</v>
      </c>
      <c r="I62" s="16" t="s">
        <v>195</v>
      </c>
      <c r="J62" s="12" t="s">
        <v>185</v>
      </c>
      <c r="K62" s="16" t="s">
        <v>185</v>
      </c>
      <c r="L62" s="12" t="s">
        <v>731</v>
      </c>
      <c r="M62" s="16" t="s">
        <v>412</v>
      </c>
      <c r="AK62" t="s">
        <v>71</v>
      </c>
      <c r="AL62">
        <v>123116</v>
      </c>
      <c r="AM62" s="6">
        <v>1.0559149999999999E-3</v>
      </c>
      <c r="AN62" s="6">
        <v>3.488923E-2</v>
      </c>
      <c r="AO62" s="6">
        <v>0</v>
      </c>
      <c r="AP62" s="6">
        <v>0</v>
      </c>
      <c r="AQ62" s="6">
        <v>0</v>
      </c>
      <c r="AR62" s="6">
        <v>0</v>
      </c>
      <c r="AS62" s="6">
        <v>2</v>
      </c>
    </row>
    <row r="63" spans="5:45" x14ac:dyDescent="0.25">
      <c r="E63" s="56" t="s">
        <v>61</v>
      </c>
      <c r="F63" s="13">
        <v>123116</v>
      </c>
      <c r="G63" s="13">
        <v>0</v>
      </c>
      <c r="H63" s="14">
        <f t="shared" si="0"/>
        <v>0</v>
      </c>
      <c r="I63" s="16" t="s">
        <v>196</v>
      </c>
      <c r="J63" s="12">
        <v>0</v>
      </c>
      <c r="K63" s="16">
        <v>0</v>
      </c>
      <c r="L63" s="12" t="s">
        <v>731</v>
      </c>
      <c r="M63" s="16" t="s">
        <v>413</v>
      </c>
      <c r="AK63" t="s">
        <v>72</v>
      </c>
      <c r="AL63">
        <v>123116</v>
      </c>
      <c r="AM63" s="6">
        <v>2.8103580000000002E-3</v>
      </c>
      <c r="AN63" s="6">
        <v>5.8894200000000001E-2</v>
      </c>
      <c r="AO63" s="6">
        <v>0</v>
      </c>
      <c r="AP63" s="6">
        <v>0</v>
      </c>
      <c r="AQ63" s="6">
        <v>0</v>
      </c>
      <c r="AR63" s="6">
        <v>0</v>
      </c>
      <c r="AS63" s="6">
        <v>4</v>
      </c>
    </row>
    <row r="64" spans="5:45" x14ac:dyDescent="0.25">
      <c r="E64" s="64" t="s">
        <v>62</v>
      </c>
      <c r="F64" s="13">
        <v>123116</v>
      </c>
      <c r="G64" s="13">
        <v>111090</v>
      </c>
      <c r="H64" s="14">
        <f t="shared" si="0"/>
        <v>0.90231976347509668</v>
      </c>
      <c r="I64" s="16" t="s">
        <v>195</v>
      </c>
      <c r="J64" s="12"/>
      <c r="K64" s="16"/>
      <c r="L64" s="12" t="s">
        <v>731</v>
      </c>
      <c r="M64" s="16" t="s">
        <v>414</v>
      </c>
      <c r="AK64" t="s">
        <v>73</v>
      </c>
      <c r="AL64">
        <v>123116</v>
      </c>
      <c r="AM64" s="6">
        <v>0.38890960000000002</v>
      </c>
      <c r="AN64" s="6">
        <v>0.81396060000000003</v>
      </c>
      <c r="AO64" s="6">
        <v>0</v>
      </c>
      <c r="AP64" s="6">
        <v>0</v>
      </c>
      <c r="AQ64" s="6">
        <v>0</v>
      </c>
      <c r="AR64" s="6">
        <v>1</v>
      </c>
      <c r="AS64" s="6">
        <v>45</v>
      </c>
    </row>
    <row r="65" spans="5:45" x14ac:dyDescent="0.25">
      <c r="E65" s="56" t="s">
        <v>63</v>
      </c>
      <c r="F65" s="13">
        <v>123116</v>
      </c>
      <c r="G65" s="13">
        <v>0</v>
      </c>
      <c r="H65" s="14">
        <f t="shared" si="0"/>
        <v>0</v>
      </c>
      <c r="I65" s="16" t="s">
        <v>196</v>
      </c>
      <c r="J65" s="12">
        <v>0</v>
      </c>
      <c r="K65" s="16">
        <v>3</v>
      </c>
      <c r="L65" s="12" t="s">
        <v>731</v>
      </c>
      <c r="M65" s="16" t="s">
        <v>415</v>
      </c>
      <c r="AK65" t="s">
        <v>74</v>
      </c>
      <c r="AL65">
        <v>123116</v>
      </c>
      <c r="AM65" s="6">
        <v>0.16473889999999999</v>
      </c>
      <c r="AN65" s="6">
        <v>0.5543283</v>
      </c>
      <c r="AO65" s="6">
        <v>0</v>
      </c>
      <c r="AP65" s="6">
        <v>0</v>
      </c>
      <c r="AQ65" s="6">
        <v>0</v>
      </c>
      <c r="AR65" s="6">
        <v>0</v>
      </c>
      <c r="AS65" s="6">
        <v>39</v>
      </c>
    </row>
    <row r="66" spans="5:45" x14ac:dyDescent="0.25">
      <c r="E66" s="64" t="s">
        <v>64</v>
      </c>
      <c r="F66" s="13">
        <v>123116</v>
      </c>
      <c r="G66" s="13">
        <v>6</v>
      </c>
      <c r="H66" s="14">
        <f t="shared" si="0"/>
        <v>4.8734526787744893E-5</v>
      </c>
      <c r="I66" s="16" t="s">
        <v>197</v>
      </c>
      <c r="J66" s="12">
        <v>0</v>
      </c>
      <c r="K66" s="16">
        <v>3</v>
      </c>
      <c r="L66" s="12" t="s">
        <v>731</v>
      </c>
      <c r="M66" s="16" t="s">
        <v>416</v>
      </c>
      <c r="AK66" t="s">
        <v>75</v>
      </c>
      <c r="AL66">
        <v>123116</v>
      </c>
      <c r="AM66" s="6">
        <v>3</v>
      </c>
      <c r="AN66" s="6">
        <v>0</v>
      </c>
      <c r="AO66" s="6">
        <v>3</v>
      </c>
      <c r="AP66" s="6">
        <v>3</v>
      </c>
      <c r="AQ66" s="6">
        <v>3</v>
      </c>
      <c r="AR66" s="6">
        <v>3</v>
      </c>
      <c r="AS66" s="6">
        <v>3</v>
      </c>
    </row>
    <row r="67" spans="5:45" x14ac:dyDescent="0.25">
      <c r="E67" s="64" t="s">
        <v>65</v>
      </c>
      <c r="F67" s="13">
        <v>123116</v>
      </c>
      <c r="G67" s="13">
        <v>0</v>
      </c>
      <c r="H67" s="14">
        <f t="shared" si="0"/>
        <v>0</v>
      </c>
      <c r="I67" s="16" t="s">
        <v>196</v>
      </c>
      <c r="J67" s="12">
        <v>0</v>
      </c>
      <c r="K67" s="16">
        <v>2</v>
      </c>
      <c r="L67" s="12" t="s">
        <v>731</v>
      </c>
      <c r="M67" s="16" t="s">
        <v>417</v>
      </c>
      <c r="AK67" t="s">
        <v>76</v>
      </c>
      <c r="AL67">
        <v>123116</v>
      </c>
      <c r="AM67" s="6">
        <v>0.1133565</v>
      </c>
      <c r="AN67" s="6">
        <v>0.33542909999999998</v>
      </c>
      <c r="AO67" s="6">
        <v>0</v>
      </c>
      <c r="AP67" s="6">
        <v>0</v>
      </c>
      <c r="AQ67" s="6">
        <v>0</v>
      </c>
      <c r="AR67" s="6">
        <v>0</v>
      </c>
      <c r="AS67" s="6">
        <v>4</v>
      </c>
    </row>
    <row r="68" spans="5:45" x14ac:dyDescent="0.25">
      <c r="E68" s="64" t="s">
        <v>66</v>
      </c>
      <c r="F68" s="13">
        <v>123116</v>
      </c>
      <c r="G68" s="13">
        <v>79647</v>
      </c>
      <c r="H68" s="14">
        <f t="shared" si="0"/>
        <v>0.6469264758439196</v>
      </c>
      <c r="I68" s="16" t="s">
        <v>195</v>
      </c>
      <c r="J68" s="12"/>
      <c r="K68" s="16"/>
      <c r="L68" s="12" t="s">
        <v>731</v>
      </c>
      <c r="M68" s="16" t="s">
        <v>418</v>
      </c>
      <c r="AK68" t="s">
        <v>77</v>
      </c>
      <c r="AL68">
        <v>123116</v>
      </c>
      <c r="AM68" s="6">
        <v>1.905122</v>
      </c>
      <c r="AN68" s="6">
        <v>0.85400469999999995</v>
      </c>
      <c r="AO68" s="6">
        <v>0</v>
      </c>
      <c r="AP68" s="6">
        <v>1</v>
      </c>
      <c r="AQ68" s="6">
        <v>2</v>
      </c>
      <c r="AR68" s="6">
        <v>2</v>
      </c>
      <c r="AS68" s="6">
        <v>22</v>
      </c>
    </row>
    <row r="69" spans="5:45" x14ac:dyDescent="0.25">
      <c r="E69" s="64" t="s">
        <v>67</v>
      </c>
      <c r="F69" s="13">
        <v>123116</v>
      </c>
      <c r="G69" s="13">
        <v>9</v>
      </c>
      <c r="H69" s="14">
        <f t="shared" si="0"/>
        <v>7.310179018161734E-5</v>
      </c>
      <c r="I69" s="16" t="s">
        <v>197</v>
      </c>
      <c r="J69" s="12">
        <v>9999</v>
      </c>
      <c r="K69" s="16">
        <v>250</v>
      </c>
      <c r="L69" s="12" t="s">
        <v>731</v>
      </c>
      <c r="M69" s="16" t="s">
        <v>419</v>
      </c>
      <c r="AK69" t="s">
        <v>78</v>
      </c>
      <c r="AL69">
        <v>123098</v>
      </c>
      <c r="AM69" s="6">
        <v>1.367065</v>
      </c>
      <c r="AN69" s="6">
        <v>1.1703460000000001</v>
      </c>
      <c r="AO69" s="6">
        <v>1</v>
      </c>
      <c r="AP69" s="6">
        <v>1</v>
      </c>
      <c r="AQ69" s="6">
        <v>1</v>
      </c>
      <c r="AR69" s="6">
        <v>1</v>
      </c>
      <c r="AS69" s="6">
        <v>9</v>
      </c>
    </row>
    <row r="70" spans="5:45" x14ac:dyDescent="0.25">
      <c r="E70" s="56" t="s">
        <v>68</v>
      </c>
      <c r="F70" s="13">
        <v>123116</v>
      </c>
      <c r="G70" s="13">
        <v>0</v>
      </c>
      <c r="H70" s="14">
        <f t="shared" si="0"/>
        <v>0</v>
      </c>
      <c r="I70" s="16" t="s">
        <v>196</v>
      </c>
      <c r="J70" s="12">
        <v>3</v>
      </c>
      <c r="K70" s="16">
        <v>7</v>
      </c>
      <c r="L70" s="12" t="s">
        <v>731</v>
      </c>
      <c r="M70" s="16" t="s">
        <v>420</v>
      </c>
    </row>
    <row r="71" spans="5:45" x14ac:dyDescent="0.25">
      <c r="E71" s="64" t="s">
        <v>69</v>
      </c>
      <c r="F71" s="13">
        <v>123116</v>
      </c>
      <c r="G71" s="13">
        <v>0</v>
      </c>
      <c r="H71" s="14">
        <f t="shared" si="0"/>
        <v>0</v>
      </c>
      <c r="I71" s="16" t="s">
        <v>196</v>
      </c>
      <c r="J71" s="12">
        <v>2</v>
      </c>
      <c r="K71" s="16">
        <v>0</v>
      </c>
      <c r="L71" s="12" t="s">
        <v>731</v>
      </c>
      <c r="M71" s="16"/>
    </row>
    <row r="72" spans="5:45" x14ac:dyDescent="0.25">
      <c r="E72" s="56" t="s">
        <v>70</v>
      </c>
      <c r="F72" s="13">
        <v>123116</v>
      </c>
      <c r="G72" s="13">
        <v>0</v>
      </c>
      <c r="H72" s="14">
        <f t="shared" ref="H72:H135" si="1">G72/F72</f>
        <v>0</v>
      </c>
      <c r="I72" s="16" t="s">
        <v>196</v>
      </c>
      <c r="J72" s="12">
        <v>0</v>
      </c>
      <c r="K72" s="16">
        <v>2</v>
      </c>
      <c r="L72" s="12" t="s">
        <v>731</v>
      </c>
      <c r="M72" s="16" t="s">
        <v>421</v>
      </c>
    </row>
    <row r="73" spans="5:45" x14ac:dyDescent="0.25">
      <c r="E73" s="64" t="s">
        <v>71</v>
      </c>
      <c r="F73" s="13">
        <v>123116</v>
      </c>
      <c r="G73" s="13">
        <v>0</v>
      </c>
      <c r="H73" s="14">
        <f t="shared" si="1"/>
        <v>0</v>
      </c>
      <c r="I73" s="16" t="s">
        <v>196</v>
      </c>
      <c r="J73" s="12">
        <v>0</v>
      </c>
      <c r="K73" s="16">
        <v>0</v>
      </c>
      <c r="L73" s="12" t="s">
        <v>731</v>
      </c>
      <c r="M73" s="16" t="s">
        <v>422</v>
      </c>
    </row>
    <row r="74" spans="5:45" x14ac:dyDescent="0.25">
      <c r="E74" s="64" t="s">
        <v>72</v>
      </c>
      <c r="F74" s="13">
        <v>123116</v>
      </c>
      <c r="G74" s="13">
        <v>0</v>
      </c>
      <c r="H74" s="14">
        <f t="shared" si="1"/>
        <v>0</v>
      </c>
      <c r="I74" s="16" t="s">
        <v>196</v>
      </c>
      <c r="J74" s="12">
        <v>0</v>
      </c>
      <c r="K74" s="16">
        <v>0</v>
      </c>
      <c r="L74" s="12" t="s">
        <v>731</v>
      </c>
      <c r="M74" s="16" t="s">
        <v>423</v>
      </c>
    </row>
    <row r="75" spans="5:45" x14ac:dyDescent="0.25">
      <c r="E75" s="64" t="s">
        <v>73</v>
      </c>
      <c r="F75" s="13">
        <v>123116</v>
      </c>
      <c r="G75" s="13">
        <v>0</v>
      </c>
      <c r="H75" s="14">
        <f t="shared" si="1"/>
        <v>0</v>
      </c>
      <c r="I75" s="16" t="s">
        <v>196</v>
      </c>
      <c r="J75" s="12">
        <v>2</v>
      </c>
      <c r="K75" s="16">
        <v>0</v>
      </c>
      <c r="L75" s="12" t="s">
        <v>731</v>
      </c>
      <c r="M75" s="16" t="s">
        <v>424</v>
      </c>
    </row>
    <row r="76" spans="5:45" x14ac:dyDescent="0.25">
      <c r="E76" s="64" t="s">
        <v>74</v>
      </c>
      <c r="F76" s="13">
        <v>123116</v>
      </c>
      <c r="G76" s="13">
        <v>0</v>
      </c>
      <c r="H76" s="14">
        <f t="shared" si="1"/>
        <v>0</v>
      </c>
      <c r="I76" s="16" t="s">
        <v>196</v>
      </c>
      <c r="J76" s="12">
        <v>0</v>
      </c>
      <c r="K76" s="16">
        <v>0</v>
      </c>
      <c r="L76" s="12" t="s">
        <v>731</v>
      </c>
      <c r="M76" s="16" t="s">
        <v>425</v>
      </c>
    </row>
    <row r="77" spans="5:45" x14ac:dyDescent="0.25">
      <c r="E77" s="56" t="s">
        <v>75</v>
      </c>
      <c r="F77" s="13">
        <v>123116</v>
      </c>
      <c r="G77" s="13">
        <v>0</v>
      </c>
      <c r="H77" s="14">
        <f t="shared" si="1"/>
        <v>0</v>
      </c>
      <c r="I77" s="16" t="s">
        <v>196</v>
      </c>
      <c r="J77" s="12">
        <v>3</v>
      </c>
      <c r="K77" s="16">
        <v>3</v>
      </c>
      <c r="L77" s="12" t="s">
        <v>731</v>
      </c>
      <c r="M77" s="16" t="s">
        <v>426</v>
      </c>
    </row>
    <row r="78" spans="5:45" x14ac:dyDescent="0.25">
      <c r="E78" s="56" t="s">
        <v>76</v>
      </c>
      <c r="F78" s="13">
        <v>123116</v>
      </c>
      <c r="G78" s="13">
        <v>0</v>
      </c>
      <c r="H78" s="14">
        <f t="shared" si="1"/>
        <v>0</v>
      </c>
      <c r="I78" s="16" t="s">
        <v>196</v>
      </c>
      <c r="J78" s="12">
        <v>0</v>
      </c>
      <c r="K78" s="16">
        <v>0</v>
      </c>
      <c r="L78" s="12" t="s">
        <v>731</v>
      </c>
      <c r="M78" s="16" t="s">
        <v>427</v>
      </c>
    </row>
    <row r="79" spans="5:45" x14ac:dyDescent="0.25">
      <c r="E79" s="56" t="s">
        <v>77</v>
      </c>
      <c r="F79" s="13">
        <v>123116</v>
      </c>
      <c r="G79" s="13">
        <v>0</v>
      </c>
      <c r="H79" s="14">
        <f t="shared" si="1"/>
        <v>0</v>
      </c>
      <c r="I79" s="16" t="s">
        <v>196</v>
      </c>
      <c r="J79" s="12">
        <v>3</v>
      </c>
      <c r="K79" s="16">
        <v>7</v>
      </c>
      <c r="L79" s="12" t="s">
        <v>731</v>
      </c>
      <c r="M79" s="16" t="s">
        <v>428</v>
      </c>
    </row>
    <row r="80" spans="5:45" x14ac:dyDescent="0.25">
      <c r="E80" s="56" t="s">
        <v>78</v>
      </c>
      <c r="F80" s="13">
        <v>123116</v>
      </c>
      <c r="G80" s="13">
        <v>18</v>
      </c>
      <c r="H80" s="14">
        <f t="shared" si="1"/>
        <v>1.4620358036323468E-4</v>
      </c>
      <c r="I80" s="16" t="s">
        <v>197</v>
      </c>
      <c r="J80" s="12">
        <v>1</v>
      </c>
      <c r="K80" s="16">
        <v>4</v>
      </c>
      <c r="L80" s="12" t="s">
        <v>731</v>
      </c>
      <c r="M80" s="16" t="s">
        <v>429</v>
      </c>
    </row>
    <row r="81" spans="5:13" x14ac:dyDescent="0.25">
      <c r="E81" s="64" t="s">
        <v>79</v>
      </c>
      <c r="F81" s="13">
        <v>123116</v>
      </c>
      <c r="G81" s="13">
        <v>110648</v>
      </c>
      <c r="H81" s="14">
        <f t="shared" si="1"/>
        <v>0.89872965333506616</v>
      </c>
      <c r="I81" s="16" t="s">
        <v>195</v>
      </c>
      <c r="J81" s="12"/>
      <c r="K81" s="16"/>
      <c r="L81" s="12" t="s">
        <v>731</v>
      </c>
      <c r="M81" s="16" t="s">
        <v>430</v>
      </c>
    </row>
    <row r="82" spans="5:13" x14ac:dyDescent="0.25">
      <c r="E82" s="56" t="s">
        <v>80</v>
      </c>
      <c r="F82" s="13">
        <v>123116</v>
      </c>
      <c r="G82" s="13">
        <v>0</v>
      </c>
      <c r="H82" s="14">
        <f t="shared" si="1"/>
        <v>0</v>
      </c>
      <c r="I82" s="16" t="s">
        <v>195</v>
      </c>
      <c r="J82" s="12" t="s">
        <v>185</v>
      </c>
      <c r="K82" s="16" t="s">
        <v>185</v>
      </c>
      <c r="L82" s="12" t="s">
        <v>731</v>
      </c>
      <c r="M82" s="16" t="s">
        <v>431</v>
      </c>
    </row>
    <row r="83" spans="5:13" x14ac:dyDescent="0.25">
      <c r="E83" s="64" t="s">
        <v>81</v>
      </c>
      <c r="F83" s="13">
        <v>123116</v>
      </c>
      <c r="G83" s="13">
        <v>110648</v>
      </c>
      <c r="H83" s="14">
        <f t="shared" si="1"/>
        <v>0.89872965333506616</v>
      </c>
      <c r="I83" s="16" t="s">
        <v>195</v>
      </c>
      <c r="J83" s="12"/>
      <c r="K83" s="16"/>
      <c r="L83" s="12" t="s">
        <v>731</v>
      </c>
      <c r="M83" s="16" t="s">
        <v>432</v>
      </c>
    </row>
    <row r="84" spans="5:13" x14ac:dyDescent="0.25">
      <c r="E84" s="64" t="s">
        <v>82</v>
      </c>
      <c r="F84" s="13">
        <v>123116</v>
      </c>
      <c r="G84" s="13">
        <v>110648</v>
      </c>
      <c r="H84" s="14">
        <f t="shared" si="1"/>
        <v>0.89872965333506616</v>
      </c>
      <c r="I84" s="16" t="s">
        <v>195</v>
      </c>
      <c r="J84" s="12"/>
      <c r="K84" s="16"/>
      <c r="L84" s="12" t="s">
        <v>731</v>
      </c>
      <c r="M84" s="16" t="s">
        <v>433</v>
      </c>
    </row>
    <row r="85" spans="5:13" x14ac:dyDescent="0.25">
      <c r="E85" s="64" t="s">
        <v>83</v>
      </c>
      <c r="F85" s="13">
        <v>123116</v>
      </c>
      <c r="G85" s="13">
        <v>110869</v>
      </c>
      <c r="H85" s="14">
        <f t="shared" si="1"/>
        <v>0.90052470840508136</v>
      </c>
      <c r="I85" s="16" t="s">
        <v>195</v>
      </c>
      <c r="J85" s="12"/>
      <c r="K85" s="16"/>
      <c r="L85" s="12" t="s">
        <v>731</v>
      </c>
      <c r="M85" s="16" t="s">
        <v>434</v>
      </c>
    </row>
    <row r="86" spans="5:13" x14ac:dyDescent="0.25">
      <c r="E86" s="64" t="s">
        <v>84</v>
      </c>
      <c r="F86" s="13">
        <v>123116</v>
      </c>
      <c r="G86" s="13">
        <v>110877</v>
      </c>
      <c r="H86" s="14">
        <f t="shared" si="1"/>
        <v>0.90058968777413173</v>
      </c>
      <c r="I86" s="16" t="s">
        <v>195</v>
      </c>
      <c r="J86" s="12"/>
      <c r="K86" s="16"/>
      <c r="L86" s="12" t="s">
        <v>731</v>
      </c>
      <c r="M86" s="16" t="s">
        <v>435</v>
      </c>
    </row>
    <row r="87" spans="5:13" x14ac:dyDescent="0.25">
      <c r="E87" s="64" t="s">
        <v>85</v>
      </c>
      <c r="F87" s="13">
        <v>123116</v>
      </c>
      <c r="G87" s="13">
        <v>110648</v>
      </c>
      <c r="H87" s="14">
        <f t="shared" si="1"/>
        <v>0.89872965333506616</v>
      </c>
      <c r="I87" s="16" t="s">
        <v>195</v>
      </c>
      <c r="J87" s="12"/>
      <c r="K87" s="16"/>
      <c r="L87" s="12" t="s">
        <v>731</v>
      </c>
      <c r="M87" s="16" t="s">
        <v>436</v>
      </c>
    </row>
    <row r="88" spans="5:13" x14ac:dyDescent="0.25">
      <c r="E88" s="64" t="s">
        <v>86</v>
      </c>
      <c r="F88" s="13">
        <v>123116</v>
      </c>
      <c r="G88" s="13">
        <v>110783</v>
      </c>
      <c r="H88" s="14">
        <f t="shared" si="1"/>
        <v>0.89982618018779037</v>
      </c>
      <c r="I88" s="16" t="s">
        <v>195</v>
      </c>
      <c r="J88" s="12"/>
      <c r="K88" s="16"/>
      <c r="L88" s="12" t="s">
        <v>731</v>
      </c>
      <c r="M88" s="16" t="s">
        <v>437</v>
      </c>
    </row>
    <row r="89" spans="5:13" x14ac:dyDescent="0.25">
      <c r="E89" s="64" t="s">
        <v>87</v>
      </c>
      <c r="F89" s="13">
        <v>123116</v>
      </c>
      <c r="G89" s="13">
        <v>110866</v>
      </c>
      <c r="H89" s="14">
        <f t="shared" si="1"/>
        <v>0.90050034114168753</v>
      </c>
      <c r="I89" s="16" t="s">
        <v>195</v>
      </c>
      <c r="J89" s="12"/>
      <c r="K89" s="16"/>
      <c r="L89" s="12" t="s">
        <v>731</v>
      </c>
      <c r="M89" s="16" t="s">
        <v>438</v>
      </c>
    </row>
    <row r="90" spans="5:13" x14ac:dyDescent="0.25">
      <c r="E90" s="64" t="s">
        <v>88</v>
      </c>
      <c r="F90" s="13">
        <v>123116</v>
      </c>
      <c r="G90" s="13">
        <v>110861</v>
      </c>
      <c r="H90" s="14">
        <f t="shared" si="1"/>
        <v>0.90045972903603111</v>
      </c>
      <c r="I90" s="16" t="s">
        <v>195</v>
      </c>
      <c r="J90" s="12"/>
      <c r="K90" s="16"/>
      <c r="L90" s="12" t="s">
        <v>731</v>
      </c>
      <c r="M90" s="16" t="s">
        <v>439</v>
      </c>
    </row>
    <row r="91" spans="5:13" x14ac:dyDescent="0.25">
      <c r="E91" s="64" t="s">
        <v>89</v>
      </c>
      <c r="F91" s="13">
        <v>123116</v>
      </c>
      <c r="G91" s="13">
        <v>110850</v>
      </c>
      <c r="H91" s="14">
        <f t="shared" si="1"/>
        <v>0.90037038240358691</v>
      </c>
      <c r="I91" s="16" t="s">
        <v>195</v>
      </c>
      <c r="J91" s="12"/>
      <c r="K91" s="16"/>
      <c r="L91" s="12" t="s">
        <v>731</v>
      </c>
      <c r="M91" s="16" t="s">
        <v>440</v>
      </c>
    </row>
    <row r="92" spans="5:13" x14ac:dyDescent="0.25">
      <c r="E92" s="64" t="s">
        <v>650</v>
      </c>
      <c r="F92" s="13">
        <v>123116</v>
      </c>
      <c r="G92" s="13">
        <v>0</v>
      </c>
      <c r="H92" s="14">
        <f t="shared" si="1"/>
        <v>0</v>
      </c>
      <c r="I92" s="16" t="s">
        <v>195</v>
      </c>
      <c r="J92" s="12" t="s">
        <v>653</v>
      </c>
      <c r="K92" s="16" t="s">
        <v>660</v>
      </c>
      <c r="L92" s="12" t="s">
        <v>731</v>
      </c>
      <c r="M92" s="68" t="s">
        <v>729</v>
      </c>
    </row>
    <row r="93" spans="5:13" x14ac:dyDescent="0.25">
      <c r="E93" s="56" t="s">
        <v>90</v>
      </c>
      <c r="F93" s="13">
        <v>123116</v>
      </c>
      <c r="G93" s="13">
        <v>2</v>
      </c>
      <c r="H93" s="14">
        <f t="shared" si="1"/>
        <v>1.6244842262581629E-5</v>
      </c>
      <c r="I93" s="16" t="s">
        <v>197</v>
      </c>
      <c r="J93" s="12">
        <v>0</v>
      </c>
      <c r="K93" s="16">
        <v>0</v>
      </c>
      <c r="L93" s="64" t="s">
        <v>732</v>
      </c>
      <c r="M93" s="16" t="s">
        <v>441</v>
      </c>
    </row>
    <row r="94" spans="5:13" x14ac:dyDescent="0.25">
      <c r="E94" s="56" t="s">
        <v>91</v>
      </c>
      <c r="F94" s="13">
        <v>123116</v>
      </c>
      <c r="G94" s="13">
        <v>2</v>
      </c>
      <c r="H94" s="14">
        <f t="shared" si="1"/>
        <v>1.6244842262581629E-5</v>
      </c>
      <c r="I94" s="16" t="s">
        <v>197</v>
      </c>
      <c r="J94" s="12">
        <v>0</v>
      </c>
      <c r="K94" s="16">
        <v>0</v>
      </c>
      <c r="L94" s="64" t="s">
        <v>732</v>
      </c>
      <c r="M94" s="16" t="s">
        <v>442</v>
      </c>
    </row>
    <row r="95" spans="5:13" x14ac:dyDescent="0.25">
      <c r="E95" s="56" t="s">
        <v>92</v>
      </c>
      <c r="F95" s="13">
        <v>123116</v>
      </c>
      <c r="G95" s="13">
        <v>2</v>
      </c>
      <c r="H95" s="14">
        <f t="shared" si="1"/>
        <v>1.6244842262581629E-5</v>
      </c>
      <c r="I95" s="16" t="s">
        <v>197</v>
      </c>
      <c r="J95" s="12">
        <v>0</v>
      </c>
      <c r="K95" s="16">
        <v>0</v>
      </c>
      <c r="L95" s="64" t="s">
        <v>732</v>
      </c>
      <c r="M95" s="16" t="s">
        <v>443</v>
      </c>
    </row>
    <row r="96" spans="5:13" x14ac:dyDescent="0.25">
      <c r="E96" s="56" t="s">
        <v>93</v>
      </c>
      <c r="F96" s="13">
        <v>123116</v>
      </c>
      <c r="G96" s="13">
        <v>2</v>
      </c>
      <c r="H96" s="14">
        <f t="shared" si="1"/>
        <v>1.6244842262581629E-5</v>
      </c>
      <c r="I96" s="16" t="s">
        <v>197</v>
      </c>
      <c r="J96" s="12">
        <v>0</v>
      </c>
      <c r="K96" s="16">
        <v>0</v>
      </c>
      <c r="L96" s="64" t="s">
        <v>732</v>
      </c>
      <c r="M96" s="16" t="s">
        <v>444</v>
      </c>
    </row>
    <row r="97" spans="5:13" x14ac:dyDescent="0.25">
      <c r="E97" s="56" t="s">
        <v>94</v>
      </c>
      <c r="F97" s="13">
        <v>123116</v>
      </c>
      <c r="G97" s="15">
        <v>2</v>
      </c>
      <c r="H97" s="14">
        <f t="shared" si="1"/>
        <v>1.6244842262581629E-5</v>
      </c>
      <c r="I97" s="16" t="s">
        <v>197</v>
      </c>
      <c r="J97" s="12">
        <v>0</v>
      </c>
      <c r="K97" s="16">
        <v>0</v>
      </c>
      <c r="L97" s="64" t="s">
        <v>732</v>
      </c>
      <c r="M97" s="16" t="s">
        <v>446</v>
      </c>
    </row>
    <row r="98" spans="5:13" x14ac:dyDescent="0.25">
      <c r="E98" s="56" t="s">
        <v>15</v>
      </c>
      <c r="F98" s="13">
        <v>123116</v>
      </c>
      <c r="G98" s="15">
        <v>2</v>
      </c>
      <c r="H98" s="14">
        <f t="shared" si="1"/>
        <v>1.6244842262581629E-5</v>
      </c>
      <c r="I98" s="16" t="s">
        <v>197</v>
      </c>
      <c r="J98" s="12">
        <v>2007</v>
      </c>
      <c r="K98" s="16">
        <v>2007</v>
      </c>
      <c r="L98" s="64" t="s">
        <v>732</v>
      </c>
      <c r="M98" s="16"/>
    </row>
    <row r="99" spans="5:13" x14ac:dyDescent="0.25">
      <c r="E99" s="56" t="s">
        <v>95</v>
      </c>
      <c r="F99" s="13">
        <v>123116</v>
      </c>
      <c r="G99" s="15">
        <v>2</v>
      </c>
      <c r="H99" s="14">
        <f t="shared" si="1"/>
        <v>1.6244842262581629E-5</v>
      </c>
      <c r="I99" s="16" t="s">
        <v>197</v>
      </c>
      <c r="J99" s="12">
        <v>0</v>
      </c>
      <c r="K99" s="16">
        <v>0</v>
      </c>
      <c r="L99" s="64" t="s">
        <v>732</v>
      </c>
      <c r="M99" s="16" t="s">
        <v>447</v>
      </c>
    </row>
    <row r="100" spans="5:13" x14ac:dyDescent="0.25">
      <c r="E100" s="56" t="s">
        <v>96</v>
      </c>
      <c r="F100" s="13">
        <v>123116</v>
      </c>
      <c r="G100" s="15">
        <v>2</v>
      </c>
      <c r="H100" s="14">
        <f t="shared" si="1"/>
        <v>1.6244842262581629E-5</v>
      </c>
      <c r="I100" s="16" t="s">
        <v>197</v>
      </c>
      <c r="J100" s="12">
        <v>0</v>
      </c>
      <c r="K100" s="16">
        <v>0</v>
      </c>
      <c r="L100" s="64" t="s">
        <v>732</v>
      </c>
      <c r="M100" s="16" t="s">
        <v>449</v>
      </c>
    </row>
    <row r="101" spans="5:13" x14ac:dyDescent="0.25">
      <c r="E101" s="56" t="s">
        <v>97</v>
      </c>
      <c r="F101" s="13">
        <v>123116</v>
      </c>
      <c r="G101" s="15">
        <v>2</v>
      </c>
      <c r="H101" s="14">
        <f t="shared" si="1"/>
        <v>1.6244842262581629E-5</v>
      </c>
      <c r="I101" s="16" t="s">
        <v>197</v>
      </c>
      <c r="J101" s="12">
        <v>0</v>
      </c>
      <c r="K101" s="16">
        <v>0</v>
      </c>
      <c r="L101" s="64" t="s">
        <v>732</v>
      </c>
      <c r="M101" s="16" t="s">
        <v>450</v>
      </c>
    </row>
    <row r="102" spans="5:13" x14ac:dyDescent="0.25">
      <c r="E102" s="56" t="s">
        <v>98</v>
      </c>
      <c r="F102" s="13">
        <v>123116</v>
      </c>
      <c r="G102" s="15">
        <v>2</v>
      </c>
      <c r="H102" s="14">
        <f t="shared" si="1"/>
        <v>1.6244842262581629E-5</v>
      </c>
      <c r="I102" s="16" t="s">
        <v>197</v>
      </c>
      <c r="J102" s="12">
        <v>0</v>
      </c>
      <c r="K102" s="16">
        <v>0</v>
      </c>
      <c r="L102" s="64" t="s">
        <v>732</v>
      </c>
      <c r="M102" s="16" t="s">
        <v>451</v>
      </c>
    </row>
    <row r="103" spans="5:13" x14ac:dyDescent="0.25">
      <c r="E103" s="56" t="s">
        <v>99</v>
      </c>
      <c r="F103" s="13">
        <v>123116</v>
      </c>
      <c r="G103" s="15">
        <v>2</v>
      </c>
      <c r="H103" s="14">
        <f t="shared" si="1"/>
        <v>1.6244842262581629E-5</v>
      </c>
      <c r="I103" s="16" t="s">
        <v>197</v>
      </c>
      <c r="J103" s="12">
        <v>1</v>
      </c>
      <c r="K103" s="16">
        <v>0</v>
      </c>
      <c r="L103" s="64" t="s">
        <v>732</v>
      </c>
      <c r="M103" s="16" t="s">
        <v>452</v>
      </c>
    </row>
    <row r="104" spans="5:13" x14ac:dyDescent="0.25">
      <c r="E104" s="56" t="s">
        <v>100</v>
      </c>
      <c r="F104" s="13">
        <v>123116</v>
      </c>
      <c r="G104" s="15">
        <v>2</v>
      </c>
      <c r="H104" s="14">
        <f t="shared" si="1"/>
        <v>1.6244842262581629E-5</v>
      </c>
      <c r="I104" s="16" t="s">
        <v>197</v>
      </c>
      <c r="J104" s="12">
        <v>0</v>
      </c>
      <c r="K104" s="16">
        <v>0</v>
      </c>
      <c r="L104" s="64" t="s">
        <v>732</v>
      </c>
      <c r="M104" s="16" t="s">
        <v>448</v>
      </c>
    </row>
    <row r="105" spans="5:13" x14ac:dyDescent="0.25">
      <c r="E105" s="56" t="s">
        <v>101</v>
      </c>
      <c r="F105" s="13">
        <v>123116</v>
      </c>
      <c r="G105" s="15">
        <v>2</v>
      </c>
      <c r="H105" s="14">
        <f t="shared" si="1"/>
        <v>1.6244842262581629E-5</v>
      </c>
      <c r="I105" s="16" t="s">
        <v>197</v>
      </c>
      <c r="J105" s="12">
        <v>0</v>
      </c>
      <c r="K105" s="16">
        <v>0</v>
      </c>
      <c r="L105" s="64" t="s">
        <v>732</v>
      </c>
      <c r="M105" s="16" t="s">
        <v>453</v>
      </c>
    </row>
    <row r="106" spans="5:13" x14ac:dyDescent="0.25">
      <c r="E106" s="56" t="s">
        <v>102</v>
      </c>
      <c r="F106" s="13">
        <v>123116</v>
      </c>
      <c r="G106" s="15">
        <v>2</v>
      </c>
      <c r="H106" s="14">
        <f t="shared" si="1"/>
        <v>1.6244842262581629E-5</v>
      </c>
      <c r="I106" s="16" t="s">
        <v>197</v>
      </c>
      <c r="J106" s="12">
        <v>1</v>
      </c>
      <c r="K106" s="16">
        <v>0</v>
      </c>
      <c r="L106" s="64" t="s">
        <v>732</v>
      </c>
      <c r="M106" s="16" t="s">
        <v>454</v>
      </c>
    </row>
    <row r="107" spans="5:13" x14ac:dyDescent="0.25">
      <c r="E107" s="56" t="s">
        <v>103</v>
      </c>
      <c r="F107" s="13">
        <v>123116</v>
      </c>
      <c r="G107" s="15">
        <v>2</v>
      </c>
      <c r="H107" s="14">
        <f t="shared" si="1"/>
        <v>1.6244842262581629E-5</v>
      </c>
      <c r="I107" s="16" t="s">
        <v>197</v>
      </c>
      <c r="J107" s="12">
        <v>0</v>
      </c>
      <c r="K107" s="16">
        <v>0</v>
      </c>
      <c r="L107" s="64" t="s">
        <v>732</v>
      </c>
      <c r="M107" s="16" t="s">
        <v>455</v>
      </c>
    </row>
    <row r="108" spans="5:13" x14ac:dyDescent="0.25">
      <c r="E108" s="56" t="s">
        <v>104</v>
      </c>
      <c r="F108" s="13">
        <v>123116</v>
      </c>
      <c r="G108" s="15">
        <v>2</v>
      </c>
      <c r="H108" s="14">
        <f t="shared" si="1"/>
        <v>1.6244842262581629E-5</v>
      </c>
      <c r="I108" s="16" t="s">
        <v>197</v>
      </c>
      <c r="J108" s="12">
        <v>0</v>
      </c>
      <c r="K108" s="16">
        <v>0</v>
      </c>
      <c r="L108" s="64" t="s">
        <v>732</v>
      </c>
      <c r="M108" s="16" t="s">
        <v>456</v>
      </c>
    </row>
    <row r="109" spans="5:13" x14ac:dyDescent="0.25">
      <c r="E109" s="56" t="s">
        <v>105</v>
      </c>
      <c r="F109" s="13">
        <v>123116</v>
      </c>
      <c r="G109" s="15">
        <v>2</v>
      </c>
      <c r="H109" s="14">
        <f t="shared" si="1"/>
        <v>1.6244842262581629E-5</v>
      </c>
      <c r="I109" s="16" t="s">
        <v>197</v>
      </c>
      <c r="J109" s="12">
        <v>0</v>
      </c>
      <c r="K109" s="16">
        <v>1</v>
      </c>
      <c r="L109" s="64" t="s">
        <v>732</v>
      </c>
      <c r="M109" s="16" t="s">
        <v>457</v>
      </c>
    </row>
    <row r="110" spans="5:13" x14ac:dyDescent="0.25">
      <c r="E110" s="56" t="s">
        <v>106</v>
      </c>
      <c r="F110" s="13">
        <v>123116</v>
      </c>
      <c r="G110" s="15">
        <v>2</v>
      </c>
      <c r="H110" s="14">
        <f t="shared" si="1"/>
        <v>1.6244842262581629E-5</v>
      </c>
      <c r="I110" s="16" t="s">
        <v>197</v>
      </c>
      <c r="J110" s="12">
        <v>0</v>
      </c>
      <c r="K110" s="16">
        <v>0</v>
      </c>
      <c r="L110" s="64" t="s">
        <v>732</v>
      </c>
      <c r="M110" s="16" t="s">
        <v>458</v>
      </c>
    </row>
    <row r="111" spans="5:13" x14ac:dyDescent="0.25">
      <c r="E111" s="56" t="s">
        <v>107</v>
      </c>
      <c r="F111" s="13">
        <v>123116</v>
      </c>
      <c r="G111" s="15">
        <v>2</v>
      </c>
      <c r="H111" s="14">
        <f t="shared" si="1"/>
        <v>1.6244842262581629E-5</v>
      </c>
      <c r="I111" s="16" t="s">
        <v>197</v>
      </c>
      <c r="J111" s="12">
        <v>0</v>
      </c>
      <c r="K111" s="16">
        <v>0</v>
      </c>
      <c r="L111" s="64" t="s">
        <v>732</v>
      </c>
      <c r="M111" s="16" t="s">
        <v>459</v>
      </c>
    </row>
    <row r="112" spans="5:13" x14ac:dyDescent="0.25">
      <c r="E112" s="56" t="s">
        <v>108</v>
      </c>
      <c r="F112" s="13">
        <v>123116</v>
      </c>
      <c r="G112" s="15">
        <v>2</v>
      </c>
      <c r="H112" s="14">
        <f t="shared" si="1"/>
        <v>1.6244842262581629E-5</v>
      </c>
      <c r="I112" s="16" t="s">
        <v>197</v>
      </c>
      <c r="J112" s="12">
        <v>0</v>
      </c>
      <c r="K112" s="16">
        <v>0</v>
      </c>
      <c r="L112" s="64" t="s">
        <v>732</v>
      </c>
      <c r="M112" s="16" t="s">
        <v>460</v>
      </c>
    </row>
    <row r="113" spans="5:13" x14ac:dyDescent="0.25">
      <c r="E113" s="56" t="s">
        <v>109</v>
      </c>
      <c r="F113" s="13">
        <v>123116</v>
      </c>
      <c r="G113" s="15">
        <v>2</v>
      </c>
      <c r="H113" s="14">
        <f t="shared" si="1"/>
        <v>1.6244842262581629E-5</v>
      </c>
      <c r="I113" s="16" t="s">
        <v>197</v>
      </c>
      <c r="J113" s="12">
        <v>0</v>
      </c>
      <c r="K113" s="16">
        <v>0</v>
      </c>
      <c r="L113" s="64" t="s">
        <v>732</v>
      </c>
      <c r="M113" s="16" t="s">
        <v>462</v>
      </c>
    </row>
    <row r="114" spans="5:13" x14ac:dyDescent="0.25">
      <c r="E114" s="56" t="s">
        <v>110</v>
      </c>
      <c r="F114" s="13">
        <v>123116</v>
      </c>
      <c r="G114" s="15">
        <v>2</v>
      </c>
      <c r="H114" s="14">
        <f t="shared" si="1"/>
        <v>1.6244842262581629E-5</v>
      </c>
      <c r="I114" s="16" t="s">
        <v>197</v>
      </c>
      <c r="J114" s="12">
        <v>0</v>
      </c>
      <c r="K114" s="16">
        <v>0</v>
      </c>
      <c r="L114" s="64" t="s">
        <v>732</v>
      </c>
      <c r="M114" s="16" t="s">
        <v>461</v>
      </c>
    </row>
    <row r="115" spans="5:13" x14ac:dyDescent="0.25">
      <c r="E115" s="64" t="s">
        <v>111</v>
      </c>
      <c r="F115" s="13">
        <v>123116</v>
      </c>
      <c r="G115" s="15">
        <v>2</v>
      </c>
      <c r="H115" s="14">
        <f t="shared" si="1"/>
        <v>1.6244842262581629E-5</v>
      </c>
      <c r="I115" s="16" t="s">
        <v>197</v>
      </c>
      <c r="J115" s="12">
        <v>0</v>
      </c>
      <c r="K115" s="16">
        <v>0</v>
      </c>
      <c r="L115" s="64" t="s">
        <v>732</v>
      </c>
      <c r="M115" s="16" t="s">
        <v>463</v>
      </c>
    </row>
    <row r="116" spans="5:13" x14ac:dyDescent="0.25">
      <c r="E116" s="64" t="s">
        <v>112</v>
      </c>
      <c r="F116" s="13">
        <v>123116</v>
      </c>
      <c r="G116" s="15">
        <v>2</v>
      </c>
      <c r="H116" s="14">
        <f t="shared" si="1"/>
        <v>1.6244842262581629E-5</v>
      </c>
      <c r="I116" s="16" t="s">
        <v>197</v>
      </c>
      <c r="J116" s="12">
        <v>0</v>
      </c>
      <c r="K116" s="16">
        <v>0</v>
      </c>
      <c r="L116" s="64" t="s">
        <v>732</v>
      </c>
      <c r="M116" s="16" t="s">
        <v>464</v>
      </c>
    </row>
    <row r="117" spans="5:13" x14ac:dyDescent="0.25">
      <c r="E117" s="56" t="s">
        <v>113</v>
      </c>
      <c r="F117" s="13">
        <v>123116</v>
      </c>
      <c r="G117" s="15">
        <v>2</v>
      </c>
      <c r="H117" s="14">
        <f t="shared" si="1"/>
        <v>1.6244842262581629E-5</v>
      </c>
      <c r="I117" s="16" t="s">
        <v>197</v>
      </c>
      <c r="J117" s="12">
        <v>0</v>
      </c>
      <c r="K117" s="16">
        <v>0</v>
      </c>
      <c r="L117" s="64" t="s">
        <v>732</v>
      </c>
      <c r="M117" s="16" t="s">
        <v>465</v>
      </c>
    </row>
    <row r="118" spans="5:13" x14ac:dyDescent="0.25">
      <c r="E118" s="56" t="s">
        <v>114</v>
      </c>
      <c r="F118" s="13">
        <v>123116</v>
      </c>
      <c r="G118" s="15">
        <v>2</v>
      </c>
      <c r="H118" s="14">
        <f t="shared" si="1"/>
        <v>1.6244842262581629E-5</v>
      </c>
      <c r="I118" s="16" t="s">
        <v>197</v>
      </c>
      <c r="J118" s="12">
        <v>0</v>
      </c>
      <c r="K118" s="16">
        <v>0</v>
      </c>
      <c r="L118" s="64" t="s">
        <v>732</v>
      </c>
      <c r="M118" s="16" t="s">
        <v>466</v>
      </c>
    </row>
    <row r="119" spans="5:13" x14ac:dyDescent="0.25">
      <c r="E119" s="56" t="s">
        <v>115</v>
      </c>
      <c r="F119" s="13">
        <v>123116</v>
      </c>
      <c r="G119" s="15">
        <v>2</v>
      </c>
      <c r="H119" s="14">
        <f t="shared" si="1"/>
        <v>1.6244842262581629E-5</v>
      </c>
      <c r="I119" s="16" t="s">
        <v>197</v>
      </c>
      <c r="J119" s="12">
        <v>0</v>
      </c>
      <c r="K119" s="16">
        <v>0</v>
      </c>
      <c r="L119" s="64" t="s">
        <v>732</v>
      </c>
      <c r="M119" s="16" t="s">
        <v>467</v>
      </c>
    </row>
    <row r="120" spans="5:13" x14ac:dyDescent="0.25">
      <c r="E120" s="56" t="s">
        <v>116</v>
      </c>
      <c r="F120" s="13">
        <v>123116</v>
      </c>
      <c r="G120" s="15">
        <v>2</v>
      </c>
      <c r="H120" s="14">
        <f t="shared" si="1"/>
        <v>1.6244842262581629E-5</v>
      </c>
      <c r="I120" s="16" t="s">
        <v>197</v>
      </c>
      <c r="J120" s="12">
        <v>0</v>
      </c>
      <c r="K120" s="16">
        <v>0</v>
      </c>
      <c r="L120" s="64" t="s">
        <v>732</v>
      </c>
      <c r="M120" s="16" t="s">
        <v>468</v>
      </c>
    </row>
    <row r="121" spans="5:13" x14ac:dyDescent="0.25">
      <c r="E121" s="56" t="s">
        <v>117</v>
      </c>
      <c r="F121" s="13">
        <v>123116</v>
      </c>
      <c r="G121" s="15">
        <v>2</v>
      </c>
      <c r="H121" s="14">
        <f t="shared" si="1"/>
        <v>1.6244842262581629E-5</v>
      </c>
      <c r="I121" s="16" t="s">
        <v>197</v>
      </c>
      <c r="J121" s="12">
        <v>0</v>
      </c>
      <c r="K121" s="16">
        <v>0</v>
      </c>
      <c r="L121" s="64" t="s">
        <v>732</v>
      </c>
      <c r="M121" s="16" t="s">
        <v>469</v>
      </c>
    </row>
    <row r="122" spans="5:13" x14ac:dyDescent="0.25">
      <c r="E122" s="56" t="s">
        <v>118</v>
      </c>
      <c r="F122" s="13">
        <v>123116</v>
      </c>
      <c r="G122" s="15">
        <v>2</v>
      </c>
      <c r="H122" s="14">
        <f t="shared" si="1"/>
        <v>1.6244842262581629E-5</v>
      </c>
      <c r="I122" s="16" t="s">
        <v>197</v>
      </c>
      <c r="J122" s="12">
        <v>0</v>
      </c>
      <c r="K122" s="16">
        <v>0</v>
      </c>
      <c r="L122" s="64" t="s">
        <v>732</v>
      </c>
      <c r="M122" s="16" t="s">
        <v>470</v>
      </c>
    </row>
    <row r="123" spans="5:13" x14ac:dyDescent="0.25">
      <c r="E123" s="56" t="s">
        <v>119</v>
      </c>
      <c r="F123" s="13">
        <v>123116</v>
      </c>
      <c r="G123" s="15">
        <v>2</v>
      </c>
      <c r="H123" s="14">
        <f t="shared" si="1"/>
        <v>1.6244842262581629E-5</v>
      </c>
      <c r="I123" s="16" t="s">
        <v>197</v>
      </c>
      <c r="J123" s="12">
        <v>0</v>
      </c>
      <c r="K123" s="16">
        <v>0</v>
      </c>
      <c r="L123" s="64" t="s">
        <v>732</v>
      </c>
      <c r="M123" s="16" t="s">
        <v>471</v>
      </c>
    </row>
    <row r="124" spans="5:13" x14ac:dyDescent="0.25">
      <c r="E124" s="56" t="s">
        <v>120</v>
      </c>
      <c r="F124" s="13">
        <v>123116</v>
      </c>
      <c r="G124" s="15">
        <v>2</v>
      </c>
      <c r="H124" s="14">
        <f t="shared" si="1"/>
        <v>1.6244842262581629E-5</v>
      </c>
      <c r="I124" s="16" t="s">
        <v>197</v>
      </c>
      <c r="J124" s="12">
        <v>0</v>
      </c>
      <c r="K124" s="16">
        <v>0</v>
      </c>
      <c r="L124" s="64" t="s">
        <v>732</v>
      </c>
      <c r="M124" s="16" t="s">
        <v>472</v>
      </c>
    </row>
    <row r="125" spans="5:13" x14ac:dyDescent="0.25">
      <c r="E125" s="56" t="s">
        <v>121</v>
      </c>
      <c r="F125" s="13">
        <v>123116</v>
      </c>
      <c r="G125" s="15">
        <v>2</v>
      </c>
      <c r="H125" s="14">
        <f t="shared" si="1"/>
        <v>1.6244842262581629E-5</v>
      </c>
      <c r="I125" s="16" t="s">
        <v>197</v>
      </c>
      <c r="J125" s="12">
        <v>0</v>
      </c>
      <c r="K125" s="16">
        <v>0</v>
      </c>
      <c r="L125" s="64" t="s">
        <v>732</v>
      </c>
      <c r="M125" s="16" t="s">
        <v>473</v>
      </c>
    </row>
    <row r="126" spans="5:13" x14ac:dyDescent="0.25">
      <c r="E126" s="56" t="s">
        <v>122</v>
      </c>
      <c r="F126" s="13">
        <v>123116</v>
      </c>
      <c r="G126" s="15">
        <v>2</v>
      </c>
      <c r="H126" s="14">
        <f t="shared" si="1"/>
        <v>1.6244842262581629E-5</v>
      </c>
      <c r="I126" s="16" t="s">
        <v>197</v>
      </c>
      <c r="J126" s="12">
        <v>0</v>
      </c>
      <c r="K126" s="16">
        <v>0</v>
      </c>
      <c r="L126" s="64" t="s">
        <v>732</v>
      </c>
      <c r="M126" s="16" t="s">
        <v>474</v>
      </c>
    </row>
    <row r="127" spans="5:13" x14ac:dyDescent="0.25">
      <c r="E127" s="56" t="s">
        <v>123</v>
      </c>
      <c r="F127" s="13">
        <v>123116</v>
      </c>
      <c r="G127" s="15">
        <v>2</v>
      </c>
      <c r="H127" s="14">
        <f t="shared" si="1"/>
        <v>1.6244842262581629E-5</v>
      </c>
      <c r="I127" s="16" t="s">
        <v>197</v>
      </c>
      <c r="J127" s="12">
        <v>1</v>
      </c>
      <c r="K127" s="16">
        <v>1</v>
      </c>
      <c r="L127" s="64" t="s">
        <v>732</v>
      </c>
      <c r="M127" s="16" t="s">
        <v>475</v>
      </c>
    </row>
    <row r="128" spans="5:13" x14ac:dyDescent="0.25">
      <c r="E128" s="56" t="s">
        <v>124</v>
      </c>
      <c r="F128" s="13">
        <v>123116</v>
      </c>
      <c r="G128" s="15">
        <v>2</v>
      </c>
      <c r="H128" s="14">
        <f t="shared" si="1"/>
        <v>1.6244842262581629E-5</v>
      </c>
      <c r="I128" s="16" t="s">
        <v>197</v>
      </c>
      <c r="J128" s="12">
        <v>0</v>
      </c>
      <c r="K128" s="16">
        <v>0</v>
      </c>
      <c r="L128" s="64" t="s">
        <v>732</v>
      </c>
      <c r="M128" s="16" t="s">
        <v>476</v>
      </c>
    </row>
    <row r="129" spans="5:13" x14ac:dyDescent="0.25">
      <c r="E129" s="56" t="s">
        <v>125</v>
      </c>
      <c r="F129" s="13">
        <v>123116</v>
      </c>
      <c r="G129" s="15">
        <v>2</v>
      </c>
      <c r="H129" s="14">
        <f t="shared" si="1"/>
        <v>1.6244842262581629E-5</v>
      </c>
      <c r="I129" s="16" t="s">
        <v>197</v>
      </c>
      <c r="J129" s="12">
        <v>0</v>
      </c>
      <c r="K129" s="16">
        <v>0</v>
      </c>
      <c r="L129" s="64" t="s">
        <v>732</v>
      </c>
      <c r="M129" s="16" t="s">
        <v>477</v>
      </c>
    </row>
    <row r="130" spans="5:13" x14ac:dyDescent="0.25">
      <c r="E130" s="56" t="s">
        <v>126</v>
      </c>
      <c r="F130" s="13">
        <v>123116</v>
      </c>
      <c r="G130" s="15">
        <v>2</v>
      </c>
      <c r="H130" s="14">
        <f t="shared" si="1"/>
        <v>1.6244842262581629E-5</v>
      </c>
      <c r="I130" s="16" t="s">
        <v>197</v>
      </c>
      <c r="J130" s="12">
        <v>1</v>
      </c>
      <c r="K130" s="16">
        <v>0</v>
      </c>
      <c r="L130" s="64" t="s">
        <v>732</v>
      </c>
      <c r="M130" s="16" t="s">
        <v>478</v>
      </c>
    </row>
    <row r="131" spans="5:13" x14ac:dyDescent="0.25">
      <c r="E131" s="56" t="s">
        <v>127</v>
      </c>
      <c r="F131" s="13">
        <v>123116</v>
      </c>
      <c r="G131" s="15">
        <v>2</v>
      </c>
      <c r="H131" s="14">
        <f t="shared" si="1"/>
        <v>1.6244842262581629E-5</v>
      </c>
      <c r="I131" s="16" t="s">
        <v>197</v>
      </c>
      <c r="J131" s="12">
        <v>0</v>
      </c>
      <c r="K131" s="16">
        <v>0</v>
      </c>
      <c r="L131" s="64" t="s">
        <v>732</v>
      </c>
      <c r="M131" s="16" t="s">
        <v>479</v>
      </c>
    </row>
    <row r="132" spans="5:13" x14ac:dyDescent="0.25">
      <c r="E132" s="56" t="s">
        <v>128</v>
      </c>
      <c r="F132" s="13">
        <v>123116</v>
      </c>
      <c r="G132" s="15">
        <v>2</v>
      </c>
      <c r="H132" s="14">
        <f t="shared" si="1"/>
        <v>1.6244842262581629E-5</v>
      </c>
      <c r="I132" s="16" t="s">
        <v>197</v>
      </c>
      <c r="J132" s="12">
        <v>0</v>
      </c>
      <c r="K132" s="16">
        <v>0</v>
      </c>
      <c r="L132" s="64" t="s">
        <v>732</v>
      </c>
      <c r="M132" s="16" t="s">
        <v>480</v>
      </c>
    </row>
    <row r="133" spans="5:13" x14ac:dyDescent="0.25">
      <c r="E133" s="56" t="s">
        <v>129</v>
      </c>
      <c r="F133" s="13">
        <v>123116</v>
      </c>
      <c r="G133" s="15">
        <v>2</v>
      </c>
      <c r="H133" s="14">
        <f t="shared" si="1"/>
        <v>1.6244842262581629E-5</v>
      </c>
      <c r="I133" s="16" t="s">
        <v>197</v>
      </c>
      <c r="J133" s="12">
        <v>0</v>
      </c>
      <c r="K133" s="16">
        <v>0</v>
      </c>
      <c r="L133" s="64" t="s">
        <v>732</v>
      </c>
      <c r="M133" s="16" t="s">
        <v>481</v>
      </c>
    </row>
    <row r="134" spans="5:13" x14ac:dyDescent="0.25">
      <c r="E134" s="56" t="s">
        <v>130</v>
      </c>
      <c r="F134" s="13">
        <v>123116</v>
      </c>
      <c r="G134" s="15">
        <v>2</v>
      </c>
      <c r="H134" s="14">
        <f t="shared" si="1"/>
        <v>1.6244842262581629E-5</v>
      </c>
      <c r="I134" s="16" t="s">
        <v>197</v>
      </c>
      <c r="J134" s="12">
        <v>1</v>
      </c>
      <c r="K134" s="16">
        <v>1</v>
      </c>
      <c r="L134" s="64" t="s">
        <v>732</v>
      </c>
      <c r="M134" s="16" t="s">
        <v>482</v>
      </c>
    </row>
    <row r="135" spans="5:13" x14ac:dyDescent="0.25">
      <c r="E135" s="56" t="s">
        <v>131</v>
      </c>
      <c r="F135" s="13">
        <v>123116</v>
      </c>
      <c r="G135" s="15">
        <v>2</v>
      </c>
      <c r="H135" s="14">
        <f t="shared" si="1"/>
        <v>1.6244842262581629E-5</v>
      </c>
      <c r="I135" s="16" t="s">
        <v>197</v>
      </c>
      <c r="J135" s="12">
        <v>0</v>
      </c>
      <c r="K135" s="16">
        <v>0</v>
      </c>
      <c r="L135" s="64" t="s">
        <v>732</v>
      </c>
      <c r="M135" s="16" t="s">
        <v>483</v>
      </c>
    </row>
    <row r="136" spans="5:13" x14ac:dyDescent="0.25">
      <c r="E136" s="64" t="s">
        <v>132</v>
      </c>
      <c r="F136" s="13">
        <v>123116</v>
      </c>
      <c r="G136" s="15">
        <v>2</v>
      </c>
      <c r="H136" s="14">
        <f t="shared" ref="H136:H199" si="2">G136/F136</f>
        <v>1.6244842262581629E-5</v>
      </c>
      <c r="I136" s="16" t="s">
        <v>197</v>
      </c>
      <c r="J136" s="12">
        <v>1</v>
      </c>
      <c r="K136" s="16">
        <v>0</v>
      </c>
      <c r="L136" s="64" t="s">
        <v>732</v>
      </c>
      <c r="M136" s="16" t="s">
        <v>484</v>
      </c>
    </row>
    <row r="137" spans="5:13" x14ac:dyDescent="0.25">
      <c r="E137" s="64" t="s">
        <v>133</v>
      </c>
      <c r="F137" s="13">
        <v>123116</v>
      </c>
      <c r="G137" s="15">
        <v>2</v>
      </c>
      <c r="H137" s="14">
        <f t="shared" si="2"/>
        <v>1.6244842262581629E-5</v>
      </c>
      <c r="I137" s="16" t="s">
        <v>197</v>
      </c>
      <c r="J137" s="12">
        <v>1</v>
      </c>
      <c r="K137" s="16">
        <v>0</v>
      </c>
      <c r="L137" s="64" t="s">
        <v>732</v>
      </c>
      <c r="M137" s="16" t="s">
        <v>485</v>
      </c>
    </row>
    <row r="138" spans="5:13" x14ac:dyDescent="0.25">
      <c r="E138" s="56" t="s">
        <v>134</v>
      </c>
      <c r="F138" s="13">
        <v>123116</v>
      </c>
      <c r="G138" s="15">
        <v>2</v>
      </c>
      <c r="H138" s="14">
        <f t="shared" si="2"/>
        <v>1.6244842262581629E-5</v>
      </c>
      <c r="I138" s="16" t="s">
        <v>197</v>
      </c>
      <c r="J138" s="12">
        <v>0</v>
      </c>
      <c r="K138" s="16">
        <v>0</v>
      </c>
      <c r="L138" s="64" t="s">
        <v>732</v>
      </c>
      <c r="M138" s="16" t="s">
        <v>486</v>
      </c>
    </row>
    <row r="139" spans="5:13" x14ac:dyDescent="0.25">
      <c r="E139" s="56" t="s">
        <v>135</v>
      </c>
      <c r="F139" s="13">
        <v>123116</v>
      </c>
      <c r="G139" s="15">
        <v>2</v>
      </c>
      <c r="H139" s="14">
        <f t="shared" si="2"/>
        <v>1.6244842262581629E-5</v>
      </c>
      <c r="I139" s="16" t="s">
        <v>197</v>
      </c>
      <c r="J139" s="12">
        <v>0</v>
      </c>
      <c r="K139" s="16">
        <v>0</v>
      </c>
      <c r="L139" s="64" t="s">
        <v>732</v>
      </c>
      <c r="M139" s="16" t="s">
        <v>487</v>
      </c>
    </row>
    <row r="140" spans="5:13" x14ac:dyDescent="0.25">
      <c r="E140" s="56" t="s">
        <v>136</v>
      </c>
      <c r="F140" s="13">
        <v>123116</v>
      </c>
      <c r="G140" s="15">
        <v>2</v>
      </c>
      <c r="H140" s="14">
        <f t="shared" si="2"/>
        <v>1.6244842262581629E-5</v>
      </c>
      <c r="I140" s="16" t="s">
        <v>197</v>
      </c>
      <c r="J140" s="12">
        <v>0</v>
      </c>
      <c r="K140" s="16">
        <v>0</v>
      </c>
      <c r="L140" s="64" t="s">
        <v>732</v>
      </c>
      <c r="M140" s="16" t="s">
        <v>488</v>
      </c>
    </row>
    <row r="141" spans="5:13" x14ac:dyDescent="0.25">
      <c r="E141" s="56" t="s">
        <v>137</v>
      </c>
      <c r="F141" s="13">
        <v>123116</v>
      </c>
      <c r="G141" s="15">
        <v>2</v>
      </c>
      <c r="H141" s="14">
        <f t="shared" si="2"/>
        <v>1.6244842262581629E-5</v>
      </c>
      <c r="I141" s="16" t="s">
        <v>197</v>
      </c>
      <c r="J141" s="12">
        <v>0</v>
      </c>
      <c r="K141" s="16">
        <v>1</v>
      </c>
      <c r="L141" s="64" t="s">
        <v>732</v>
      </c>
      <c r="M141" s="16" t="s">
        <v>489</v>
      </c>
    </row>
    <row r="142" spans="5:13" x14ac:dyDescent="0.25">
      <c r="E142" s="56" t="s">
        <v>138</v>
      </c>
      <c r="F142" s="13">
        <v>123116</v>
      </c>
      <c r="G142" s="15">
        <v>2</v>
      </c>
      <c r="H142" s="14">
        <f t="shared" si="2"/>
        <v>1.6244842262581629E-5</v>
      </c>
      <c r="I142" s="16" t="s">
        <v>197</v>
      </c>
      <c r="J142" s="12">
        <v>0</v>
      </c>
      <c r="K142" s="16">
        <v>1</v>
      </c>
      <c r="L142" s="64" t="s">
        <v>732</v>
      </c>
      <c r="M142" s="16" t="s">
        <v>490</v>
      </c>
    </row>
    <row r="143" spans="5:13" x14ac:dyDescent="0.25">
      <c r="E143" s="64" t="s">
        <v>139</v>
      </c>
      <c r="F143" s="13">
        <v>123116</v>
      </c>
      <c r="G143" s="15">
        <v>2</v>
      </c>
      <c r="H143" s="14">
        <f t="shared" si="2"/>
        <v>1.6244842262581629E-5</v>
      </c>
      <c r="I143" s="16" t="s">
        <v>197</v>
      </c>
      <c r="J143" s="12">
        <v>0</v>
      </c>
      <c r="K143" s="16">
        <v>0</v>
      </c>
      <c r="L143" s="64" t="s">
        <v>732</v>
      </c>
      <c r="M143" s="16" t="s">
        <v>491</v>
      </c>
    </row>
    <row r="144" spans="5:13" x14ac:dyDescent="0.25">
      <c r="E144" s="56" t="s">
        <v>140</v>
      </c>
      <c r="F144" s="13">
        <v>123116</v>
      </c>
      <c r="G144" s="15">
        <v>2</v>
      </c>
      <c r="H144" s="14">
        <f t="shared" si="2"/>
        <v>1.6244842262581629E-5</v>
      </c>
      <c r="I144" s="16" t="s">
        <v>197</v>
      </c>
      <c r="J144" s="12">
        <v>0</v>
      </c>
      <c r="K144" s="16">
        <v>0</v>
      </c>
      <c r="L144" s="64" t="s">
        <v>732</v>
      </c>
      <c r="M144" s="16" t="s">
        <v>492</v>
      </c>
    </row>
    <row r="145" spans="5:13" x14ac:dyDescent="0.25">
      <c r="E145" s="64" t="s">
        <v>141</v>
      </c>
      <c r="F145" s="13">
        <v>123116</v>
      </c>
      <c r="G145" s="15">
        <v>2</v>
      </c>
      <c r="H145" s="14">
        <f t="shared" si="2"/>
        <v>1.6244842262581629E-5</v>
      </c>
      <c r="I145" s="16" t="s">
        <v>197</v>
      </c>
      <c r="J145" s="12">
        <v>0</v>
      </c>
      <c r="K145" s="16">
        <v>0</v>
      </c>
      <c r="L145" s="64" t="s">
        <v>732</v>
      </c>
      <c r="M145" s="16" t="s">
        <v>494</v>
      </c>
    </row>
    <row r="146" spans="5:13" x14ac:dyDescent="0.25">
      <c r="E146" s="64" t="s">
        <v>142</v>
      </c>
      <c r="F146" s="13">
        <v>123116</v>
      </c>
      <c r="G146" s="15">
        <v>2</v>
      </c>
      <c r="H146" s="14">
        <f t="shared" si="2"/>
        <v>1.6244842262581629E-5</v>
      </c>
      <c r="I146" s="16" t="s">
        <v>197</v>
      </c>
      <c r="J146" s="12">
        <v>0</v>
      </c>
      <c r="K146" s="16">
        <v>0</v>
      </c>
      <c r="L146" s="64" t="s">
        <v>732</v>
      </c>
      <c r="M146" s="16" t="s">
        <v>493</v>
      </c>
    </row>
    <row r="147" spans="5:13" x14ac:dyDescent="0.25">
      <c r="E147" s="56" t="s">
        <v>143</v>
      </c>
      <c r="F147" s="13">
        <v>123116</v>
      </c>
      <c r="G147" s="15">
        <v>2</v>
      </c>
      <c r="H147" s="14">
        <f t="shared" si="2"/>
        <v>1.6244842262581629E-5</v>
      </c>
      <c r="I147" s="16" t="s">
        <v>197</v>
      </c>
      <c r="J147" s="12">
        <v>0</v>
      </c>
      <c r="K147" s="16">
        <v>0</v>
      </c>
      <c r="L147" s="64" t="s">
        <v>732</v>
      </c>
      <c r="M147" s="16" t="s">
        <v>495</v>
      </c>
    </row>
    <row r="148" spans="5:13" x14ac:dyDescent="0.25">
      <c r="E148" s="56" t="s">
        <v>144</v>
      </c>
      <c r="F148" s="13">
        <v>123116</v>
      </c>
      <c r="G148" s="15">
        <v>2</v>
      </c>
      <c r="H148" s="14">
        <f t="shared" si="2"/>
        <v>1.6244842262581629E-5</v>
      </c>
      <c r="I148" s="16" t="s">
        <v>197</v>
      </c>
      <c r="J148" s="12">
        <v>0</v>
      </c>
      <c r="K148" s="16">
        <v>0</v>
      </c>
      <c r="L148" s="64" t="s">
        <v>732</v>
      </c>
      <c r="M148" s="16" t="s">
        <v>497</v>
      </c>
    </row>
    <row r="149" spans="5:13" x14ac:dyDescent="0.25">
      <c r="E149" s="56" t="s">
        <v>145</v>
      </c>
      <c r="F149" s="13">
        <v>123116</v>
      </c>
      <c r="G149" s="15">
        <v>2</v>
      </c>
      <c r="H149" s="14">
        <f t="shared" si="2"/>
        <v>1.6244842262581629E-5</v>
      </c>
      <c r="I149" s="16" t="s">
        <v>197</v>
      </c>
      <c r="J149" s="12">
        <v>1</v>
      </c>
      <c r="K149" s="16">
        <v>1</v>
      </c>
      <c r="L149" s="64" t="s">
        <v>732</v>
      </c>
      <c r="M149" s="16" t="s">
        <v>498</v>
      </c>
    </row>
    <row r="150" spans="5:13" x14ac:dyDescent="0.25">
      <c r="E150" s="56" t="s">
        <v>146</v>
      </c>
      <c r="F150" s="13">
        <v>123116</v>
      </c>
      <c r="G150" s="15">
        <v>2</v>
      </c>
      <c r="H150" s="14">
        <f t="shared" si="2"/>
        <v>1.6244842262581629E-5</v>
      </c>
      <c r="I150" s="16" t="s">
        <v>197</v>
      </c>
      <c r="J150" s="12">
        <v>0</v>
      </c>
      <c r="K150" s="16">
        <v>0</v>
      </c>
      <c r="L150" s="64" t="s">
        <v>732</v>
      </c>
      <c r="M150" s="16" t="s">
        <v>499</v>
      </c>
    </row>
    <row r="151" spans="5:13" x14ac:dyDescent="0.25">
      <c r="E151" s="56" t="s">
        <v>147</v>
      </c>
      <c r="F151" s="13">
        <v>123116</v>
      </c>
      <c r="G151" s="15">
        <v>2</v>
      </c>
      <c r="H151" s="14">
        <f t="shared" si="2"/>
        <v>1.6244842262581629E-5</v>
      </c>
      <c r="I151" s="16" t="s">
        <v>197</v>
      </c>
      <c r="J151" s="12">
        <v>0</v>
      </c>
      <c r="K151" s="16">
        <v>0</v>
      </c>
      <c r="L151" s="64" t="s">
        <v>732</v>
      </c>
      <c r="M151" s="16" t="s">
        <v>503</v>
      </c>
    </row>
    <row r="152" spans="5:13" x14ac:dyDescent="0.25">
      <c r="E152" s="56" t="s">
        <v>148</v>
      </c>
      <c r="F152" s="13">
        <v>123116</v>
      </c>
      <c r="G152" s="15">
        <v>2</v>
      </c>
      <c r="H152" s="14">
        <f t="shared" si="2"/>
        <v>1.6244842262581629E-5</v>
      </c>
      <c r="I152" s="16" t="s">
        <v>197</v>
      </c>
      <c r="J152" s="12">
        <v>0</v>
      </c>
      <c r="K152" s="16">
        <v>0</v>
      </c>
      <c r="L152" s="64" t="s">
        <v>732</v>
      </c>
      <c r="M152" s="16" t="s">
        <v>496</v>
      </c>
    </row>
    <row r="153" spans="5:13" x14ac:dyDescent="0.25">
      <c r="E153" s="56" t="s">
        <v>149</v>
      </c>
      <c r="F153" s="13">
        <v>123116</v>
      </c>
      <c r="G153" s="15">
        <v>2</v>
      </c>
      <c r="H153" s="14">
        <f t="shared" si="2"/>
        <v>1.6244842262581629E-5</v>
      </c>
      <c r="I153" s="16" t="s">
        <v>197</v>
      </c>
      <c r="J153" s="12">
        <v>0</v>
      </c>
      <c r="K153" s="16">
        <v>0</v>
      </c>
      <c r="L153" s="64" t="s">
        <v>732</v>
      </c>
      <c r="M153" s="16" t="s">
        <v>500</v>
      </c>
    </row>
    <row r="154" spans="5:13" x14ac:dyDescent="0.25">
      <c r="E154" s="64" t="s">
        <v>150</v>
      </c>
      <c r="F154" s="13">
        <v>123116</v>
      </c>
      <c r="G154" s="15">
        <v>2</v>
      </c>
      <c r="H154" s="14">
        <f t="shared" si="2"/>
        <v>1.6244842262581629E-5</v>
      </c>
      <c r="I154" s="16" t="s">
        <v>197</v>
      </c>
      <c r="J154" s="12">
        <v>0</v>
      </c>
      <c r="K154" s="16">
        <v>1</v>
      </c>
      <c r="L154" s="64" t="s">
        <v>732</v>
      </c>
      <c r="M154" s="16" t="s">
        <v>501</v>
      </c>
    </row>
    <row r="155" spans="5:13" x14ac:dyDescent="0.25">
      <c r="E155" s="64" t="s">
        <v>151</v>
      </c>
      <c r="F155" s="13">
        <v>123116</v>
      </c>
      <c r="G155" s="15">
        <v>2</v>
      </c>
      <c r="H155" s="14">
        <f t="shared" si="2"/>
        <v>1.6244842262581629E-5</v>
      </c>
      <c r="I155" s="16" t="s">
        <v>197</v>
      </c>
      <c r="J155" s="12">
        <v>0</v>
      </c>
      <c r="K155" s="16">
        <v>0</v>
      </c>
      <c r="L155" s="64" t="s">
        <v>732</v>
      </c>
      <c r="M155" s="16" t="s">
        <v>504</v>
      </c>
    </row>
    <row r="156" spans="5:13" x14ac:dyDescent="0.25">
      <c r="E156" s="56" t="s">
        <v>152</v>
      </c>
      <c r="F156" s="13">
        <v>123116</v>
      </c>
      <c r="G156" s="15">
        <v>2</v>
      </c>
      <c r="H156" s="14">
        <f t="shared" si="2"/>
        <v>1.6244842262581629E-5</v>
      </c>
      <c r="I156" s="16" t="s">
        <v>197</v>
      </c>
      <c r="J156" s="12">
        <v>0</v>
      </c>
      <c r="K156" s="16">
        <v>0</v>
      </c>
      <c r="L156" s="64" t="s">
        <v>732</v>
      </c>
      <c r="M156" s="16" t="s">
        <v>505</v>
      </c>
    </row>
    <row r="157" spans="5:13" x14ac:dyDescent="0.25">
      <c r="E157" s="56" t="s">
        <v>153</v>
      </c>
      <c r="F157" s="13">
        <v>123116</v>
      </c>
      <c r="G157" s="15">
        <v>2</v>
      </c>
      <c r="H157" s="14">
        <f t="shared" si="2"/>
        <v>1.6244842262581629E-5</v>
      </c>
      <c r="I157" s="16" t="s">
        <v>197</v>
      </c>
      <c r="J157" s="12">
        <v>0</v>
      </c>
      <c r="K157" s="16">
        <v>0</v>
      </c>
      <c r="L157" s="64" t="s">
        <v>732</v>
      </c>
      <c r="M157" s="16" t="s">
        <v>506</v>
      </c>
    </row>
    <row r="158" spans="5:13" x14ac:dyDescent="0.25">
      <c r="E158" s="56" t="s">
        <v>154</v>
      </c>
      <c r="F158" s="13">
        <v>123116</v>
      </c>
      <c r="G158" s="15">
        <v>2</v>
      </c>
      <c r="H158" s="14">
        <f t="shared" si="2"/>
        <v>1.6244842262581629E-5</v>
      </c>
      <c r="I158" s="16" t="s">
        <v>197</v>
      </c>
      <c r="J158" s="12">
        <v>0</v>
      </c>
      <c r="K158" s="16">
        <v>0</v>
      </c>
      <c r="L158" s="64" t="s">
        <v>732</v>
      </c>
      <c r="M158" s="16" t="s">
        <v>507</v>
      </c>
    </row>
    <row r="159" spans="5:13" x14ac:dyDescent="0.25">
      <c r="E159" s="56" t="s">
        <v>155</v>
      </c>
      <c r="F159" s="13">
        <v>123116</v>
      </c>
      <c r="G159" s="15">
        <v>2</v>
      </c>
      <c r="H159" s="14">
        <f t="shared" si="2"/>
        <v>1.6244842262581629E-5</v>
      </c>
      <c r="I159" s="16" t="s">
        <v>197</v>
      </c>
      <c r="J159" s="12">
        <v>0</v>
      </c>
      <c r="K159" s="16">
        <v>0</v>
      </c>
      <c r="L159" s="64" t="s">
        <v>732</v>
      </c>
      <c r="M159" s="16" t="s">
        <v>508</v>
      </c>
    </row>
    <row r="160" spans="5:13" x14ac:dyDescent="0.25">
      <c r="E160" s="56" t="s">
        <v>156</v>
      </c>
      <c r="F160" s="13">
        <v>123116</v>
      </c>
      <c r="G160" s="15">
        <v>2</v>
      </c>
      <c r="H160" s="14">
        <f t="shared" si="2"/>
        <v>1.6244842262581629E-5</v>
      </c>
      <c r="I160" s="16" t="s">
        <v>197</v>
      </c>
      <c r="J160" s="12">
        <v>0</v>
      </c>
      <c r="K160" s="16">
        <v>0</v>
      </c>
      <c r="L160" s="64" t="s">
        <v>732</v>
      </c>
      <c r="M160" s="16" t="s">
        <v>509</v>
      </c>
    </row>
    <row r="161" spans="5:13" x14ac:dyDescent="0.25">
      <c r="E161" s="56" t="s">
        <v>157</v>
      </c>
      <c r="F161" s="13">
        <v>123116</v>
      </c>
      <c r="G161" s="15">
        <v>2</v>
      </c>
      <c r="H161" s="14">
        <f t="shared" si="2"/>
        <v>1.6244842262581629E-5</v>
      </c>
      <c r="I161" s="16" t="s">
        <v>197</v>
      </c>
      <c r="J161" s="12">
        <v>0</v>
      </c>
      <c r="K161" s="16">
        <v>0</v>
      </c>
      <c r="L161" s="64" t="s">
        <v>732</v>
      </c>
      <c r="M161" s="16" t="s">
        <v>502</v>
      </c>
    </row>
    <row r="162" spans="5:13" x14ac:dyDescent="0.25">
      <c r="E162" s="56" t="s">
        <v>158</v>
      </c>
      <c r="F162" s="13">
        <v>123116</v>
      </c>
      <c r="G162" s="15">
        <v>2</v>
      </c>
      <c r="H162" s="14">
        <f t="shared" si="2"/>
        <v>1.6244842262581629E-5</v>
      </c>
      <c r="I162" s="16" t="s">
        <v>197</v>
      </c>
      <c r="J162" s="12">
        <v>0</v>
      </c>
      <c r="K162" s="16">
        <v>0</v>
      </c>
      <c r="L162" s="64" t="s">
        <v>732</v>
      </c>
      <c r="M162" s="16" t="s">
        <v>510</v>
      </c>
    </row>
    <row r="163" spans="5:13" x14ac:dyDescent="0.25">
      <c r="E163" s="56" t="s">
        <v>159</v>
      </c>
      <c r="F163" s="13">
        <v>123116</v>
      </c>
      <c r="G163" s="15">
        <v>2</v>
      </c>
      <c r="H163" s="14">
        <f t="shared" si="2"/>
        <v>1.6244842262581629E-5</v>
      </c>
      <c r="I163" s="16" t="s">
        <v>197</v>
      </c>
      <c r="J163" s="12">
        <v>0</v>
      </c>
      <c r="K163" s="16">
        <v>0</v>
      </c>
      <c r="L163" s="64" t="s">
        <v>732</v>
      </c>
      <c r="M163" s="16" t="s">
        <v>511</v>
      </c>
    </row>
    <row r="164" spans="5:13" x14ac:dyDescent="0.25">
      <c r="E164" s="56" t="s">
        <v>160</v>
      </c>
      <c r="F164" s="13">
        <v>123116</v>
      </c>
      <c r="G164" s="15">
        <v>2</v>
      </c>
      <c r="H164" s="14">
        <f t="shared" si="2"/>
        <v>1.6244842262581629E-5</v>
      </c>
      <c r="I164" s="16" t="s">
        <v>197</v>
      </c>
      <c r="J164" s="12">
        <v>0</v>
      </c>
      <c r="K164" s="16">
        <v>0</v>
      </c>
      <c r="L164" s="64" t="s">
        <v>732</v>
      </c>
      <c r="M164" s="16" t="s">
        <v>512</v>
      </c>
    </row>
    <row r="165" spans="5:13" x14ac:dyDescent="0.25">
      <c r="E165" s="56" t="s">
        <v>161</v>
      </c>
      <c r="F165" s="13">
        <v>123116</v>
      </c>
      <c r="G165" s="15">
        <v>2</v>
      </c>
      <c r="H165" s="14">
        <f t="shared" si="2"/>
        <v>1.6244842262581629E-5</v>
      </c>
      <c r="I165" s="16" t="s">
        <v>197</v>
      </c>
      <c r="J165" s="12">
        <v>0</v>
      </c>
      <c r="K165" s="16">
        <v>0</v>
      </c>
      <c r="L165" s="64" t="s">
        <v>732</v>
      </c>
      <c r="M165" s="16" t="s">
        <v>513</v>
      </c>
    </row>
    <row r="166" spans="5:13" x14ac:dyDescent="0.25">
      <c r="E166" s="56" t="s">
        <v>162</v>
      </c>
      <c r="F166" s="13">
        <v>123116</v>
      </c>
      <c r="G166" s="15">
        <v>2</v>
      </c>
      <c r="H166" s="14">
        <f t="shared" si="2"/>
        <v>1.6244842262581629E-5</v>
      </c>
      <c r="I166" s="16" t="s">
        <v>197</v>
      </c>
      <c r="J166" s="12">
        <v>0</v>
      </c>
      <c r="K166" s="16">
        <v>0</v>
      </c>
      <c r="L166" s="64" t="s">
        <v>732</v>
      </c>
      <c r="M166" s="16" t="s">
        <v>514</v>
      </c>
    </row>
    <row r="167" spans="5:13" x14ac:dyDescent="0.25">
      <c r="E167" s="56" t="s">
        <v>163</v>
      </c>
      <c r="F167" s="13">
        <v>123116</v>
      </c>
      <c r="G167" s="15">
        <v>2</v>
      </c>
      <c r="H167" s="14">
        <f t="shared" si="2"/>
        <v>1.6244842262581629E-5</v>
      </c>
      <c r="I167" s="16" t="s">
        <v>197</v>
      </c>
      <c r="J167" s="12">
        <v>1</v>
      </c>
      <c r="K167" s="16">
        <v>0</v>
      </c>
      <c r="L167" s="64" t="s">
        <v>732</v>
      </c>
      <c r="M167" s="16" t="s">
        <v>515</v>
      </c>
    </row>
    <row r="168" spans="5:13" x14ac:dyDescent="0.25">
      <c r="E168" s="56" t="s">
        <v>164</v>
      </c>
      <c r="F168" s="13">
        <v>123116</v>
      </c>
      <c r="G168" s="15">
        <v>2</v>
      </c>
      <c r="H168" s="14">
        <f t="shared" si="2"/>
        <v>1.6244842262581629E-5</v>
      </c>
      <c r="I168" s="16" t="s">
        <v>197</v>
      </c>
      <c r="J168" s="12">
        <v>0</v>
      </c>
      <c r="K168" s="16">
        <v>0</v>
      </c>
      <c r="L168" s="64" t="s">
        <v>732</v>
      </c>
      <c r="M168" s="16" t="s">
        <v>516</v>
      </c>
    </row>
    <row r="169" spans="5:13" x14ac:dyDescent="0.25">
      <c r="E169" s="56" t="s">
        <v>165</v>
      </c>
      <c r="F169" s="13">
        <v>123116</v>
      </c>
      <c r="G169" s="15">
        <v>2</v>
      </c>
      <c r="H169" s="14">
        <f t="shared" si="2"/>
        <v>1.6244842262581629E-5</v>
      </c>
      <c r="I169" s="16" t="s">
        <v>197</v>
      </c>
      <c r="J169" s="12">
        <v>0</v>
      </c>
      <c r="K169" s="16">
        <v>0</v>
      </c>
      <c r="L169" s="64" t="s">
        <v>732</v>
      </c>
      <c r="M169" s="16" t="s">
        <v>517</v>
      </c>
    </row>
    <row r="170" spans="5:13" x14ac:dyDescent="0.25">
      <c r="E170" s="56" t="s">
        <v>166</v>
      </c>
      <c r="F170" s="13">
        <v>123116</v>
      </c>
      <c r="G170" s="15">
        <v>2</v>
      </c>
      <c r="H170" s="14">
        <f t="shared" si="2"/>
        <v>1.6244842262581629E-5</v>
      </c>
      <c r="I170" s="16" t="s">
        <v>197</v>
      </c>
      <c r="J170" s="12">
        <v>0</v>
      </c>
      <c r="K170" s="16">
        <v>0</v>
      </c>
      <c r="L170" s="64" t="s">
        <v>732</v>
      </c>
      <c r="M170" s="16" t="s">
        <v>518</v>
      </c>
    </row>
    <row r="171" spans="5:13" x14ac:dyDescent="0.25">
      <c r="E171" s="56" t="s">
        <v>167</v>
      </c>
      <c r="F171" s="13">
        <v>123116</v>
      </c>
      <c r="G171" s="15">
        <v>2</v>
      </c>
      <c r="H171" s="14">
        <f t="shared" si="2"/>
        <v>1.6244842262581629E-5</v>
      </c>
      <c r="I171" s="16" t="s">
        <v>197</v>
      </c>
      <c r="J171" s="12">
        <v>0</v>
      </c>
      <c r="K171" s="16">
        <v>0</v>
      </c>
      <c r="L171" s="64" t="s">
        <v>732</v>
      </c>
      <c r="M171" s="16" t="s">
        <v>519</v>
      </c>
    </row>
    <row r="172" spans="5:13" x14ac:dyDescent="0.25">
      <c r="E172" s="56" t="s">
        <v>168</v>
      </c>
      <c r="F172" s="13">
        <v>123116</v>
      </c>
      <c r="G172" s="15">
        <v>2</v>
      </c>
      <c r="H172" s="14">
        <f t="shared" si="2"/>
        <v>1.6244842262581629E-5</v>
      </c>
      <c r="I172" s="16" t="s">
        <v>197</v>
      </c>
      <c r="J172" s="12">
        <v>0</v>
      </c>
      <c r="K172" s="16">
        <v>0</v>
      </c>
      <c r="L172" s="64" t="s">
        <v>732</v>
      </c>
      <c r="M172" s="16" t="s">
        <v>520</v>
      </c>
    </row>
    <row r="173" spans="5:13" x14ac:dyDescent="0.25">
      <c r="E173" s="56" t="s">
        <v>169</v>
      </c>
      <c r="F173" s="13">
        <v>123116</v>
      </c>
      <c r="G173" s="15">
        <v>2</v>
      </c>
      <c r="H173" s="14">
        <f t="shared" si="2"/>
        <v>1.6244842262581629E-5</v>
      </c>
      <c r="I173" s="16" t="s">
        <v>197</v>
      </c>
      <c r="J173" s="12">
        <v>0</v>
      </c>
      <c r="K173" s="16">
        <v>0</v>
      </c>
      <c r="L173" s="64" t="s">
        <v>732</v>
      </c>
      <c r="M173" s="16" t="s">
        <v>521</v>
      </c>
    </row>
    <row r="174" spans="5:13" x14ac:dyDescent="0.25">
      <c r="E174" s="56" t="s">
        <v>170</v>
      </c>
      <c r="F174" s="13">
        <v>123116</v>
      </c>
      <c r="G174" s="15">
        <v>2</v>
      </c>
      <c r="H174" s="14">
        <f t="shared" si="2"/>
        <v>1.6244842262581629E-5</v>
      </c>
      <c r="I174" s="16" t="s">
        <v>197</v>
      </c>
      <c r="J174" s="12">
        <v>0</v>
      </c>
      <c r="K174" s="16">
        <v>0</v>
      </c>
      <c r="L174" s="64" t="s">
        <v>732</v>
      </c>
      <c r="M174" s="16" t="s">
        <v>522</v>
      </c>
    </row>
    <row r="175" spans="5:13" x14ac:dyDescent="0.25">
      <c r="E175" s="56" t="s">
        <v>171</v>
      </c>
      <c r="F175" s="13">
        <v>123116</v>
      </c>
      <c r="G175" s="15">
        <v>2</v>
      </c>
      <c r="H175" s="14">
        <f t="shared" si="2"/>
        <v>1.6244842262581629E-5</v>
      </c>
      <c r="I175" s="16" t="s">
        <v>197</v>
      </c>
      <c r="J175" s="12">
        <v>0</v>
      </c>
      <c r="K175" s="16">
        <v>0</v>
      </c>
      <c r="L175" s="64" t="s">
        <v>732</v>
      </c>
      <c r="M175" s="16" t="s">
        <v>523</v>
      </c>
    </row>
    <row r="176" spans="5:13" x14ac:dyDescent="0.25">
      <c r="E176" s="56" t="s">
        <v>172</v>
      </c>
      <c r="F176" s="13">
        <v>123116</v>
      </c>
      <c r="G176" s="15">
        <v>2</v>
      </c>
      <c r="H176" s="14">
        <f t="shared" si="2"/>
        <v>1.6244842262581629E-5</v>
      </c>
      <c r="I176" s="16" t="s">
        <v>197</v>
      </c>
      <c r="J176" s="12">
        <v>0</v>
      </c>
      <c r="K176" s="16">
        <v>1</v>
      </c>
      <c r="L176" s="64" t="s">
        <v>732</v>
      </c>
      <c r="M176" s="16" t="s">
        <v>524</v>
      </c>
    </row>
    <row r="177" spans="5:13" x14ac:dyDescent="0.25">
      <c r="E177" s="56" t="s">
        <v>173</v>
      </c>
      <c r="F177" s="13">
        <v>123116</v>
      </c>
      <c r="G177" s="15">
        <v>2</v>
      </c>
      <c r="H177" s="14">
        <f t="shared" si="2"/>
        <v>1.6244842262581629E-5</v>
      </c>
      <c r="I177" s="16" t="s">
        <v>197</v>
      </c>
      <c r="J177" s="12">
        <v>0</v>
      </c>
      <c r="K177" s="16">
        <v>0</v>
      </c>
      <c r="L177" s="64" t="s">
        <v>732</v>
      </c>
      <c r="M177" s="16" t="s">
        <v>525</v>
      </c>
    </row>
    <row r="178" spans="5:13" x14ac:dyDescent="0.25">
      <c r="E178" s="56" t="s">
        <v>174</v>
      </c>
      <c r="F178" s="13">
        <v>123116</v>
      </c>
      <c r="G178" s="15">
        <v>2</v>
      </c>
      <c r="H178" s="14">
        <f t="shared" si="2"/>
        <v>1.6244842262581629E-5</v>
      </c>
      <c r="I178" s="16" t="s">
        <v>197</v>
      </c>
      <c r="J178" s="12">
        <v>0</v>
      </c>
      <c r="K178" s="16">
        <v>0</v>
      </c>
      <c r="L178" s="64" t="s">
        <v>732</v>
      </c>
      <c r="M178" s="16" t="s">
        <v>526</v>
      </c>
    </row>
    <row r="179" spans="5:13" x14ac:dyDescent="0.25">
      <c r="E179" s="56" t="s">
        <v>175</v>
      </c>
      <c r="F179" s="13">
        <v>123116</v>
      </c>
      <c r="G179" s="15">
        <v>2</v>
      </c>
      <c r="H179" s="14">
        <f t="shared" si="2"/>
        <v>1.6244842262581629E-5</v>
      </c>
      <c r="I179" s="16" t="s">
        <v>197</v>
      </c>
      <c r="J179" s="12">
        <v>0</v>
      </c>
      <c r="K179" s="16">
        <v>0</v>
      </c>
      <c r="L179" s="64" t="s">
        <v>732</v>
      </c>
      <c r="M179" s="16" t="s">
        <v>527</v>
      </c>
    </row>
    <row r="180" spans="5:13" x14ac:dyDescent="0.25">
      <c r="E180" s="56" t="s">
        <v>176</v>
      </c>
      <c r="F180" s="13">
        <v>123116</v>
      </c>
      <c r="G180" s="15">
        <v>2</v>
      </c>
      <c r="H180" s="14">
        <f t="shared" si="2"/>
        <v>1.6244842262581629E-5</v>
      </c>
      <c r="I180" s="16" t="s">
        <v>197</v>
      </c>
      <c r="J180" s="12">
        <v>0</v>
      </c>
      <c r="K180" s="16">
        <v>0</v>
      </c>
      <c r="L180" s="64" t="s">
        <v>732</v>
      </c>
      <c r="M180" s="16" t="s">
        <v>528</v>
      </c>
    </row>
    <row r="181" spans="5:13" x14ac:dyDescent="0.25">
      <c r="E181" s="56" t="s">
        <v>177</v>
      </c>
      <c r="F181" s="13">
        <v>123116</v>
      </c>
      <c r="G181" s="15">
        <v>2</v>
      </c>
      <c r="H181" s="14">
        <f t="shared" si="2"/>
        <v>1.6244842262581629E-5</v>
      </c>
      <c r="I181" s="16" t="s">
        <v>197</v>
      </c>
      <c r="J181" s="12">
        <v>1</v>
      </c>
      <c r="K181" s="16">
        <v>1</v>
      </c>
      <c r="L181" s="64" t="s">
        <v>732</v>
      </c>
      <c r="M181" s="16" t="s">
        <v>529</v>
      </c>
    </row>
    <row r="182" spans="5:13" x14ac:dyDescent="0.25">
      <c r="E182" s="56" t="s">
        <v>178</v>
      </c>
      <c r="F182" s="13">
        <v>123116</v>
      </c>
      <c r="G182" s="15">
        <v>2</v>
      </c>
      <c r="H182" s="14">
        <f t="shared" si="2"/>
        <v>1.6244842262581629E-5</v>
      </c>
      <c r="I182" s="16" t="s">
        <v>197</v>
      </c>
      <c r="J182" s="12">
        <v>0</v>
      </c>
      <c r="K182" s="16">
        <v>1</v>
      </c>
      <c r="L182" s="64" t="s">
        <v>732</v>
      </c>
      <c r="M182" s="16" t="s">
        <v>530</v>
      </c>
    </row>
    <row r="183" spans="5:13" x14ac:dyDescent="0.25">
      <c r="E183" s="56" t="s">
        <v>179</v>
      </c>
      <c r="F183" s="13">
        <v>123116</v>
      </c>
      <c r="G183" s="15">
        <v>2</v>
      </c>
      <c r="H183" s="14">
        <f t="shared" si="2"/>
        <v>1.6244842262581629E-5</v>
      </c>
      <c r="I183" s="16" t="s">
        <v>197</v>
      </c>
      <c r="J183" s="12">
        <v>0</v>
      </c>
      <c r="K183" s="16">
        <v>0</v>
      </c>
      <c r="L183" s="64" t="s">
        <v>732</v>
      </c>
      <c r="M183" s="16" t="s">
        <v>531</v>
      </c>
    </row>
    <row r="184" spans="5:13" x14ac:dyDescent="0.25">
      <c r="E184" s="64" t="s">
        <v>678</v>
      </c>
      <c r="F184" s="13">
        <v>123116</v>
      </c>
      <c r="G184" s="15">
        <v>64</v>
      </c>
      <c r="H184" s="14">
        <f t="shared" si="2"/>
        <v>5.1983495240261212E-4</v>
      </c>
      <c r="I184" s="16" t="s">
        <v>197</v>
      </c>
      <c r="J184" s="12">
        <v>0</v>
      </c>
      <c r="K184" s="16">
        <v>0</v>
      </c>
      <c r="L184" s="64" t="s">
        <v>730</v>
      </c>
      <c r="M184" s="16" t="s">
        <v>737</v>
      </c>
    </row>
    <row r="185" spans="5:13" x14ac:dyDescent="0.25">
      <c r="E185" s="64" t="s">
        <v>679</v>
      </c>
      <c r="F185" s="13">
        <v>123116</v>
      </c>
      <c r="G185" s="15">
        <v>64</v>
      </c>
      <c r="H185" s="14">
        <f t="shared" si="2"/>
        <v>5.1983495240261212E-4</v>
      </c>
      <c r="I185" s="16" t="s">
        <v>197</v>
      </c>
      <c r="J185" s="12">
        <v>1</v>
      </c>
      <c r="K185" s="16">
        <v>0</v>
      </c>
      <c r="L185" s="64" t="s">
        <v>730</v>
      </c>
      <c r="M185" s="16" t="s">
        <v>733</v>
      </c>
    </row>
    <row r="186" spans="5:13" x14ac:dyDescent="0.25">
      <c r="E186" s="64" t="s">
        <v>680</v>
      </c>
      <c r="F186" s="13">
        <v>123116</v>
      </c>
      <c r="G186" s="15">
        <v>64</v>
      </c>
      <c r="H186" s="14">
        <f t="shared" si="2"/>
        <v>5.1983495240261212E-4</v>
      </c>
      <c r="I186" s="16" t="s">
        <v>197</v>
      </c>
      <c r="J186" s="12">
        <v>0</v>
      </c>
      <c r="K186" s="16">
        <v>1</v>
      </c>
      <c r="L186" s="64" t="s">
        <v>730</v>
      </c>
      <c r="M186" s="16" t="s">
        <v>734</v>
      </c>
    </row>
    <row r="187" spans="5:13" x14ac:dyDescent="0.25">
      <c r="E187" s="64" t="s">
        <v>681</v>
      </c>
      <c r="F187" s="13">
        <v>123116</v>
      </c>
      <c r="G187" s="15">
        <v>64</v>
      </c>
      <c r="H187" s="14">
        <f t="shared" si="2"/>
        <v>5.1983495240261212E-4</v>
      </c>
      <c r="I187" s="16" t="s">
        <v>197</v>
      </c>
      <c r="J187" s="12">
        <v>0</v>
      </c>
      <c r="K187" s="16">
        <v>0</v>
      </c>
      <c r="L187" s="64" t="s">
        <v>730</v>
      </c>
      <c r="M187" s="16" t="s">
        <v>735</v>
      </c>
    </row>
    <row r="188" spans="5:13" x14ac:dyDescent="0.25">
      <c r="E188" s="64" t="s">
        <v>682</v>
      </c>
      <c r="F188" s="13">
        <v>123116</v>
      </c>
      <c r="G188" s="15">
        <v>64</v>
      </c>
      <c r="H188" s="14">
        <f t="shared" si="2"/>
        <v>5.1983495240261212E-4</v>
      </c>
      <c r="I188" s="16" t="s">
        <v>197</v>
      </c>
      <c r="J188" s="12">
        <v>1</v>
      </c>
      <c r="K188" s="16">
        <v>1</v>
      </c>
      <c r="L188" s="64" t="s">
        <v>730</v>
      </c>
      <c r="M188" s="16" t="s">
        <v>736</v>
      </c>
    </row>
    <row r="189" spans="5:13" x14ac:dyDescent="0.25">
      <c r="E189" s="64" t="s">
        <v>683</v>
      </c>
      <c r="F189" s="13">
        <v>123116</v>
      </c>
      <c r="G189" s="15">
        <v>66</v>
      </c>
      <c r="H189" s="14">
        <f t="shared" si="2"/>
        <v>5.3607979466519385E-4</v>
      </c>
      <c r="I189" s="16" t="s">
        <v>197</v>
      </c>
      <c r="J189" s="12">
        <v>2</v>
      </c>
      <c r="K189" s="16">
        <v>1</v>
      </c>
      <c r="L189" s="64" t="s">
        <v>730</v>
      </c>
      <c r="M189" s="16" t="s">
        <v>738</v>
      </c>
    </row>
    <row r="190" spans="5:13" x14ac:dyDescent="0.25">
      <c r="E190" s="64" t="s">
        <v>684</v>
      </c>
      <c r="F190" s="13">
        <v>123116</v>
      </c>
      <c r="G190" s="15">
        <v>66</v>
      </c>
      <c r="H190" s="14">
        <f t="shared" si="2"/>
        <v>5.3607979466519385E-4</v>
      </c>
      <c r="I190" s="16" t="s">
        <v>197</v>
      </c>
      <c r="J190" s="12">
        <v>2</v>
      </c>
      <c r="K190" s="16">
        <v>1</v>
      </c>
      <c r="L190" s="64" t="s">
        <v>730</v>
      </c>
      <c r="M190" s="16" t="s">
        <v>739</v>
      </c>
    </row>
    <row r="191" spans="5:13" x14ac:dyDescent="0.25">
      <c r="E191" s="64" t="s">
        <v>685</v>
      </c>
      <c r="F191" s="13">
        <v>123116</v>
      </c>
      <c r="G191" s="15">
        <v>64</v>
      </c>
      <c r="H191" s="14">
        <f t="shared" si="2"/>
        <v>5.1983495240261212E-4</v>
      </c>
      <c r="I191" s="16" t="s">
        <v>197</v>
      </c>
      <c r="J191" s="12">
        <v>1</v>
      </c>
      <c r="K191" s="16">
        <v>1</v>
      </c>
      <c r="L191" s="64" t="s">
        <v>730</v>
      </c>
      <c r="M191" s="16" t="s">
        <v>740</v>
      </c>
    </row>
    <row r="192" spans="5:13" x14ac:dyDescent="0.25">
      <c r="E192" s="64" t="s">
        <v>686</v>
      </c>
      <c r="F192" s="13">
        <v>123116</v>
      </c>
      <c r="G192" s="15">
        <v>14579</v>
      </c>
      <c r="H192" s="14">
        <f t="shared" si="2"/>
        <v>0.11841677767308879</v>
      </c>
      <c r="I192" s="16" t="s">
        <v>197</v>
      </c>
      <c r="J192" s="12">
        <v>25</v>
      </c>
      <c r="K192" s="16">
        <v>25</v>
      </c>
      <c r="L192" s="64" t="s">
        <v>730</v>
      </c>
      <c r="M192" s="16" t="s">
        <v>741</v>
      </c>
    </row>
    <row r="193" spans="5:13" x14ac:dyDescent="0.25">
      <c r="E193" s="64" t="s">
        <v>687</v>
      </c>
      <c r="F193" s="13">
        <v>123116</v>
      </c>
      <c r="G193" s="15">
        <v>14579</v>
      </c>
      <c r="H193" s="14">
        <f t="shared" si="2"/>
        <v>0.11841677767308879</v>
      </c>
      <c r="I193" s="16" t="s">
        <v>197</v>
      </c>
      <c r="J193" s="12">
        <v>25</v>
      </c>
      <c r="K193" s="16">
        <v>25</v>
      </c>
      <c r="L193" s="64" t="s">
        <v>730</v>
      </c>
      <c r="M193" s="16" t="s">
        <v>742</v>
      </c>
    </row>
    <row r="194" spans="5:13" x14ac:dyDescent="0.25">
      <c r="E194" s="64" t="s">
        <v>688</v>
      </c>
      <c r="F194" s="13">
        <v>123116</v>
      </c>
      <c r="G194" s="15">
        <v>4606</v>
      </c>
      <c r="H194" s="14">
        <f t="shared" si="2"/>
        <v>3.7411871730725493E-2</v>
      </c>
      <c r="I194" s="16" t="s">
        <v>197</v>
      </c>
      <c r="J194" s="12">
        <v>1997</v>
      </c>
      <c r="K194" s="16">
        <v>1998</v>
      </c>
      <c r="L194" s="64" t="s">
        <v>743</v>
      </c>
      <c r="M194" s="16" t="s">
        <v>747</v>
      </c>
    </row>
    <row r="195" spans="5:13" x14ac:dyDescent="0.25">
      <c r="E195" s="64" t="s">
        <v>689</v>
      </c>
      <c r="F195" s="13">
        <v>123116</v>
      </c>
      <c r="G195" s="15">
        <v>27</v>
      </c>
      <c r="H195" s="14">
        <f t="shared" si="2"/>
        <v>2.1930537054485201E-4</v>
      </c>
      <c r="I195" s="16" t="s">
        <v>197</v>
      </c>
      <c r="J195" s="12">
        <v>35</v>
      </c>
      <c r="K195" s="16">
        <v>999</v>
      </c>
      <c r="L195" s="64" t="s">
        <v>743</v>
      </c>
      <c r="M195" s="16" t="s">
        <v>748</v>
      </c>
    </row>
    <row r="196" spans="5:13" x14ac:dyDescent="0.25">
      <c r="E196" s="64" t="s">
        <v>690</v>
      </c>
      <c r="F196" s="13">
        <v>123116</v>
      </c>
      <c r="G196" s="15">
        <v>0</v>
      </c>
      <c r="H196" s="14">
        <f t="shared" si="2"/>
        <v>0</v>
      </c>
      <c r="I196" s="16" t="s">
        <v>196</v>
      </c>
      <c r="J196" s="12">
        <v>0</v>
      </c>
      <c r="K196" s="16">
        <v>0</v>
      </c>
      <c r="L196" s="64" t="s">
        <v>743</v>
      </c>
      <c r="M196" s="16" t="s">
        <v>749</v>
      </c>
    </row>
    <row r="197" spans="5:13" x14ac:dyDescent="0.25">
      <c r="E197" s="64" t="s">
        <v>691</v>
      </c>
      <c r="F197" s="13">
        <v>123116</v>
      </c>
      <c r="G197" s="15">
        <v>0</v>
      </c>
      <c r="H197" s="14">
        <f t="shared" si="2"/>
        <v>0</v>
      </c>
      <c r="I197" s="16" t="s">
        <v>196</v>
      </c>
      <c r="J197" s="12">
        <v>2</v>
      </c>
      <c r="K197" s="16">
        <v>3</v>
      </c>
      <c r="L197" s="64" t="s">
        <v>743</v>
      </c>
      <c r="M197" s="16" t="s">
        <v>750</v>
      </c>
    </row>
    <row r="198" spans="5:13" x14ac:dyDescent="0.25">
      <c r="E198" s="64" t="s">
        <v>692</v>
      </c>
      <c r="F198" s="13">
        <v>123116</v>
      </c>
      <c r="G198" s="15">
        <v>0</v>
      </c>
      <c r="H198" s="14">
        <f t="shared" si="2"/>
        <v>0</v>
      </c>
      <c r="I198" s="16" t="s">
        <v>196</v>
      </c>
      <c r="J198" s="12">
        <v>0</v>
      </c>
      <c r="K198" s="16">
        <v>0</v>
      </c>
      <c r="L198" s="64" t="s">
        <v>743</v>
      </c>
      <c r="M198" s="16" t="s">
        <v>751</v>
      </c>
    </row>
    <row r="199" spans="5:13" x14ac:dyDescent="0.25">
      <c r="E199" s="64" t="s">
        <v>693</v>
      </c>
      <c r="F199" s="13">
        <v>123116</v>
      </c>
      <c r="G199" s="15">
        <v>0</v>
      </c>
      <c r="H199" s="14">
        <f t="shared" si="2"/>
        <v>0</v>
      </c>
      <c r="I199" s="16" t="s">
        <v>196</v>
      </c>
      <c r="J199" s="12">
        <v>0</v>
      </c>
      <c r="K199" s="16">
        <v>0</v>
      </c>
      <c r="L199" s="64" t="s">
        <v>743</v>
      </c>
      <c r="M199" s="16" t="s">
        <v>752</v>
      </c>
    </row>
    <row r="200" spans="5:13" x14ac:dyDescent="0.25">
      <c r="E200" s="64" t="s">
        <v>694</v>
      </c>
      <c r="F200" s="13">
        <v>123116</v>
      </c>
      <c r="G200" s="15">
        <v>0</v>
      </c>
      <c r="H200" s="14">
        <f t="shared" ref="H200:H234" si="3">G200/F200</f>
        <v>0</v>
      </c>
      <c r="I200" s="16" t="s">
        <v>196</v>
      </c>
      <c r="J200" s="12">
        <v>0</v>
      </c>
      <c r="K200" s="16">
        <v>0</v>
      </c>
      <c r="L200" s="64" t="s">
        <v>743</v>
      </c>
      <c r="M200" s="16" t="s">
        <v>753</v>
      </c>
    </row>
    <row r="201" spans="5:13" x14ac:dyDescent="0.25">
      <c r="E201" s="64" t="s">
        <v>695</v>
      </c>
      <c r="F201" s="13">
        <v>123116</v>
      </c>
      <c r="G201" s="15">
        <v>0</v>
      </c>
      <c r="H201" s="14">
        <f t="shared" si="3"/>
        <v>0</v>
      </c>
      <c r="I201" s="16" t="s">
        <v>196</v>
      </c>
      <c r="J201" s="12">
        <v>0</v>
      </c>
      <c r="K201" s="16">
        <v>0</v>
      </c>
      <c r="L201" s="64" t="s">
        <v>743</v>
      </c>
      <c r="M201" s="16" t="s">
        <v>754</v>
      </c>
    </row>
    <row r="202" spans="5:13" x14ac:dyDescent="0.25">
      <c r="E202" s="64" t="s">
        <v>696</v>
      </c>
      <c r="F202" s="13">
        <v>123116</v>
      </c>
      <c r="G202" s="15">
        <v>0</v>
      </c>
      <c r="H202" s="14">
        <f t="shared" si="3"/>
        <v>0</v>
      </c>
      <c r="I202" s="16" t="s">
        <v>196</v>
      </c>
      <c r="J202" s="12">
        <v>0</v>
      </c>
      <c r="K202" s="16">
        <v>0</v>
      </c>
      <c r="L202" s="64" t="s">
        <v>743</v>
      </c>
      <c r="M202" s="16" t="s">
        <v>755</v>
      </c>
    </row>
    <row r="203" spans="5:13" x14ac:dyDescent="0.25">
      <c r="E203" s="64" t="s">
        <v>697</v>
      </c>
      <c r="F203" s="13">
        <v>123116</v>
      </c>
      <c r="G203" s="15">
        <v>0</v>
      </c>
      <c r="H203" s="14">
        <f t="shared" si="3"/>
        <v>0</v>
      </c>
      <c r="I203" s="16" t="s">
        <v>196</v>
      </c>
      <c r="J203" s="12">
        <v>0</v>
      </c>
      <c r="K203" s="16">
        <v>0</v>
      </c>
      <c r="L203" s="64" t="s">
        <v>743</v>
      </c>
      <c r="M203" s="16" t="s">
        <v>756</v>
      </c>
    </row>
    <row r="204" spans="5:13" x14ac:dyDescent="0.25">
      <c r="E204" s="64" t="s">
        <v>698</v>
      </c>
      <c r="F204" s="13">
        <v>123116</v>
      </c>
      <c r="G204" s="15">
        <v>0</v>
      </c>
      <c r="H204" s="14">
        <f t="shared" si="3"/>
        <v>0</v>
      </c>
      <c r="I204" s="16" t="s">
        <v>196</v>
      </c>
      <c r="J204" s="12">
        <v>0</v>
      </c>
      <c r="K204" s="16">
        <v>0</v>
      </c>
      <c r="L204" s="64" t="s">
        <v>743</v>
      </c>
      <c r="M204" s="16" t="s">
        <v>757</v>
      </c>
    </row>
    <row r="205" spans="5:13" x14ac:dyDescent="0.25">
      <c r="E205" s="64" t="s">
        <v>699</v>
      </c>
      <c r="F205" s="13">
        <v>123116</v>
      </c>
      <c r="G205" s="15">
        <v>0</v>
      </c>
      <c r="H205" s="14">
        <f t="shared" si="3"/>
        <v>0</v>
      </c>
      <c r="I205" s="16" t="s">
        <v>196</v>
      </c>
      <c r="J205" s="12">
        <v>0</v>
      </c>
      <c r="K205" s="16">
        <v>0</v>
      </c>
      <c r="L205" s="64" t="s">
        <v>743</v>
      </c>
      <c r="M205" s="16" t="s">
        <v>758</v>
      </c>
    </row>
    <row r="206" spans="5:13" x14ac:dyDescent="0.25">
      <c r="E206" s="64" t="s">
        <v>700</v>
      </c>
      <c r="F206" s="13">
        <v>123116</v>
      </c>
      <c r="G206" s="15">
        <v>0</v>
      </c>
      <c r="H206" s="14">
        <f t="shared" si="3"/>
        <v>0</v>
      </c>
      <c r="I206" s="16" t="s">
        <v>196</v>
      </c>
      <c r="J206" s="12">
        <v>0</v>
      </c>
      <c r="K206" s="16">
        <v>0</v>
      </c>
      <c r="L206" s="64" t="s">
        <v>743</v>
      </c>
      <c r="M206" s="16" t="s">
        <v>759</v>
      </c>
    </row>
    <row r="207" spans="5:13" x14ac:dyDescent="0.25">
      <c r="E207" s="64" t="s">
        <v>701</v>
      </c>
      <c r="F207" s="13">
        <v>123116</v>
      </c>
      <c r="G207" s="15">
        <v>0</v>
      </c>
      <c r="H207" s="14">
        <f t="shared" si="3"/>
        <v>0</v>
      </c>
      <c r="I207" s="16" t="s">
        <v>196</v>
      </c>
      <c r="J207" s="12">
        <v>0</v>
      </c>
      <c r="K207" s="16">
        <v>0</v>
      </c>
      <c r="L207" s="64" t="s">
        <v>743</v>
      </c>
      <c r="M207" s="16" t="s">
        <v>760</v>
      </c>
    </row>
    <row r="208" spans="5:13" x14ac:dyDescent="0.25">
      <c r="E208" s="64" t="s">
        <v>702</v>
      </c>
      <c r="F208" s="13">
        <v>123116</v>
      </c>
      <c r="G208" s="15">
        <v>0</v>
      </c>
      <c r="H208" s="14">
        <f t="shared" si="3"/>
        <v>0</v>
      </c>
      <c r="I208" s="16" t="s">
        <v>196</v>
      </c>
      <c r="J208" s="12">
        <v>0</v>
      </c>
      <c r="K208" s="16">
        <v>0</v>
      </c>
      <c r="L208" s="64" t="s">
        <v>743</v>
      </c>
      <c r="M208" s="16" t="s">
        <v>761</v>
      </c>
    </row>
    <row r="209" spans="5:13" x14ac:dyDescent="0.25">
      <c r="E209" s="64" t="s">
        <v>703</v>
      </c>
      <c r="F209" s="13">
        <v>123116</v>
      </c>
      <c r="G209" s="15">
        <v>722</v>
      </c>
      <c r="H209" s="14">
        <f t="shared" si="3"/>
        <v>5.8643880567919686E-3</v>
      </c>
      <c r="I209" s="16" t="s">
        <v>197</v>
      </c>
      <c r="J209" s="12">
        <v>1</v>
      </c>
      <c r="K209" s="16">
        <v>4</v>
      </c>
      <c r="L209" s="64" t="s">
        <v>746</v>
      </c>
      <c r="M209" s="16" t="s">
        <v>762</v>
      </c>
    </row>
    <row r="210" spans="5:13" x14ac:dyDescent="0.25">
      <c r="E210" s="64" t="s">
        <v>704</v>
      </c>
      <c r="F210" s="13">
        <v>123116</v>
      </c>
      <c r="G210" s="15">
        <v>722</v>
      </c>
      <c r="H210" s="14">
        <f t="shared" si="3"/>
        <v>5.8643880567919686E-3</v>
      </c>
      <c r="I210" s="16" t="s">
        <v>197</v>
      </c>
      <c r="J210" s="12">
        <v>17</v>
      </c>
      <c r="K210" s="16">
        <v>20</v>
      </c>
      <c r="L210" s="64" t="s">
        <v>746</v>
      </c>
      <c r="M210" s="16" t="s">
        <v>763</v>
      </c>
    </row>
    <row r="211" spans="5:13" x14ac:dyDescent="0.25">
      <c r="E211" s="64" t="s">
        <v>705</v>
      </c>
      <c r="F211" s="13">
        <v>123116</v>
      </c>
      <c r="G211" s="15">
        <v>722</v>
      </c>
      <c r="H211" s="14">
        <f t="shared" si="3"/>
        <v>5.8643880567919686E-3</v>
      </c>
      <c r="I211" s="16" t="s">
        <v>197</v>
      </c>
      <c r="J211" s="12">
        <v>17</v>
      </c>
      <c r="K211" s="16">
        <v>40</v>
      </c>
      <c r="L211" s="64" t="s">
        <v>746</v>
      </c>
      <c r="M211" s="16" t="s">
        <v>764</v>
      </c>
    </row>
    <row r="212" spans="5:13" x14ac:dyDescent="0.25">
      <c r="E212" s="64" t="s">
        <v>706</v>
      </c>
      <c r="F212" s="13">
        <v>123116</v>
      </c>
      <c r="G212" s="15">
        <v>722</v>
      </c>
      <c r="H212" s="14">
        <f t="shared" si="3"/>
        <v>5.8643880567919686E-3</v>
      </c>
      <c r="I212" s="16" t="s">
        <v>197</v>
      </c>
      <c r="J212" s="12">
        <v>0</v>
      </c>
      <c r="K212" s="16">
        <v>0</v>
      </c>
      <c r="L212" s="64" t="s">
        <v>746</v>
      </c>
      <c r="M212" s="16" t="s">
        <v>765</v>
      </c>
    </row>
    <row r="213" spans="5:13" x14ac:dyDescent="0.25">
      <c r="E213" s="64" t="s">
        <v>707</v>
      </c>
      <c r="F213" s="13">
        <v>123116</v>
      </c>
      <c r="G213" s="15">
        <v>722</v>
      </c>
      <c r="H213" s="14">
        <f t="shared" si="3"/>
        <v>5.8643880567919686E-3</v>
      </c>
      <c r="I213" s="16" t="s">
        <v>197</v>
      </c>
      <c r="J213" s="12">
        <v>0</v>
      </c>
      <c r="K213" s="16">
        <v>0</v>
      </c>
      <c r="L213" s="64" t="s">
        <v>746</v>
      </c>
      <c r="M213" s="16" t="s">
        <v>766</v>
      </c>
    </row>
    <row r="214" spans="5:13" x14ac:dyDescent="0.25">
      <c r="E214" s="64" t="s">
        <v>708</v>
      </c>
      <c r="F214" s="13">
        <v>123116</v>
      </c>
      <c r="G214" s="15">
        <v>722</v>
      </c>
      <c r="H214" s="14">
        <f t="shared" si="3"/>
        <v>5.8643880567919686E-3</v>
      </c>
      <c r="I214" s="16" t="s">
        <v>197</v>
      </c>
      <c r="J214" s="12">
        <v>0</v>
      </c>
      <c r="K214" s="16">
        <v>0</v>
      </c>
      <c r="L214" s="64" t="s">
        <v>746</v>
      </c>
      <c r="M214" s="16" t="s">
        <v>767</v>
      </c>
    </row>
    <row r="215" spans="5:13" x14ac:dyDescent="0.25">
      <c r="E215" s="64" t="s">
        <v>709</v>
      </c>
      <c r="F215" s="13">
        <v>123116</v>
      </c>
      <c r="G215" s="15">
        <v>722</v>
      </c>
      <c r="H215" s="14">
        <f t="shared" si="3"/>
        <v>5.8643880567919686E-3</v>
      </c>
      <c r="I215" s="16" t="s">
        <v>197</v>
      </c>
      <c r="J215" s="12">
        <v>0</v>
      </c>
      <c r="K215" s="16">
        <v>0</v>
      </c>
      <c r="L215" s="64" t="s">
        <v>746</v>
      </c>
      <c r="M215" s="16" t="s">
        <v>768</v>
      </c>
    </row>
    <row r="216" spans="5:13" x14ac:dyDescent="0.25">
      <c r="E216" s="64" t="s">
        <v>710</v>
      </c>
      <c r="F216" s="13">
        <v>123116</v>
      </c>
      <c r="G216" s="15">
        <v>722</v>
      </c>
      <c r="H216" s="14">
        <f t="shared" si="3"/>
        <v>5.8643880567919686E-3</v>
      </c>
      <c r="I216" s="16" t="s">
        <v>197</v>
      </c>
      <c r="J216" s="12">
        <v>0</v>
      </c>
      <c r="K216" s="16">
        <v>2</v>
      </c>
      <c r="L216" s="64" t="s">
        <v>746</v>
      </c>
      <c r="M216" s="16" t="s">
        <v>769</v>
      </c>
    </row>
    <row r="217" spans="5:13" x14ac:dyDescent="0.25">
      <c r="E217" s="64" t="s">
        <v>711</v>
      </c>
      <c r="F217" s="13">
        <v>123116</v>
      </c>
      <c r="G217" s="15">
        <v>76181</v>
      </c>
      <c r="H217" s="14">
        <f t="shared" si="3"/>
        <v>0.61877416420286557</v>
      </c>
      <c r="I217" s="16" t="s">
        <v>197</v>
      </c>
      <c r="J217" s="12">
        <v>1</v>
      </c>
      <c r="K217" s="16"/>
      <c r="L217" s="64" t="s">
        <v>744</v>
      </c>
      <c r="M217" s="16" t="s">
        <v>770</v>
      </c>
    </row>
    <row r="218" spans="5:13" x14ac:dyDescent="0.25">
      <c r="E218" s="64" t="s">
        <v>712</v>
      </c>
      <c r="F218" s="13">
        <v>123116</v>
      </c>
      <c r="G218" s="15">
        <v>76181</v>
      </c>
      <c r="H218" s="14">
        <f t="shared" si="3"/>
        <v>0.61877416420286557</v>
      </c>
      <c r="I218" s="16" t="s">
        <v>197</v>
      </c>
      <c r="J218" s="12">
        <v>11</v>
      </c>
      <c r="K218" s="16"/>
      <c r="L218" s="64" t="s">
        <v>744</v>
      </c>
      <c r="M218" s="16" t="s">
        <v>771</v>
      </c>
    </row>
    <row r="219" spans="5:13" x14ac:dyDescent="0.25">
      <c r="E219" s="64" t="s">
        <v>713</v>
      </c>
      <c r="F219" s="13">
        <v>123116</v>
      </c>
      <c r="G219" s="15">
        <v>76181</v>
      </c>
      <c r="H219" s="14">
        <f t="shared" si="3"/>
        <v>0.61877416420286557</v>
      </c>
      <c r="I219" s="16" t="s">
        <v>197</v>
      </c>
      <c r="J219" s="12">
        <v>11</v>
      </c>
      <c r="K219" s="16"/>
      <c r="L219" s="64" t="s">
        <v>744</v>
      </c>
      <c r="M219" s="16" t="s">
        <v>772</v>
      </c>
    </row>
    <row r="220" spans="5:13" x14ac:dyDescent="0.25">
      <c r="E220" s="64" t="s">
        <v>714</v>
      </c>
      <c r="F220" s="13">
        <v>123116</v>
      </c>
      <c r="G220" s="15">
        <v>76181</v>
      </c>
      <c r="H220" s="14">
        <f t="shared" si="3"/>
        <v>0.61877416420286557</v>
      </c>
      <c r="I220" s="16" t="s">
        <v>197</v>
      </c>
      <c r="J220" s="12">
        <v>0</v>
      </c>
      <c r="K220" s="16"/>
      <c r="L220" s="64" t="s">
        <v>744</v>
      </c>
      <c r="M220" s="16" t="s">
        <v>773</v>
      </c>
    </row>
    <row r="221" spans="5:13" x14ac:dyDescent="0.25">
      <c r="E221" s="64" t="s">
        <v>715</v>
      </c>
      <c r="F221" s="13">
        <v>123116</v>
      </c>
      <c r="G221" s="15">
        <v>104176</v>
      </c>
      <c r="H221" s="14">
        <f t="shared" si="3"/>
        <v>0.84616134377335195</v>
      </c>
      <c r="I221" s="16" t="s">
        <v>197</v>
      </c>
      <c r="J221" s="12"/>
      <c r="K221" s="16"/>
      <c r="L221" s="64" t="s">
        <v>745</v>
      </c>
      <c r="M221" s="16" t="s">
        <v>774</v>
      </c>
    </row>
    <row r="222" spans="5:13" x14ac:dyDescent="0.25">
      <c r="E222" s="64" t="s">
        <v>716</v>
      </c>
      <c r="F222" s="13">
        <v>123116</v>
      </c>
      <c r="G222" s="15">
        <v>104176</v>
      </c>
      <c r="H222" s="14">
        <f t="shared" si="3"/>
        <v>0.84616134377335195</v>
      </c>
      <c r="I222" s="16" t="s">
        <v>197</v>
      </c>
      <c r="J222" s="12"/>
      <c r="K222" s="16"/>
      <c r="L222" s="64" t="s">
        <v>745</v>
      </c>
      <c r="M222" s="16" t="s">
        <v>775</v>
      </c>
    </row>
    <row r="223" spans="5:13" x14ac:dyDescent="0.25">
      <c r="E223" s="64" t="s">
        <v>717</v>
      </c>
      <c r="F223" s="13">
        <v>123116</v>
      </c>
      <c r="G223" s="15">
        <v>104176</v>
      </c>
      <c r="H223" s="14">
        <f t="shared" si="3"/>
        <v>0.84616134377335195</v>
      </c>
      <c r="I223" s="16" t="s">
        <v>197</v>
      </c>
      <c r="J223" s="12"/>
      <c r="K223" s="16"/>
      <c r="L223" s="64" t="s">
        <v>745</v>
      </c>
      <c r="M223" s="16" t="s">
        <v>776</v>
      </c>
    </row>
    <row r="224" spans="5:13" x14ac:dyDescent="0.25">
      <c r="E224" s="64" t="s">
        <v>718</v>
      </c>
      <c r="F224" s="13">
        <v>123116</v>
      </c>
      <c r="G224" s="15">
        <v>104176</v>
      </c>
      <c r="H224" s="14">
        <f t="shared" si="3"/>
        <v>0.84616134377335195</v>
      </c>
      <c r="I224" s="16" t="s">
        <v>197</v>
      </c>
      <c r="J224" s="12"/>
      <c r="K224" s="16"/>
      <c r="L224" s="64" t="s">
        <v>745</v>
      </c>
      <c r="M224" s="16" t="s">
        <v>777</v>
      </c>
    </row>
    <row r="225" spans="3:13" x14ac:dyDescent="0.25">
      <c r="E225" s="64" t="s">
        <v>719</v>
      </c>
      <c r="F225" s="13">
        <v>123116</v>
      </c>
      <c r="G225" s="15">
        <v>104176</v>
      </c>
      <c r="H225" s="14">
        <f t="shared" si="3"/>
        <v>0.84616134377335195</v>
      </c>
      <c r="I225" s="16" t="s">
        <v>197</v>
      </c>
      <c r="J225" s="12"/>
      <c r="K225" s="16"/>
      <c r="L225" s="64" t="s">
        <v>745</v>
      </c>
      <c r="M225" s="16" t="s">
        <v>778</v>
      </c>
    </row>
    <row r="226" spans="3:13" x14ac:dyDescent="0.25">
      <c r="E226" s="64" t="s">
        <v>720</v>
      </c>
      <c r="F226" s="13">
        <v>123116</v>
      </c>
      <c r="G226" s="15">
        <v>104176</v>
      </c>
      <c r="H226" s="14">
        <f t="shared" si="3"/>
        <v>0.84616134377335195</v>
      </c>
      <c r="I226" s="16" t="s">
        <v>197</v>
      </c>
      <c r="J226" s="12"/>
      <c r="K226" s="16"/>
      <c r="L226" s="64" t="s">
        <v>745</v>
      </c>
      <c r="M226" s="16" t="s">
        <v>779</v>
      </c>
    </row>
    <row r="227" spans="3:13" x14ac:dyDescent="0.25">
      <c r="E227" s="64" t="s">
        <v>721</v>
      </c>
      <c r="F227" s="13">
        <v>123116</v>
      </c>
      <c r="G227" s="15">
        <v>104176</v>
      </c>
      <c r="H227" s="14">
        <f t="shared" si="3"/>
        <v>0.84616134377335195</v>
      </c>
      <c r="I227" s="16" t="s">
        <v>197</v>
      </c>
      <c r="J227" s="12"/>
      <c r="K227" s="16"/>
      <c r="L227" s="64" t="s">
        <v>745</v>
      </c>
      <c r="M227" s="16" t="s">
        <v>780</v>
      </c>
    </row>
    <row r="228" spans="3:13" x14ac:dyDescent="0.25">
      <c r="E228" s="64" t="s">
        <v>722</v>
      </c>
      <c r="F228" s="13">
        <v>123116</v>
      </c>
      <c r="G228" s="15">
        <v>104176</v>
      </c>
      <c r="H228" s="14">
        <f t="shared" si="3"/>
        <v>0.84616134377335195</v>
      </c>
      <c r="I228" s="16" t="s">
        <v>197</v>
      </c>
      <c r="J228" s="12"/>
      <c r="K228" s="16"/>
      <c r="L228" s="64" t="s">
        <v>745</v>
      </c>
      <c r="M228" s="16" t="s">
        <v>781</v>
      </c>
    </row>
    <row r="229" spans="3:13" x14ac:dyDescent="0.25">
      <c r="E229" s="64" t="s">
        <v>723</v>
      </c>
      <c r="F229" s="13">
        <v>123116</v>
      </c>
      <c r="G229" s="15">
        <v>104176</v>
      </c>
      <c r="H229" s="14">
        <f t="shared" si="3"/>
        <v>0.84616134377335195</v>
      </c>
      <c r="I229" s="16" t="s">
        <v>197</v>
      </c>
      <c r="J229" s="12"/>
      <c r="K229" s="16"/>
      <c r="L229" s="64" t="s">
        <v>745</v>
      </c>
      <c r="M229" s="16" t="s">
        <v>782</v>
      </c>
    </row>
    <row r="230" spans="3:13" x14ac:dyDescent="0.25">
      <c r="E230" s="64" t="s">
        <v>724</v>
      </c>
      <c r="F230" s="13">
        <v>123116</v>
      </c>
      <c r="G230" s="15">
        <v>104176</v>
      </c>
      <c r="H230" s="14">
        <f t="shared" si="3"/>
        <v>0.84616134377335195</v>
      </c>
      <c r="I230" s="16" t="s">
        <v>197</v>
      </c>
      <c r="J230" s="12"/>
      <c r="K230" s="16"/>
      <c r="L230" s="64" t="s">
        <v>745</v>
      </c>
      <c r="M230" s="16" t="s">
        <v>783</v>
      </c>
    </row>
    <row r="231" spans="3:13" x14ac:dyDescent="0.25">
      <c r="E231" s="64" t="s">
        <v>725</v>
      </c>
      <c r="F231" s="13">
        <v>123116</v>
      </c>
      <c r="G231" s="15">
        <v>104176</v>
      </c>
      <c r="H231" s="14">
        <f t="shared" si="3"/>
        <v>0.84616134377335195</v>
      </c>
      <c r="I231" s="16" t="s">
        <v>197</v>
      </c>
      <c r="J231" s="12"/>
      <c r="K231" s="16"/>
      <c r="L231" s="64" t="s">
        <v>745</v>
      </c>
      <c r="M231" s="16" t="s">
        <v>784</v>
      </c>
    </row>
    <row r="232" spans="3:13" x14ac:dyDescent="0.25">
      <c r="E232" s="64" t="s">
        <v>726</v>
      </c>
      <c r="F232" s="13">
        <v>123116</v>
      </c>
      <c r="G232" s="15">
        <v>104176</v>
      </c>
      <c r="H232" s="14">
        <f t="shared" si="3"/>
        <v>0.84616134377335195</v>
      </c>
      <c r="I232" s="16" t="s">
        <v>197</v>
      </c>
      <c r="J232" s="12"/>
      <c r="K232" s="16"/>
      <c r="L232" s="64" t="s">
        <v>745</v>
      </c>
      <c r="M232" s="16" t="s">
        <v>785</v>
      </c>
    </row>
    <row r="233" spans="3:13" x14ac:dyDescent="0.25">
      <c r="E233" s="64" t="s">
        <v>727</v>
      </c>
      <c r="F233" s="13">
        <v>123116</v>
      </c>
      <c r="G233" s="15">
        <v>104176</v>
      </c>
      <c r="H233" s="14">
        <f t="shared" si="3"/>
        <v>0.84616134377335195</v>
      </c>
      <c r="I233" s="16" t="s">
        <v>197</v>
      </c>
      <c r="J233" s="12"/>
      <c r="K233" s="16"/>
      <c r="L233" s="64" t="s">
        <v>745</v>
      </c>
      <c r="M233" s="16" t="s">
        <v>786</v>
      </c>
    </row>
    <row r="234" spans="3:13" ht="15.75" thickBot="1" x14ac:dyDescent="0.3">
      <c r="E234" s="67" t="s">
        <v>728</v>
      </c>
      <c r="F234" s="18">
        <v>123116</v>
      </c>
      <c r="G234" s="20">
        <v>104176</v>
      </c>
      <c r="H234" s="19">
        <f t="shared" si="3"/>
        <v>0.84616134377335195</v>
      </c>
      <c r="I234" s="21" t="s">
        <v>197</v>
      </c>
      <c r="J234" s="17"/>
      <c r="K234" s="21"/>
      <c r="L234" s="67" t="s">
        <v>745</v>
      </c>
      <c r="M234" s="21" t="s">
        <v>787</v>
      </c>
    </row>
    <row r="235" spans="3:13" x14ac:dyDescent="0.25">
      <c r="J235" s="15"/>
      <c r="K235" s="15"/>
      <c r="L235" s="15"/>
    </row>
    <row r="236" spans="3:13" x14ac:dyDescent="0.25">
      <c r="J236" s="15"/>
      <c r="K236" s="15"/>
      <c r="L236" s="15"/>
    </row>
    <row r="237" spans="3:13" x14ac:dyDescent="0.25">
      <c r="J237" s="15"/>
      <c r="K237" s="15"/>
      <c r="L237" s="15"/>
    </row>
    <row r="238" spans="3:13" ht="18.75" x14ac:dyDescent="0.3">
      <c r="C238" s="2" t="s">
        <v>795</v>
      </c>
      <c r="J238" s="15"/>
      <c r="K238" s="15"/>
      <c r="L238" s="15"/>
    </row>
    <row r="239" spans="3:13" ht="15.75" thickBot="1" x14ac:dyDescent="0.3">
      <c r="J239" s="15"/>
      <c r="K239" s="15"/>
      <c r="L239" s="15"/>
    </row>
    <row r="240" spans="3:13" ht="15.75" thickBot="1" x14ac:dyDescent="0.3">
      <c r="E240" s="3" t="s">
        <v>193</v>
      </c>
      <c r="F240" s="4" t="s">
        <v>190</v>
      </c>
      <c r="G240" s="4" t="s">
        <v>191</v>
      </c>
      <c r="H240" s="4" t="s">
        <v>192</v>
      </c>
      <c r="I240" s="22" t="s">
        <v>194</v>
      </c>
      <c r="J240" s="102" t="s">
        <v>789</v>
      </c>
      <c r="K240" s="103"/>
      <c r="L240" s="84" t="s">
        <v>790</v>
      </c>
      <c r="M240" s="69" t="s">
        <v>788</v>
      </c>
    </row>
    <row r="241" spans="5:13" x14ac:dyDescent="0.25">
      <c r="E241" s="12" t="s">
        <v>1</v>
      </c>
      <c r="F241" s="13">
        <v>123116</v>
      </c>
      <c r="G241" s="13">
        <v>0</v>
      </c>
      <c r="H241" s="14">
        <f>G241/F241</f>
        <v>0</v>
      </c>
      <c r="I241" s="16" t="s">
        <v>196</v>
      </c>
      <c r="J241" s="12">
        <v>3</v>
      </c>
      <c r="K241" s="16">
        <v>3</v>
      </c>
      <c r="L241" s="12" t="str">
        <f>VLOOKUP(E241,$E$7:$M$234,8,0)</f>
        <v>CRASH</v>
      </c>
      <c r="M241" s="16" t="str">
        <f>VLOOKUP(E241,$E$7:$M$234,9,0)</f>
        <v>Total Amount of Autombiles involved</v>
      </c>
    </row>
    <row r="242" spans="5:13" x14ac:dyDescent="0.25">
      <c r="E242" s="12" t="s">
        <v>2</v>
      </c>
      <c r="F242" s="13">
        <v>123116</v>
      </c>
      <c r="G242" s="13">
        <v>0</v>
      </c>
      <c r="H242" s="14">
        <f t="shared" ref="H242:H305" si="4">G242/F242</f>
        <v>0</v>
      </c>
      <c r="I242" s="16" t="s">
        <v>196</v>
      </c>
      <c r="J242" s="12">
        <v>0</v>
      </c>
      <c r="K242" s="16">
        <v>0</v>
      </c>
      <c r="L242" s="12" t="str">
        <f t="shared" ref="L242:L305" si="5">VLOOKUP(E242,$E$7:$M$234,8,0)</f>
        <v>CRASH</v>
      </c>
      <c r="M242" s="16" t="str">
        <f t="shared" ref="M242:M305" si="6">VLOOKUP(E242,$E$7:$M$234,9,0)</f>
        <v>Total deaths of belted occupants</v>
      </c>
    </row>
    <row r="243" spans="5:13" x14ac:dyDescent="0.25">
      <c r="E243" s="12" t="s">
        <v>3</v>
      </c>
      <c r="F243" s="13">
        <v>123116</v>
      </c>
      <c r="G243" s="13">
        <v>0</v>
      </c>
      <c r="H243" s="14">
        <f t="shared" si="4"/>
        <v>0</v>
      </c>
      <c r="I243" s="16" t="s">
        <v>196</v>
      </c>
      <c r="J243" s="12">
        <v>0</v>
      </c>
      <c r="K243" s="16">
        <v>0</v>
      </c>
      <c r="L243" s="12" t="str">
        <f t="shared" si="5"/>
        <v>CRASH</v>
      </c>
      <c r="M243" s="16" t="str">
        <f t="shared" si="6"/>
        <v>Total major injuries of belted occupants</v>
      </c>
    </row>
    <row r="244" spans="5:13" x14ac:dyDescent="0.25">
      <c r="E244" s="12" t="s">
        <v>4</v>
      </c>
      <c r="F244" s="13">
        <v>123116</v>
      </c>
      <c r="G244" s="13">
        <v>0</v>
      </c>
      <c r="H244" s="14">
        <f t="shared" si="4"/>
        <v>0</v>
      </c>
      <c r="I244" s="16" t="s">
        <v>196</v>
      </c>
      <c r="J244" s="12">
        <v>0</v>
      </c>
      <c r="K244" s="16">
        <v>0</v>
      </c>
      <c r="L244" s="12" t="str">
        <f t="shared" si="5"/>
        <v>CRASH</v>
      </c>
      <c r="M244" s="16" t="str">
        <f t="shared" si="6"/>
        <v>Total amount of Bicycles involved</v>
      </c>
    </row>
    <row r="245" spans="5:13" x14ac:dyDescent="0.25">
      <c r="E245" s="12" t="s">
        <v>5</v>
      </c>
      <c r="F245" s="13">
        <v>123116</v>
      </c>
      <c r="G245" s="13">
        <v>0</v>
      </c>
      <c r="H245" s="14">
        <f t="shared" si="4"/>
        <v>0</v>
      </c>
      <c r="I245" s="16" t="s">
        <v>196</v>
      </c>
      <c r="J245" s="12">
        <v>0</v>
      </c>
      <c r="K245" s="16">
        <v>0</v>
      </c>
      <c r="L245" s="12" t="str">
        <f t="shared" si="5"/>
        <v>CRASH</v>
      </c>
      <c r="M245" s="16" t="str">
        <f t="shared" si="6"/>
        <v>Total amount of Bicyclist Fatalities</v>
      </c>
    </row>
    <row r="246" spans="5:13" x14ac:dyDescent="0.25">
      <c r="E246" s="12" t="s">
        <v>6</v>
      </c>
      <c r="F246" s="13">
        <v>123116</v>
      </c>
      <c r="G246" s="13">
        <v>0</v>
      </c>
      <c r="H246" s="14">
        <f t="shared" si="4"/>
        <v>0</v>
      </c>
      <c r="I246" s="16" t="s">
        <v>196</v>
      </c>
      <c r="J246" s="12">
        <v>0</v>
      </c>
      <c r="K246" s="16">
        <v>0</v>
      </c>
      <c r="L246" s="12" t="str">
        <f t="shared" si="5"/>
        <v>CRASH</v>
      </c>
      <c r="M246" s="16" t="str">
        <f t="shared" si="6"/>
        <v>Total amount of Bicyclist major injuries</v>
      </c>
    </row>
    <row r="247" spans="5:13" x14ac:dyDescent="0.25">
      <c r="E247" s="12" t="s">
        <v>7</v>
      </c>
      <c r="F247" s="13">
        <v>123116</v>
      </c>
      <c r="G247" s="13">
        <v>0</v>
      </c>
      <c r="H247" s="14">
        <f t="shared" si="4"/>
        <v>0</v>
      </c>
      <c r="I247" s="16" t="s">
        <v>196</v>
      </c>
      <c r="J247" s="12">
        <v>0</v>
      </c>
      <c r="K247" s="16">
        <v>0</v>
      </c>
      <c r="L247" s="12" t="str">
        <f t="shared" si="5"/>
        <v>CRASH</v>
      </c>
      <c r="M247" s="16" t="str">
        <f t="shared" si="6"/>
        <v>Total amount of buses involved</v>
      </c>
    </row>
    <row r="248" spans="5:13" x14ac:dyDescent="0.25">
      <c r="E248" s="12" t="s">
        <v>8</v>
      </c>
      <c r="F248" s="13">
        <v>123116</v>
      </c>
      <c r="G248" s="13">
        <v>0</v>
      </c>
      <c r="H248" s="14">
        <f t="shared" si="4"/>
        <v>0</v>
      </c>
      <c r="I248" s="16" t="s">
        <v>196</v>
      </c>
      <c r="J248" s="12">
        <v>2</v>
      </c>
      <c r="K248" s="16">
        <v>5</v>
      </c>
      <c r="L248" s="12" t="str">
        <f t="shared" si="5"/>
        <v>CRASH</v>
      </c>
      <c r="M248" s="16" t="str">
        <f t="shared" si="6"/>
        <v>Collision category that defines the crash</v>
      </c>
    </row>
    <row r="249" spans="5:13" x14ac:dyDescent="0.25">
      <c r="E249" s="12" t="s">
        <v>9</v>
      </c>
      <c r="F249" s="13">
        <v>123116</v>
      </c>
      <c r="G249" s="13">
        <v>0</v>
      </c>
      <c r="H249" s="14">
        <f t="shared" si="4"/>
        <v>0</v>
      </c>
      <c r="I249" s="16" t="s">
        <v>196</v>
      </c>
      <c r="J249" s="12">
        <v>0</v>
      </c>
      <c r="K249" s="16">
        <v>0</v>
      </c>
      <c r="L249" s="12" t="str">
        <f t="shared" si="5"/>
        <v>CRASH</v>
      </c>
      <c r="M249" s="16" t="str">
        <f t="shared" si="6"/>
        <v>Total commercial vehicles involved</v>
      </c>
    </row>
    <row r="250" spans="5:13" x14ac:dyDescent="0.25">
      <c r="E250" s="12" t="s">
        <v>10</v>
      </c>
      <c r="F250" s="13">
        <v>123116</v>
      </c>
      <c r="G250" s="13">
        <v>110648</v>
      </c>
      <c r="H250" s="14">
        <f t="shared" si="4"/>
        <v>0.89872965333506616</v>
      </c>
      <c r="I250" s="16" t="s">
        <v>195</v>
      </c>
      <c r="J250" s="12"/>
      <c r="K250" s="16"/>
      <c r="L250" s="12" t="str">
        <f t="shared" si="5"/>
        <v>CRASH</v>
      </c>
      <c r="M250" s="16" t="str">
        <f t="shared" si="6"/>
        <v>Speed limit for the construction zone</v>
      </c>
    </row>
    <row r="251" spans="5:13" x14ac:dyDescent="0.25">
      <c r="E251" s="12" t="s">
        <v>14</v>
      </c>
      <c r="F251" s="13">
        <v>123116</v>
      </c>
      <c r="G251" s="13">
        <v>0</v>
      </c>
      <c r="H251" s="14">
        <f t="shared" si="4"/>
        <v>0</v>
      </c>
      <c r="I251" s="16" t="s">
        <v>196</v>
      </c>
      <c r="J251" s="12">
        <v>2</v>
      </c>
      <c r="K251" s="16">
        <v>2</v>
      </c>
      <c r="L251" s="12" t="str">
        <f t="shared" si="5"/>
        <v>CRASH</v>
      </c>
      <c r="M251" s="16" t="str">
        <f t="shared" si="6"/>
        <v>Month when the crash occurred</v>
      </c>
    </row>
    <row r="252" spans="5:13" x14ac:dyDescent="0.25">
      <c r="E252" s="12" t="s">
        <v>16</v>
      </c>
      <c r="F252" s="13">
        <v>123116</v>
      </c>
      <c r="G252" s="13">
        <v>0</v>
      </c>
      <c r="H252" s="14">
        <f t="shared" si="4"/>
        <v>0</v>
      </c>
      <c r="I252" s="16" t="s">
        <v>196</v>
      </c>
      <c r="J252" s="12">
        <v>2007045703</v>
      </c>
      <c r="K252" s="16">
        <v>2007047000</v>
      </c>
      <c r="L252" s="12" t="str">
        <f t="shared" si="5"/>
        <v>CRASH</v>
      </c>
      <c r="M252" s="16" t="str">
        <f t="shared" si="6"/>
        <v>Crash record number</v>
      </c>
    </row>
    <row r="253" spans="5:13" x14ac:dyDescent="0.25">
      <c r="E253" s="12" t="s">
        <v>17</v>
      </c>
      <c r="F253" s="13">
        <v>123116</v>
      </c>
      <c r="G253" s="13">
        <v>0</v>
      </c>
      <c r="H253" s="14">
        <f t="shared" si="4"/>
        <v>0</v>
      </c>
      <c r="I253" s="16" t="s">
        <v>196</v>
      </c>
      <c r="J253" s="12">
        <v>2</v>
      </c>
      <c r="K253" s="16">
        <v>7</v>
      </c>
      <c r="L253" s="12" t="str">
        <f t="shared" si="5"/>
        <v>CRASH</v>
      </c>
      <c r="M253" s="16" t="str">
        <f t="shared" si="6"/>
        <v>Day of the week code when crash occurred</v>
      </c>
    </row>
    <row r="254" spans="5:13" x14ac:dyDescent="0.25">
      <c r="E254" s="12" t="s">
        <v>18</v>
      </c>
      <c r="F254" s="13">
        <v>123116</v>
      </c>
      <c r="G254" s="13">
        <v>1294</v>
      </c>
      <c r="H254" s="14">
        <f t="shared" si="4"/>
        <v>1.0510412943890315E-2</v>
      </c>
      <c r="I254" s="16" t="s">
        <v>197</v>
      </c>
      <c r="J254" s="12">
        <v>40.050899999999999</v>
      </c>
      <c r="K254" s="16">
        <v>39.941600000000001</v>
      </c>
      <c r="L254" s="12" t="str">
        <f t="shared" si="5"/>
        <v>CRASH</v>
      </c>
      <c r="M254" s="16" t="str">
        <f t="shared" si="6"/>
        <v>Decimal format of the Latitude</v>
      </c>
    </row>
    <row r="255" spans="5:13" x14ac:dyDescent="0.25">
      <c r="E255" s="12" t="s">
        <v>19</v>
      </c>
      <c r="F255" s="13">
        <v>123116</v>
      </c>
      <c r="G255" s="13">
        <v>1294</v>
      </c>
      <c r="H255" s="14">
        <f t="shared" si="4"/>
        <v>1.0510412943890315E-2</v>
      </c>
      <c r="I255" s="16" t="s">
        <v>197</v>
      </c>
      <c r="J255" s="12">
        <v>-75.180700000000002</v>
      </c>
      <c r="K255" s="16">
        <v>-75.149299999999997</v>
      </c>
      <c r="L255" s="12" t="str">
        <f t="shared" si="5"/>
        <v>CRASH</v>
      </c>
      <c r="M255" s="16" t="str">
        <f t="shared" si="6"/>
        <v>Decimal format of the Longitude</v>
      </c>
    </row>
    <row r="256" spans="5:13" x14ac:dyDescent="0.25">
      <c r="E256" s="12" t="s">
        <v>22</v>
      </c>
      <c r="F256" s="13">
        <v>123116</v>
      </c>
      <c r="G256" s="13">
        <v>0</v>
      </c>
      <c r="H256" s="14">
        <f t="shared" si="4"/>
        <v>0</v>
      </c>
      <c r="I256" s="16" t="s">
        <v>196</v>
      </c>
      <c r="J256" s="12">
        <v>0</v>
      </c>
      <c r="K256" s="16">
        <v>0</v>
      </c>
      <c r="L256" s="12" t="str">
        <f t="shared" si="5"/>
        <v>CRASH</v>
      </c>
      <c r="M256" s="16" t="str">
        <f t="shared" si="6"/>
        <v>Total amout of 16 year old drivers</v>
      </c>
    </row>
    <row r="257" spans="5:13" x14ac:dyDescent="0.25">
      <c r="E257" s="12" t="s">
        <v>23</v>
      </c>
      <c r="F257" s="13">
        <v>123116</v>
      </c>
      <c r="G257" s="13">
        <v>0</v>
      </c>
      <c r="H257" s="14">
        <f t="shared" si="4"/>
        <v>0</v>
      </c>
      <c r="I257" s="16" t="s">
        <v>196</v>
      </c>
      <c r="J257" s="12">
        <v>1</v>
      </c>
      <c r="K257" s="16">
        <v>0</v>
      </c>
      <c r="L257" s="12" t="str">
        <f t="shared" si="5"/>
        <v>CRASH</v>
      </c>
      <c r="M257" s="16" t="str">
        <f t="shared" si="6"/>
        <v>Total amout of 17 year old drivers</v>
      </c>
    </row>
    <row r="258" spans="5:13" x14ac:dyDescent="0.25">
      <c r="E258" s="12" t="s">
        <v>24</v>
      </c>
      <c r="F258" s="13">
        <v>123116</v>
      </c>
      <c r="G258" s="13">
        <v>0</v>
      </c>
      <c r="H258" s="14">
        <f t="shared" si="4"/>
        <v>0</v>
      </c>
      <c r="I258" s="16" t="s">
        <v>196</v>
      </c>
      <c r="J258" s="12">
        <v>0</v>
      </c>
      <c r="K258" s="16">
        <v>0</v>
      </c>
      <c r="L258" s="12" t="str">
        <f t="shared" si="5"/>
        <v>CRASH</v>
      </c>
      <c r="M258" s="16" t="str">
        <f t="shared" si="6"/>
        <v>Total amout of 18 year old drivers</v>
      </c>
    </row>
    <row r="259" spans="5:13" x14ac:dyDescent="0.25">
      <c r="E259" s="12" t="s">
        <v>25</v>
      </c>
      <c r="F259" s="13">
        <v>123116</v>
      </c>
      <c r="G259" s="13">
        <v>0</v>
      </c>
      <c r="H259" s="14">
        <f t="shared" si="4"/>
        <v>0</v>
      </c>
      <c r="I259" s="16" t="s">
        <v>196</v>
      </c>
      <c r="J259" s="12">
        <v>0</v>
      </c>
      <c r="K259" s="16">
        <v>0</v>
      </c>
      <c r="L259" s="12" t="str">
        <f t="shared" si="5"/>
        <v>CRASH</v>
      </c>
      <c r="M259" s="16" t="str">
        <f t="shared" si="6"/>
        <v>Total amout of 19 year old drivers</v>
      </c>
    </row>
    <row r="260" spans="5:13" x14ac:dyDescent="0.25">
      <c r="E260" s="12" t="s">
        <v>26</v>
      </c>
      <c r="F260" s="13">
        <v>123116</v>
      </c>
      <c r="G260" s="13">
        <v>0</v>
      </c>
      <c r="H260" s="14">
        <f t="shared" si="4"/>
        <v>0</v>
      </c>
      <c r="I260" s="16" t="s">
        <v>196</v>
      </c>
      <c r="J260" s="12">
        <v>0</v>
      </c>
      <c r="K260" s="16">
        <v>1</v>
      </c>
      <c r="L260" s="12" t="str">
        <f t="shared" si="5"/>
        <v>CRASH</v>
      </c>
      <c r="M260" s="16" t="str">
        <f t="shared" si="6"/>
        <v>Total amout of 20 year old drivers</v>
      </c>
    </row>
    <row r="261" spans="5:13" x14ac:dyDescent="0.25">
      <c r="E261" s="12" t="s">
        <v>27</v>
      </c>
      <c r="F261" s="13">
        <v>123116</v>
      </c>
      <c r="G261" s="13">
        <v>0</v>
      </c>
      <c r="H261" s="14">
        <f t="shared" si="4"/>
        <v>0</v>
      </c>
      <c r="I261" s="16" t="s">
        <v>196</v>
      </c>
      <c r="J261" s="12">
        <v>0</v>
      </c>
      <c r="K261" s="16">
        <v>0</v>
      </c>
      <c r="L261" s="12" t="str">
        <f t="shared" si="5"/>
        <v>CRASH</v>
      </c>
      <c r="M261" s="16" t="str">
        <f t="shared" si="6"/>
        <v>Total amout of 50-64 year old drivers</v>
      </c>
    </row>
    <row r="262" spans="5:13" x14ac:dyDescent="0.25">
      <c r="E262" s="12" t="s">
        <v>28</v>
      </c>
      <c r="F262" s="13">
        <v>123116</v>
      </c>
      <c r="G262" s="13">
        <v>0</v>
      </c>
      <c r="H262" s="14">
        <f t="shared" si="4"/>
        <v>0</v>
      </c>
      <c r="I262" s="16" t="s">
        <v>196</v>
      </c>
      <c r="J262" s="12">
        <v>0</v>
      </c>
      <c r="K262" s="16">
        <v>0</v>
      </c>
      <c r="L262" s="12" t="str">
        <f t="shared" si="5"/>
        <v>CRASH</v>
      </c>
      <c r="M262" s="16" t="str">
        <f t="shared" si="6"/>
        <v>Total amout of 65-74 year old drivers</v>
      </c>
    </row>
    <row r="263" spans="5:13" x14ac:dyDescent="0.25">
      <c r="E263" s="12" t="s">
        <v>29</v>
      </c>
      <c r="F263" s="13">
        <v>123116</v>
      </c>
      <c r="G263" s="13">
        <v>0</v>
      </c>
      <c r="H263" s="14">
        <f t="shared" si="4"/>
        <v>0</v>
      </c>
      <c r="I263" s="16" t="s">
        <v>196</v>
      </c>
      <c r="J263" s="12">
        <v>0</v>
      </c>
      <c r="K263" s="16">
        <v>0</v>
      </c>
      <c r="L263" s="12" t="str">
        <f t="shared" si="5"/>
        <v>CRASH</v>
      </c>
      <c r="M263" s="16" t="str">
        <f t="shared" si="6"/>
        <v>Total amout of drivers ages 75 and up</v>
      </c>
    </row>
    <row r="264" spans="5:13" x14ac:dyDescent="0.25">
      <c r="E264" s="12" t="s">
        <v>31</v>
      </c>
      <c r="F264" s="13">
        <v>123116</v>
      </c>
      <c r="G264" s="13">
        <v>0</v>
      </c>
      <c r="H264" s="14">
        <f t="shared" si="4"/>
        <v>0</v>
      </c>
      <c r="I264" s="16" t="s">
        <v>196</v>
      </c>
      <c r="J264" s="12">
        <v>0</v>
      </c>
      <c r="K264" s="16">
        <v>0</v>
      </c>
      <c r="L264" s="12" t="str">
        <f t="shared" si="5"/>
        <v>CRASH</v>
      </c>
      <c r="M264" s="16" t="str">
        <f t="shared" si="6"/>
        <v>Total amount of fatalities involved</v>
      </c>
    </row>
    <row r="265" spans="5:13" x14ac:dyDescent="0.25">
      <c r="E265" s="12" t="s">
        <v>32</v>
      </c>
      <c r="F265" s="13">
        <v>123116</v>
      </c>
      <c r="G265" s="13">
        <v>0</v>
      </c>
      <c r="H265" s="14">
        <f t="shared" si="4"/>
        <v>0</v>
      </c>
      <c r="I265" s="16" t="s">
        <v>196</v>
      </c>
      <c r="J265" s="12">
        <v>0</v>
      </c>
      <c r="K265" s="16">
        <v>0</v>
      </c>
      <c r="L265" s="12" t="str">
        <f t="shared" si="5"/>
        <v>CRASH</v>
      </c>
      <c r="M265" s="16" t="str">
        <f t="shared" si="6"/>
        <v>Total amount of heavy trucks involved</v>
      </c>
    </row>
    <row r="266" spans="5:13" x14ac:dyDescent="0.25">
      <c r="E266" s="12" t="s">
        <v>33</v>
      </c>
      <c r="F266" s="13">
        <v>123116</v>
      </c>
      <c r="G266" s="13">
        <v>0</v>
      </c>
      <c r="H266" s="14">
        <f t="shared" si="4"/>
        <v>0</v>
      </c>
      <c r="I266" s="16" t="s">
        <v>197</v>
      </c>
      <c r="J266" s="12">
        <v>99</v>
      </c>
      <c r="K266" s="16">
        <v>2</v>
      </c>
      <c r="L266" s="12" t="str">
        <f t="shared" si="5"/>
        <v>CRASH</v>
      </c>
      <c r="M266" s="16" t="str">
        <f t="shared" si="6"/>
        <v>The hour of day when the crash occurred</v>
      </c>
    </row>
    <row r="267" spans="5:13" x14ac:dyDescent="0.25">
      <c r="E267" s="12" t="s">
        <v>34</v>
      </c>
      <c r="F267" s="13">
        <v>123116</v>
      </c>
      <c r="G267" s="13">
        <v>9</v>
      </c>
      <c r="H267" s="14">
        <f t="shared" si="4"/>
        <v>7.310179018161734E-5</v>
      </c>
      <c r="I267" s="16" t="s">
        <v>197</v>
      </c>
      <c r="J267" s="12">
        <v>3</v>
      </c>
      <c r="K267" s="16">
        <v>6</v>
      </c>
      <c r="L267" s="12" t="str">
        <f t="shared" si="5"/>
        <v>CRASH</v>
      </c>
      <c r="M267" s="16" t="str">
        <f t="shared" si="6"/>
        <v>Code that defines lighting at crash scene</v>
      </c>
    </row>
    <row r="268" spans="5:13" x14ac:dyDescent="0.25">
      <c r="E268" s="12" t="s">
        <v>35</v>
      </c>
      <c r="F268" s="13">
        <v>123116</v>
      </c>
      <c r="G268" s="13">
        <v>0</v>
      </c>
      <c r="H268" s="14">
        <f t="shared" si="4"/>
        <v>0</v>
      </c>
      <c r="I268" s="16" t="s">
        <v>196</v>
      </c>
      <c r="J268" s="12">
        <v>2</v>
      </c>
      <c r="K268" s="16">
        <v>0</v>
      </c>
      <c r="L268" s="12" t="str">
        <f t="shared" si="5"/>
        <v>CRASH</v>
      </c>
      <c r="M268" s="16">
        <f t="shared" si="6"/>
        <v>0</v>
      </c>
    </row>
    <row r="269" spans="5:13" x14ac:dyDescent="0.25">
      <c r="E269" s="12" t="s">
        <v>36</v>
      </c>
      <c r="F269" s="13">
        <v>123116</v>
      </c>
      <c r="G269" s="13">
        <v>0</v>
      </c>
      <c r="H269" s="14">
        <f t="shared" si="4"/>
        <v>0</v>
      </c>
      <c r="I269" s="16" t="s">
        <v>196</v>
      </c>
      <c r="J269" s="12">
        <v>0</v>
      </c>
      <c r="K269" s="16">
        <v>0</v>
      </c>
      <c r="L269" s="12" t="str">
        <f t="shared" si="5"/>
        <v>CRASH</v>
      </c>
      <c r="M269" s="16" t="str">
        <f t="shared" si="6"/>
        <v>Code that defines the intersection type</v>
      </c>
    </row>
    <row r="270" spans="5:13" x14ac:dyDescent="0.25">
      <c r="E270" s="12" t="s">
        <v>40</v>
      </c>
      <c r="F270" s="13">
        <v>123116</v>
      </c>
      <c r="G270" s="13">
        <v>0</v>
      </c>
      <c r="H270" s="14">
        <f t="shared" si="4"/>
        <v>0</v>
      </c>
      <c r="I270" s="16" t="s">
        <v>196</v>
      </c>
      <c r="J270" s="12">
        <v>0</v>
      </c>
      <c r="K270" s="16">
        <v>0</v>
      </c>
      <c r="L270" s="12" t="str">
        <f t="shared" si="5"/>
        <v>CRASH</v>
      </c>
      <c r="M270" s="16" t="str">
        <f t="shared" si="6"/>
        <v>Code that defines the crash location</v>
      </c>
    </row>
    <row r="271" spans="5:13" x14ac:dyDescent="0.25">
      <c r="E271" s="12" t="s">
        <v>42</v>
      </c>
      <c r="F271" s="13">
        <v>123116</v>
      </c>
      <c r="G271" s="13">
        <v>0</v>
      </c>
      <c r="H271" s="14">
        <f t="shared" si="4"/>
        <v>0</v>
      </c>
      <c r="I271" s="16" t="s">
        <v>196</v>
      </c>
      <c r="J271" s="12">
        <v>0</v>
      </c>
      <c r="K271" s="16">
        <v>0</v>
      </c>
      <c r="L271" s="12" t="str">
        <f t="shared" si="5"/>
        <v>CRASH</v>
      </c>
      <c r="M271" s="16" t="str">
        <f t="shared" si="6"/>
        <v>Total amount of major injuries involved</v>
      </c>
    </row>
    <row r="272" spans="5:13" x14ac:dyDescent="0.25">
      <c r="E272" s="12" t="s">
        <v>44</v>
      </c>
      <c r="F272" s="13">
        <v>123116</v>
      </c>
      <c r="G272" s="13">
        <v>0</v>
      </c>
      <c r="H272" s="14">
        <f t="shared" si="4"/>
        <v>0</v>
      </c>
      <c r="I272" s="16" t="s">
        <v>196</v>
      </c>
      <c r="J272" s="12">
        <v>0</v>
      </c>
      <c r="K272" s="16">
        <v>0</v>
      </c>
      <c r="L272" s="12" t="str">
        <f t="shared" si="5"/>
        <v>CRASH</v>
      </c>
      <c r="M272" s="16" t="str">
        <f t="shared" si="6"/>
        <v>Total amount of Motorcyclist fatalities</v>
      </c>
    </row>
    <row r="273" spans="5:13" x14ac:dyDescent="0.25">
      <c r="E273" s="12" t="s">
        <v>45</v>
      </c>
      <c r="F273" s="13">
        <v>123116</v>
      </c>
      <c r="G273" s="13">
        <v>0</v>
      </c>
      <c r="H273" s="14">
        <f t="shared" si="4"/>
        <v>0</v>
      </c>
      <c r="I273" s="16" t="s">
        <v>196</v>
      </c>
      <c r="J273" s="12">
        <v>0</v>
      </c>
      <c r="K273" s="16">
        <v>0</v>
      </c>
      <c r="L273" s="12" t="str">
        <f t="shared" si="5"/>
        <v>CRASH</v>
      </c>
      <c r="M273" s="16" t="str">
        <f t="shared" si="6"/>
        <v>Total amount of Motorcyclist major injuries</v>
      </c>
    </row>
    <row r="274" spans="5:13" x14ac:dyDescent="0.25">
      <c r="E274" s="12" t="s">
        <v>48</v>
      </c>
      <c r="F274" s="13">
        <v>123116</v>
      </c>
      <c r="G274" s="13">
        <v>0</v>
      </c>
      <c r="H274" s="14">
        <f t="shared" si="4"/>
        <v>0</v>
      </c>
      <c r="I274" s="16" t="s">
        <v>196</v>
      </c>
      <c r="J274" s="12">
        <v>0</v>
      </c>
      <c r="K274" s="16">
        <v>0</v>
      </c>
      <c r="L274" s="12" t="str">
        <f t="shared" si="5"/>
        <v>CRASH</v>
      </c>
      <c r="M274" s="16" t="str">
        <f t="shared" si="6"/>
        <v>Total amount of motorcycles involved</v>
      </c>
    </row>
    <row r="275" spans="5:13" x14ac:dyDescent="0.25">
      <c r="E275" s="12" t="s">
        <v>51</v>
      </c>
      <c r="F275" s="13">
        <v>123116</v>
      </c>
      <c r="G275" s="13">
        <v>0</v>
      </c>
      <c r="H275" s="14">
        <f t="shared" si="4"/>
        <v>0</v>
      </c>
      <c r="I275" s="16" t="s">
        <v>196</v>
      </c>
      <c r="J275" s="12">
        <v>0</v>
      </c>
      <c r="K275" s="16">
        <v>0</v>
      </c>
      <c r="L275" s="12" t="str">
        <f t="shared" si="5"/>
        <v>CRASH</v>
      </c>
      <c r="M275" s="16" t="str">
        <f t="shared" si="6"/>
        <v>Total pedestrains involved</v>
      </c>
    </row>
    <row r="276" spans="5:13" x14ac:dyDescent="0.25">
      <c r="E276" s="12" t="s">
        <v>52</v>
      </c>
      <c r="F276" s="13">
        <v>123116</v>
      </c>
      <c r="G276" s="13">
        <v>0</v>
      </c>
      <c r="H276" s="14">
        <f t="shared" si="4"/>
        <v>0</v>
      </c>
      <c r="I276" s="16" t="s">
        <v>196</v>
      </c>
      <c r="J276" s="12">
        <v>0</v>
      </c>
      <c r="K276" s="16">
        <v>0</v>
      </c>
      <c r="L276" s="12" t="str">
        <f t="shared" si="5"/>
        <v>CRASH</v>
      </c>
      <c r="M276" s="16" t="str">
        <f t="shared" si="6"/>
        <v>Total pedestrain fatalities</v>
      </c>
    </row>
    <row r="277" spans="5:13" x14ac:dyDescent="0.25">
      <c r="E277" s="12" t="s">
        <v>53</v>
      </c>
      <c r="F277" s="13">
        <v>123116</v>
      </c>
      <c r="G277" s="13">
        <v>0</v>
      </c>
      <c r="H277" s="14">
        <f t="shared" si="4"/>
        <v>0</v>
      </c>
      <c r="I277" s="16" t="s">
        <v>196</v>
      </c>
      <c r="J277" s="12">
        <v>0</v>
      </c>
      <c r="K277" s="16">
        <v>0</v>
      </c>
      <c r="L277" s="12" t="str">
        <f t="shared" si="5"/>
        <v>CRASH</v>
      </c>
      <c r="M277" s="16" t="str">
        <f t="shared" si="6"/>
        <v>Total pedestrian major injuries</v>
      </c>
    </row>
    <row r="278" spans="5:13" x14ac:dyDescent="0.25">
      <c r="E278" s="12" t="s">
        <v>54</v>
      </c>
      <c r="F278" s="13">
        <v>123116</v>
      </c>
      <c r="G278" s="13">
        <v>0</v>
      </c>
      <c r="H278" s="14">
        <f t="shared" si="4"/>
        <v>0</v>
      </c>
      <c r="I278" s="16" t="s">
        <v>196</v>
      </c>
      <c r="J278" s="12">
        <v>2</v>
      </c>
      <c r="K278" s="16">
        <v>4</v>
      </c>
      <c r="L278" s="12" t="str">
        <f t="shared" si="5"/>
        <v>CRASH</v>
      </c>
      <c r="M278" s="16" t="str">
        <f t="shared" si="6"/>
        <v>Total people involved</v>
      </c>
    </row>
    <row r="279" spans="5:13" x14ac:dyDescent="0.25">
      <c r="E279" s="12" t="s">
        <v>57</v>
      </c>
      <c r="F279" s="13">
        <v>123116</v>
      </c>
      <c r="G279" s="13">
        <v>3</v>
      </c>
      <c r="H279" s="14">
        <f t="shared" si="4"/>
        <v>2.4367263393872447E-5</v>
      </c>
      <c r="I279" s="16" t="s">
        <v>197</v>
      </c>
      <c r="J279" s="12">
        <v>6</v>
      </c>
      <c r="K279" s="16">
        <v>6</v>
      </c>
      <c r="L279" s="12" t="str">
        <f t="shared" si="5"/>
        <v>CRASH</v>
      </c>
      <c r="M279" s="16" t="str">
        <f t="shared" si="6"/>
        <v>code for the crash's relativity to the road</v>
      </c>
    </row>
    <row r="280" spans="5:13" x14ac:dyDescent="0.25">
      <c r="E280" s="12" t="s">
        <v>58</v>
      </c>
      <c r="F280" s="13">
        <v>123116</v>
      </c>
      <c r="G280" s="13">
        <v>5</v>
      </c>
      <c r="H280" s="14">
        <f t="shared" si="4"/>
        <v>4.0612105656454075E-5</v>
      </c>
      <c r="I280" s="16" t="s">
        <v>197</v>
      </c>
      <c r="J280" s="12">
        <v>0</v>
      </c>
      <c r="K280" s="16">
        <v>1</v>
      </c>
      <c r="L280" s="12" t="str">
        <f t="shared" si="5"/>
        <v>CRASH</v>
      </c>
      <c r="M280" s="16" t="str">
        <f t="shared" si="6"/>
        <v>Roadway surface ondition code</v>
      </c>
    </row>
    <row r="281" spans="5:13" x14ac:dyDescent="0.25">
      <c r="E281" s="12" t="s">
        <v>59</v>
      </c>
      <c r="F281" s="13">
        <v>123116</v>
      </c>
      <c r="G281" s="13">
        <v>7597</v>
      </c>
      <c r="H281" s="14">
        <f t="shared" si="4"/>
        <v>6.1706033334416321E-2</v>
      </c>
      <c r="I281" s="16" t="s">
        <v>195</v>
      </c>
      <c r="J281" s="12" t="s">
        <v>185</v>
      </c>
      <c r="K281" s="16" t="s">
        <v>185</v>
      </c>
      <c r="L281" s="12" t="str">
        <f t="shared" si="5"/>
        <v>CRASH</v>
      </c>
      <c r="M281" s="16" t="str">
        <f t="shared" si="6"/>
        <v>Did the crash involve a School bus? (Y/N)</v>
      </c>
    </row>
    <row r="282" spans="5:13" x14ac:dyDescent="0.25">
      <c r="E282" s="12" t="s">
        <v>60</v>
      </c>
      <c r="F282" s="13">
        <v>123116</v>
      </c>
      <c r="G282" s="13">
        <v>21488</v>
      </c>
      <c r="H282" s="14">
        <f t="shared" si="4"/>
        <v>0.17453458526917703</v>
      </c>
      <c r="I282" s="16" t="s">
        <v>195</v>
      </c>
      <c r="J282" s="12" t="s">
        <v>185</v>
      </c>
      <c r="K282" s="16" t="s">
        <v>185</v>
      </c>
      <c r="L282" s="12" t="str">
        <f t="shared" si="5"/>
        <v>CRASH</v>
      </c>
      <c r="M282" s="16" t="str">
        <f t="shared" si="6"/>
        <v>Did the crash occur in a school zone? (Y/N)</v>
      </c>
    </row>
    <row r="283" spans="5:13" x14ac:dyDescent="0.25">
      <c r="E283" s="12" t="s">
        <v>61</v>
      </c>
      <c r="F283" s="13">
        <v>123116</v>
      </c>
      <c r="G283" s="13">
        <v>0</v>
      </c>
      <c r="H283" s="14">
        <f t="shared" si="4"/>
        <v>0</v>
      </c>
      <c r="I283" s="16" t="s">
        <v>196</v>
      </c>
      <c r="J283" s="12">
        <v>0</v>
      </c>
      <c r="K283" s="16">
        <v>0</v>
      </c>
      <c r="L283" s="12" t="str">
        <f t="shared" si="5"/>
        <v>CRASH</v>
      </c>
      <c r="M283" s="16" t="str">
        <f t="shared" si="6"/>
        <v>Total amount of small trucks involved</v>
      </c>
    </row>
    <row r="284" spans="5:13" x14ac:dyDescent="0.25">
      <c r="E284" s="12" t="s">
        <v>63</v>
      </c>
      <c r="F284" s="13">
        <v>123116</v>
      </c>
      <c r="G284" s="13">
        <v>0</v>
      </c>
      <c r="H284" s="14">
        <f t="shared" si="4"/>
        <v>0</v>
      </c>
      <c r="I284" s="16" t="s">
        <v>196</v>
      </c>
      <c r="J284" s="12">
        <v>0</v>
      </c>
      <c r="K284" s="16">
        <v>3</v>
      </c>
      <c r="L284" s="12" t="str">
        <f t="shared" si="5"/>
        <v>CRASH</v>
      </c>
      <c r="M284" s="16" t="str">
        <f t="shared" si="6"/>
        <v>Total count of sport utility vehicles involved</v>
      </c>
    </row>
    <row r="285" spans="5:13" x14ac:dyDescent="0.25">
      <c r="E285" s="12" t="s">
        <v>67</v>
      </c>
      <c r="F285" s="13">
        <v>123116</v>
      </c>
      <c r="G285" s="13">
        <v>9</v>
      </c>
      <c r="H285" s="14">
        <f t="shared" si="4"/>
        <v>7.310179018161734E-5</v>
      </c>
      <c r="I285" s="16" t="s">
        <v>197</v>
      </c>
      <c r="J285" s="12">
        <v>9999</v>
      </c>
      <c r="K285" s="16">
        <v>250</v>
      </c>
      <c r="L285" s="12" t="str">
        <f t="shared" si="5"/>
        <v>CRASH</v>
      </c>
      <c r="M285" s="16" t="str">
        <f t="shared" si="6"/>
        <v>The time of day when the crash happened</v>
      </c>
    </row>
    <row r="286" spans="5:13" x14ac:dyDescent="0.25">
      <c r="E286" s="12" t="s">
        <v>68</v>
      </c>
      <c r="F286" s="13">
        <v>123116</v>
      </c>
      <c r="G286" s="13">
        <v>0</v>
      </c>
      <c r="H286" s="14">
        <f t="shared" si="4"/>
        <v>0</v>
      </c>
      <c r="I286" s="16" t="s">
        <v>196</v>
      </c>
      <c r="J286" s="12">
        <v>3</v>
      </c>
      <c r="K286" s="16">
        <v>7</v>
      </c>
      <c r="L286" s="12" t="str">
        <f t="shared" si="5"/>
        <v>CRASH</v>
      </c>
      <c r="M286" s="16" t="str">
        <f t="shared" si="6"/>
        <v>Total count of all vehicles and pedestrians</v>
      </c>
    </row>
    <row r="287" spans="5:13" x14ac:dyDescent="0.25">
      <c r="E287" s="12" t="s">
        <v>69</v>
      </c>
      <c r="F287" s="13">
        <v>123116</v>
      </c>
      <c r="G287" s="13">
        <v>0</v>
      </c>
      <c r="H287" s="14">
        <f t="shared" si="4"/>
        <v>0</v>
      </c>
      <c r="I287" s="16" t="s">
        <v>196</v>
      </c>
      <c r="J287" s="12">
        <v>2</v>
      </c>
      <c r="K287" s="16">
        <v>0</v>
      </c>
      <c r="L287" s="12" t="str">
        <f t="shared" si="5"/>
        <v>CRASH</v>
      </c>
      <c r="M287" s="16">
        <f t="shared" si="6"/>
        <v>0</v>
      </c>
    </row>
    <row r="288" spans="5:13" x14ac:dyDescent="0.25">
      <c r="E288" s="12" t="s">
        <v>70</v>
      </c>
      <c r="F288" s="13">
        <v>123116</v>
      </c>
      <c r="G288" s="13">
        <v>0</v>
      </c>
      <c r="H288" s="14">
        <f t="shared" si="4"/>
        <v>0</v>
      </c>
      <c r="I288" s="16" t="s">
        <v>196</v>
      </c>
      <c r="J288" s="12">
        <v>0</v>
      </c>
      <c r="K288" s="16">
        <v>2</v>
      </c>
      <c r="L288" s="12" t="str">
        <f t="shared" si="5"/>
        <v>CRASH</v>
      </c>
      <c r="M288" s="16" t="str">
        <f t="shared" si="6"/>
        <v>Total count of all unbelted occupants</v>
      </c>
    </row>
    <row r="289" spans="5:13" x14ac:dyDescent="0.25">
      <c r="E289" s="12" t="s">
        <v>71</v>
      </c>
      <c r="F289" s="13">
        <v>123116</v>
      </c>
      <c r="G289" s="13">
        <v>0</v>
      </c>
      <c r="H289" s="14">
        <f t="shared" si="4"/>
        <v>0</v>
      </c>
      <c r="I289" s="16" t="s">
        <v>196</v>
      </c>
      <c r="J289" s="12">
        <v>0</v>
      </c>
      <c r="K289" s="16">
        <v>0</v>
      </c>
      <c r="L289" s="12" t="str">
        <f t="shared" si="5"/>
        <v>CRASH</v>
      </c>
      <c r="M289" s="16" t="str">
        <f t="shared" si="6"/>
        <v>No. of people killed not wearing a seatbelt</v>
      </c>
    </row>
    <row r="290" spans="5:13" x14ac:dyDescent="0.25">
      <c r="E290" s="12" t="s">
        <v>72</v>
      </c>
      <c r="F290" s="13">
        <v>123116</v>
      </c>
      <c r="G290" s="13">
        <v>0</v>
      </c>
      <c r="H290" s="14">
        <f t="shared" si="4"/>
        <v>0</v>
      </c>
      <c r="I290" s="16" t="s">
        <v>196</v>
      </c>
      <c r="J290" s="12">
        <v>0</v>
      </c>
      <c r="K290" s="16">
        <v>0</v>
      </c>
      <c r="L290" s="12" t="str">
        <f t="shared" si="5"/>
        <v>CRASH</v>
      </c>
      <c r="M290" s="16" t="str">
        <f t="shared" si="6"/>
        <v>Total # of unbelted sustaining major injuries</v>
      </c>
    </row>
    <row r="291" spans="5:13" x14ac:dyDescent="0.25">
      <c r="E291" s="12" t="s">
        <v>75</v>
      </c>
      <c r="F291" s="13">
        <v>123116</v>
      </c>
      <c r="G291" s="13">
        <v>0</v>
      </c>
      <c r="H291" s="14">
        <f t="shared" si="4"/>
        <v>0</v>
      </c>
      <c r="I291" s="16" t="s">
        <v>196</v>
      </c>
      <c r="J291" s="12">
        <v>3</v>
      </c>
      <c r="K291" s="16">
        <v>3</v>
      </c>
      <c r="L291" s="12" t="str">
        <f t="shared" si="5"/>
        <v>CRASH</v>
      </c>
      <c r="M291" s="16" t="str">
        <f t="shared" si="6"/>
        <v>code to classify crash as urban or rural based on municipality</v>
      </c>
    </row>
    <row r="292" spans="5:13" x14ac:dyDescent="0.25">
      <c r="E292" s="12" t="s">
        <v>76</v>
      </c>
      <c r="F292" s="13">
        <v>123116</v>
      </c>
      <c r="G292" s="13">
        <v>0</v>
      </c>
      <c r="H292" s="14">
        <f t="shared" si="4"/>
        <v>0</v>
      </c>
      <c r="I292" s="16" t="s">
        <v>196</v>
      </c>
      <c r="J292" s="12">
        <v>0</v>
      </c>
      <c r="K292" s="16">
        <v>0</v>
      </c>
      <c r="L292" s="12" t="str">
        <f t="shared" si="5"/>
        <v>CRASH</v>
      </c>
      <c r="M292" s="16" t="str">
        <f t="shared" si="6"/>
        <v>Total amount of vans involved</v>
      </c>
    </row>
    <row r="293" spans="5:13" x14ac:dyDescent="0.25">
      <c r="E293" s="12" t="s">
        <v>77</v>
      </c>
      <c r="F293" s="13">
        <v>123116</v>
      </c>
      <c r="G293" s="13">
        <v>0</v>
      </c>
      <c r="H293" s="14">
        <f t="shared" si="4"/>
        <v>0</v>
      </c>
      <c r="I293" s="16" t="s">
        <v>196</v>
      </c>
      <c r="J293" s="12">
        <v>3</v>
      </c>
      <c r="K293" s="16">
        <v>7</v>
      </c>
      <c r="L293" s="12" t="str">
        <f t="shared" si="5"/>
        <v>CRASH</v>
      </c>
      <c r="M293" s="16" t="str">
        <f t="shared" si="6"/>
        <v>Total number of all motor vehicles involved in the crash</v>
      </c>
    </row>
    <row r="294" spans="5:13" x14ac:dyDescent="0.25">
      <c r="E294" s="12" t="s">
        <v>78</v>
      </c>
      <c r="F294" s="13">
        <v>123116</v>
      </c>
      <c r="G294" s="13">
        <v>18</v>
      </c>
      <c r="H294" s="14">
        <f t="shared" si="4"/>
        <v>1.4620358036323468E-4</v>
      </c>
      <c r="I294" s="16" t="s">
        <v>197</v>
      </c>
      <c r="J294" s="12">
        <v>1</v>
      </c>
      <c r="K294" s="16">
        <v>4</v>
      </c>
      <c r="L294" s="12" t="str">
        <f t="shared" si="5"/>
        <v>CRASH</v>
      </c>
      <c r="M294" s="16" t="str">
        <f t="shared" si="6"/>
        <v>code for the weather type at time of crash</v>
      </c>
    </row>
    <row r="295" spans="5:13" x14ac:dyDescent="0.25">
      <c r="E295" s="12" t="s">
        <v>80</v>
      </c>
      <c r="F295" s="13">
        <v>123116</v>
      </c>
      <c r="G295" s="13">
        <v>0</v>
      </c>
      <c r="H295" s="14">
        <f t="shared" si="4"/>
        <v>0</v>
      </c>
      <c r="I295" s="16" t="s">
        <v>195</v>
      </c>
      <c r="J295" s="12" t="s">
        <v>185</v>
      </c>
      <c r="K295" s="16" t="s">
        <v>185</v>
      </c>
      <c r="L295" s="12" t="str">
        <f t="shared" si="5"/>
        <v>CRASH</v>
      </c>
      <c r="M295" s="16" t="str">
        <f t="shared" si="6"/>
        <v>Did the crash occur in a work zone? (Y/N)</v>
      </c>
    </row>
    <row r="296" spans="5:13" x14ac:dyDescent="0.25">
      <c r="E296" s="12" t="s">
        <v>650</v>
      </c>
      <c r="F296" s="13">
        <v>123116</v>
      </c>
      <c r="G296" s="13">
        <v>0</v>
      </c>
      <c r="H296" s="14">
        <f t="shared" si="4"/>
        <v>0</v>
      </c>
      <c r="I296" s="16" t="s">
        <v>195</v>
      </c>
      <c r="J296" s="12" t="s">
        <v>653</v>
      </c>
      <c r="K296" s="16" t="s">
        <v>660</v>
      </c>
      <c r="L296" s="12" t="str">
        <f t="shared" si="5"/>
        <v>CRASH</v>
      </c>
      <c r="M296" s="16" t="str">
        <f t="shared" si="6"/>
        <v>derived - collision type name</v>
      </c>
    </row>
    <row r="297" spans="5:13" x14ac:dyDescent="0.25">
      <c r="E297" s="12" t="s">
        <v>90</v>
      </c>
      <c r="F297" s="13">
        <v>123116</v>
      </c>
      <c r="G297" s="13">
        <v>0</v>
      </c>
      <c r="H297" s="14">
        <f t="shared" si="4"/>
        <v>0</v>
      </c>
      <c r="I297" s="16" t="s">
        <v>197</v>
      </c>
      <c r="J297" s="12">
        <v>0</v>
      </c>
      <c r="K297" s="16">
        <v>0</v>
      </c>
      <c r="L297" s="12" t="str">
        <f t="shared" si="5"/>
        <v>FLAG</v>
      </c>
      <c r="M297" s="16" t="str">
        <f t="shared" si="6"/>
        <v>at least one aggressive driver action</v>
      </c>
    </row>
    <row r="298" spans="5:13" x14ac:dyDescent="0.25">
      <c r="E298" s="12" t="s">
        <v>91</v>
      </c>
      <c r="F298" s="13">
        <v>123116</v>
      </c>
      <c r="G298" s="13">
        <v>0</v>
      </c>
      <c r="H298" s="14">
        <f t="shared" si="4"/>
        <v>0</v>
      </c>
      <c r="I298" s="16" t="s">
        <v>197</v>
      </c>
      <c r="J298" s="12">
        <v>0</v>
      </c>
      <c r="K298" s="16">
        <v>0</v>
      </c>
      <c r="L298" s="12" t="str">
        <f t="shared" si="5"/>
        <v>FLAG</v>
      </c>
      <c r="M298" s="16" t="str">
        <f t="shared" si="6"/>
        <v>at least one driver or pedestrian with reported or suspected alcohol use</v>
      </c>
    </row>
    <row r="299" spans="5:13" x14ac:dyDescent="0.25">
      <c r="E299" s="12" t="s">
        <v>92</v>
      </c>
      <c r="F299" s="13">
        <v>123116</v>
      </c>
      <c r="G299" s="13">
        <v>0</v>
      </c>
      <c r="H299" s="14">
        <f t="shared" si="4"/>
        <v>0</v>
      </c>
      <c r="I299" s="16" t="s">
        <v>197</v>
      </c>
      <c r="J299" s="12">
        <v>0</v>
      </c>
      <c r="K299" s="16">
        <v>0</v>
      </c>
      <c r="L299" s="12" t="str">
        <f t="shared" si="5"/>
        <v>FLAG</v>
      </c>
      <c r="M299" s="16" t="str">
        <f t="shared" si="6"/>
        <v>bicycle indicator</v>
      </c>
    </row>
    <row r="300" spans="5:13" x14ac:dyDescent="0.25">
      <c r="E300" s="12" t="s">
        <v>93</v>
      </c>
      <c r="F300" s="13">
        <v>123116</v>
      </c>
      <c r="G300" s="13">
        <v>0</v>
      </c>
      <c r="H300" s="14">
        <f t="shared" si="4"/>
        <v>0</v>
      </c>
      <c r="I300" s="16" t="s">
        <v>197</v>
      </c>
      <c r="J300" s="12">
        <v>0</v>
      </c>
      <c r="K300" s="16">
        <v>0</v>
      </c>
      <c r="L300" s="12" t="str">
        <f t="shared" si="5"/>
        <v>FLAG</v>
      </c>
      <c r="M300" s="16" t="str">
        <f t="shared" si="6"/>
        <v>driver using cell phone (hand held or hands free)</v>
      </c>
    </row>
    <row r="301" spans="5:13" x14ac:dyDescent="0.25">
      <c r="E301" s="12" t="s">
        <v>94</v>
      </c>
      <c r="F301" s="13">
        <v>123116</v>
      </c>
      <c r="G301" s="13">
        <v>0</v>
      </c>
      <c r="H301" s="14">
        <f t="shared" si="4"/>
        <v>0</v>
      </c>
      <c r="I301" s="16" t="s">
        <v>197</v>
      </c>
      <c r="J301" s="12">
        <v>0</v>
      </c>
      <c r="K301" s="16">
        <v>0</v>
      </c>
      <c r="L301" s="12" t="str">
        <f t="shared" si="5"/>
        <v>FLAG</v>
      </c>
      <c r="M301" s="16" t="str">
        <f t="shared" si="6"/>
        <v>crash has at least 1 involved commercial vechile</v>
      </c>
    </row>
    <row r="302" spans="5:13" x14ac:dyDescent="0.25">
      <c r="E302" s="12" t="s">
        <v>15</v>
      </c>
      <c r="F302" s="13">
        <v>123116</v>
      </c>
      <c r="G302" s="13">
        <v>0</v>
      </c>
      <c r="H302" s="14">
        <f t="shared" si="4"/>
        <v>0</v>
      </c>
      <c r="I302" s="16" t="s">
        <v>197</v>
      </c>
      <c r="J302" s="12">
        <v>2007</v>
      </c>
      <c r="K302" s="16">
        <v>2007</v>
      </c>
      <c r="L302" s="12" t="str">
        <f t="shared" si="5"/>
        <v>FLAG</v>
      </c>
      <c r="M302" s="16">
        <f t="shared" si="6"/>
        <v>0</v>
      </c>
    </row>
    <row r="303" spans="5:13" x14ac:dyDescent="0.25">
      <c r="E303" s="12" t="s">
        <v>95</v>
      </c>
      <c r="F303" s="13">
        <v>123116</v>
      </c>
      <c r="G303" s="13">
        <v>0</v>
      </c>
      <c r="H303" s="14">
        <f t="shared" si="4"/>
        <v>0</v>
      </c>
      <c r="I303" s="16" t="s">
        <v>197</v>
      </c>
      <c r="J303" s="12">
        <v>0</v>
      </c>
      <c r="K303" s="16">
        <v>0</v>
      </c>
      <c r="L303" s="12" t="str">
        <f t="shared" si="5"/>
        <v>FLAG</v>
      </c>
      <c r="M303" s="16" t="str">
        <f t="shared" si="6"/>
        <v>cross median indicator</v>
      </c>
    </row>
    <row r="304" spans="5:13" x14ac:dyDescent="0.25">
      <c r="E304" s="12" t="s">
        <v>96</v>
      </c>
      <c r="F304" s="13">
        <v>123116</v>
      </c>
      <c r="G304" s="13">
        <v>0</v>
      </c>
      <c r="H304" s="14">
        <f t="shared" si="4"/>
        <v>0</v>
      </c>
      <c r="I304" s="16" t="s">
        <v>197</v>
      </c>
      <c r="J304" s="12">
        <v>0</v>
      </c>
      <c r="K304" s="16">
        <v>0</v>
      </c>
      <c r="L304" s="12" t="str">
        <f t="shared" si="5"/>
        <v>FLAG</v>
      </c>
      <c r="M304" s="16" t="str">
        <f t="shared" si="6"/>
        <v>curve in road</v>
      </c>
    </row>
    <row r="305" spans="5:13" x14ac:dyDescent="0.25">
      <c r="E305" s="12" t="s">
        <v>97</v>
      </c>
      <c r="F305" s="13">
        <v>123116</v>
      </c>
      <c r="G305" s="13">
        <v>0</v>
      </c>
      <c r="H305" s="14">
        <f t="shared" si="4"/>
        <v>0</v>
      </c>
      <c r="I305" s="16" t="s">
        <v>197</v>
      </c>
      <c r="J305" s="12">
        <v>0</v>
      </c>
      <c r="K305" s="16">
        <v>0</v>
      </c>
      <c r="L305" s="12" t="str">
        <f t="shared" si="5"/>
        <v>FLAG</v>
      </c>
      <c r="M305" s="16" t="str">
        <f t="shared" si="6"/>
        <v>at least one driver action involving curve negotiation</v>
      </c>
    </row>
    <row r="306" spans="5:13" x14ac:dyDescent="0.25">
      <c r="E306" s="12" t="s">
        <v>98</v>
      </c>
      <c r="F306" s="13">
        <v>123116</v>
      </c>
      <c r="G306" s="13">
        <v>0</v>
      </c>
      <c r="H306" s="14">
        <f t="shared" ref="H306:H369" si="7">G306/F306</f>
        <v>0</v>
      </c>
      <c r="I306" s="16" t="s">
        <v>197</v>
      </c>
      <c r="J306" s="12">
        <v>0</v>
      </c>
      <c r="K306" s="16">
        <v>0</v>
      </c>
      <c r="L306" s="12" t="str">
        <f t="shared" ref="L306:L369" si="8">VLOOKUP(E306,$E$7:$M$234,8,0)</f>
        <v>FLAG</v>
      </c>
      <c r="M306" s="16" t="str">
        <f t="shared" ref="M306:M369" si="9">VLOOKUP(E306,$E$7:$M$234,9,0)</f>
        <v>deer struck or deer in roadway</v>
      </c>
    </row>
    <row r="307" spans="5:13" x14ac:dyDescent="0.25">
      <c r="E307" s="12" t="s">
        <v>99</v>
      </c>
      <c r="F307" s="13">
        <v>123116</v>
      </c>
      <c r="G307" s="13">
        <v>0</v>
      </c>
      <c r="H307" s="14">
        <f t="shared" si="7"/>
        <v>0</v>
      </c>
      <c r="I307" s="16" t="s">
        <v>197</v>
      </c>
      <c r="J307" s="12">
        <v>1</v>
      </c>
      <c r="K307" s="16">
        <v>0</v>
      </c>
      <c r="L307" s="12" t="str">
        <f t="shared" si="8"/>
        <v>FLAG</v>
      </c>
      <c r="M307" s="16" t="str">
        <f t="shared" si="9"/>
        <v>at least one driver action indicating a distraction</v>
      </c>
    </row>
    <row r="308" spans="5:13" x14ac:dyDescent="0.25">
      <c r="E308" s="12" t="s">
        <v>100</v>
      </c>
      <c r="F308" s="13">
        <v>123116</v>
      </c>
      <c r="G308" s="13">
        <v>0</v>
      </c>
      <c r="H308" s="14">
        <f t="shared" si="7"/>
        <v>0</v>
      </c>
      <c r="I308" s="16" t="s">
        <v>197</v>
      </c>
      <c r="J308" s="12">
        <v>0</v>
      </c>
      <c r="K308" s="16">
        <v>0</v>
      </c>
      <c r="L308" s="12" t="str">
        <f t="shared" si="8"/>
        <v>FLAG</v>
      </c>
      <c r="M308" s="16" t="str">
        <f t="shared" si="9"/>
        <v>drinking driver indicator</v>
      </c>
    </row>
    <row r="309" spans="5:13" x14ac:dyDescent="0.25">
      <c r="E309" s="12" t="s">
        <v>101</v>
      </c>
      <c r="F309" s="13">
        <v>123116</v>
      </c>
      <c r="G309" s="13">
        <v>0</v>
      </c>
      <c r="H309" s="14">
        <f t="shared" si="7"/>
        <v>0</v>
      </c>
      <c r="I309" s="16" t="s">
        <v>197</v>
      </c>
      <c r="J309" s="12">
        <v>0</v>
      </c>
      <c r="K309" s="16">
        <v>0</v>
      </c>
      <c r="L309" s="12" t="str">
        <f t="shared" si="8"/>
        <v>FLAG</v>
      </c>
      <c r="M309" s="16" t="str">
        <f t="shared" si="9"/>
        <v>at least one driver 16 years of age</v>
      </c>
    </row>
    <row r="310" spans="5:13" x14ac:dyDescent="0.25">
      <c r="E310" s="12" t="s">
        <v>102</v>
      </c>
      <c r="F310" s="13">
        <v>123116</v>
      </c>
      <c r="G310" s="13">
        <v>0</v>
      </c>
      <c r="H310" s="14">
        <f t="shared" si="7"/>
        <v>0</v>
      </c>
      <c r="I310" s="16" t="s">
        <v>197</v>
      </c>
      <c r="J310" s="12">
        <v>1</v>
      </c>
      <c r="K310" s="16">
        <v>0</v>
      </c>
      <c r="L310" s="12" t="str">
        <f t="shared" si="8"/>
        <v>FLAG</v>
      </c>
      <c r="M310" s="16" t="str">
        <f t="shared" si="9"/>
        <v>at least one driver 17 years of age</v>
      </c>
    </row>
    <row r="311" spans="5:13" x14ac:dyDescent="0.25">
      <c r="E311" s="12" t="s">
        <v>103</v>
      </c>
      <c r="F311" s="13">
        <v>123116</v>
      </c>
      <c r="G311" s="13">
        <v>0</v>
      </c>
      <c r="H311" s="14">
        <f t="shared" si="7"/>
        <v>0</v>
      </c>
      <c r="I311" s="16" t="s">
        <v>197</v>
      </c>
      <c r="J311" s="12">
        <v>0</v>
      </c>
      <c r="K311" s="16">
        <v>0</v>
      </c>
      <c r="L311" s="12" t="str">
        <f t="shared" si="8"/>
        <v>FLAG</v>
      </c>
      <c r="M311" s="16" t="str">
        <f t="shared" si="9"/>
        <v>at least one driver 18 years of age</v>
      </c>
    </row>
    <row r="312" spans="5:13" x14ac:dyDescent="0.25">
      <c r="E312" s="12" t="s">
        <v>104</v>
      </c>
      <c r="F312" s="13">
        <v>123116</v>
      </c>
      <c r="G312" s="13">
        <v>0</v>
      </c>
      <c r="H312" s="14">
        <f t="shared" si="7"/>
        <v>0</v>
      </c>
      <c r="I312" s="16" t="s">
        <v>197</v>
      </c>
      <c r="J312" s="12">
        <v>0</v>
      </c>
      <c r="K312" s="16">
        <v>0</v>
      </c>
      <c r="L312" s="12" t="str">
        <f t="shared" si="8"/>
        <v>FLAG</v>
      </c>
      <c r="M312" s="16" t="str">
        <f t="shared" si="9"/>
        <v>at least one driver 19 years of age</v>
      </c>
    </row>
    <row r="313" spans="5:13" x14ac:dyDescent="0.25">
      <c r="E313" s="12" t="s">
        <v>105</v>
      </c>
      <c r="F313" s="13">
        <v>123116</v>
      </c>
      <c r="G313" s="13">
        <v>0</v>
      </c>
      <c r="H313" s="14">
        <f t="shared" si="7"/>
        <v>0</v>
      </c>
      <c r="I313" s="16" t="s">
        <v>197</v>
      </c>
      <c r="J313" s="12">
        <v>0</v>
      </c>
      <c r="K313" s="16">
        <v>1</v>
      </c>
      <c r="L313" s="12" t="str">
        <f t="shared" si="8"/>
        <v>FLAG</v>
      </c>
      <c r="M313" s="16" t="str">
        <f t="shared" si="9"/>
        <v>at least one driver 20 years of age</v>
      </c>
    </row>
    <row r="314" spans="5:13" x14ac:dyDescent="0.25">
      <c r="E314" s="12" t="s">
        <v>106</v>
      </c>
      <c r="F314" s="13">
        <v>123116</v>
      </c>
      <c r="G314" s="13">
        <v>0</v>
      </c>
      <c r="H314" s="14">
        <f t="shared" si="7"/>
        <v>0</v>
      </c>
      <c r="I314" s="16" t="s">
        <v>197</v>
      </c>
      <c r="J314" s="12">
        <v>0</v>
      </c>
      <c r="K314" s="16">
        <v>0</v>
      </c>
      <c r="L314" s="12" t="str">
        <f t="shared" si="8"/>
        <v>FLAG</v>
      </c>
      <c r="M314" s="16" t="str">
        <f t="shared" si="9"/>
        <v>at least one driver 50-64 years of age</v>
      </c>
    </row>
    <row r="315" spans="5:13" x14ac:dyDescent="0.25">
      <c r="E315" s="12" t="s">
        <v>107</v>
      </c>
      <c r="F315" s="13">
        <v>123116</v>
      </c>
      <c r="G315" s="13">
        <v>0</v>
      </c>
      <c r="H315" s="14">
        <f t="shared" si="7"/>
        <v>0</v>
      </c>
      <c r="I315" s="16" t="s">
        <v>197</v>
      </c>
      <c r="J315" s="12">
        <v>0</v>
      </c>
      <c r="K315" s="16">
        <v>0</v>
      </c>
      <c r="L315" s="12" t="str">
        <f t="shared" si="8"/>
        <v>FLAG</v>
      </c>
      <c r="M315" s="16" t="str">
        <f t="shared" si="9"/>
        <v>at least one driver 65-74 years of age</v>
      </c>
    </row>
    <row r="316" spans="5:13" x14ac:dyDescent="0.25">
      <c r="E316" s="12" t="s">
        <v>108</v>
      </c>
      <c r="F316" s="13">
        <v>123116</v>
      </c>
      <c r="G316" s="13">
        <v>0</v>
      </c>
      <c r="H316" s="14">
        <f t="shared" si="7"/>
        <v>0</v>
      </c>
      <c r="I316" s="16" t="s">
        <v>197</v>
      </c>
      <c r="J316" s="12">
        <v>0</v>
      </c>
      <c r="K316" s="16">
        <v>0</v>
      </c>
      <c r="L316" s="12" t="str">
        <f t="shared" si="8"/>
        <v>FLAG</v>
      </c>
      <c r="M316" s="16" t="str">
        <f t="shared" si="9"/>
        <v>at least one driver 75 plus years of age</v>
      </c>
    </row>
    <row r="317" spans="5:13" x14ac:dyDescent="0.25">
      <c r="E317" s="12" t="s">
        <v>109</v>
      </c>
      <c r="F317" s="13">
        <v>123116</v>
      </c>
      <c r="G317" s="13">
        <v>0</v>
      </c>
      <c r="H317" s="14">
        <f t="shared" si="7"/>
        <v>0</v>
      </c>
      <c r="I317" s="16" t="s">
        <v>197</v>
      </c>
      <c r="J317" s="12">
        <v>0</v>
      </c>
      <c r="K317" s="16">
        <v>0</v>
      </c>
      <c r="L317" s="12" t="str">
        <f t="shared" si="8"/>
        <v>FLAG</v>
      </c>
      <c r="M317" s="16" t="str">
        <f t="shared" si="9"/>
        <v>at least one driver with drugs reported or suspected</v>
      </c>
    </row>
    <row r="318" spans="5:13" x14ac:dyDescent="0.25">
      <c r="E318" s="12" t="s">
        <v>110</v>
      </c>
      <c r="F318" s="13">
        <v>123116</v>
      </c>
      <c r="G318" s="13">
        <v>0</v>
      </c>
      <c r="H318" s="14">
        <f t="shared" si="7"/>
        <v>0</v>
      </c>
      <c r="I318" s="16" t="s">
        <v>197</v>
      </c>
      <c r="J318" s="12">
        <v>0</v>
      </c>
      <c r="K318" s="16">
        <v>0</v>
      </c>
      <c r="L318" s="12" t="str">
        <f t="shared" si="8"/>
        <v>FLAG</v>
      </c>
      <c r="M318" s="16" t="str">
        <f t="shared" si="9"/>
        <v>at least one driver or pedestrian with drugs reported or suspected</v>
      </c>
    </row>
    <row r="319" spans="5:13" x14ac:dyDescent="0.25">
      <c r="E319" s="12" t="s">
        <v>111</v>
      </c>
      <c r="F319" s="13">
        <v>123116</v>
      </c>
      <c r="G319" s="13">
        <v>0</v>
      </c>
      <c r="H319" s="14">
        <f t="shared" si="7"/>
        <v>0</v>
      </c>
      <c r="I319" s="16" t="s">
        <v>197</v>
      </c>
      <c r="J319" s="12">
        <v>0</v>
      </c>
      <c r="K319" s="16">
        <v>0</v>
      </c>
      <c r="L319" s="12" t="str">
        <f t="shared" si="8"/>
        <v>FLAG</v>
      </c>
      <c r="M319" s="16" t="str">
        <f t="shared" si="9"/>
        <v>fatality indictor</v>
      </c>
    </row>
    <row r="320" spans="5:13" x14ac:dyDescent="0.25">
      <c r="E320" s="12" t="s">
        <v>112</v>
      </c>
      <c r="F320" s="13">
        <v>123116</v>
      </c>
      <c r="G320" s="13">
        <v>0</v>
      </c>
      <c r="H320" s="14">
        <f t="shared" si="7"/>
        <v>0</v>
      </c>
      <c r="I320" s="16" t="s">
        <v>197</v>
      </c>
      <c r="J320" s="12">
        <v>0</v>
      </c>
      <c r="K320" s="16">
        <v>0</v>
      </c>
      <c r="L320" s="12" t="str">
        <f t="shared" si="8"/>
        <v>FLAG</v>
      </c>
      <c r="M320" s="16" t="str">
        <f t="shared" si="9"/>
        <v>fatality or major injury indicator</v>
      </c>
    </row>
    <row r="321" spans="5:13" x14ac:dyDescent="0.25">
      <c r="E321" s="12" t="s">
        <v>113</v>
      </c>
      <c r="F321" s="13">
        <v>123116</v>
      </c>
      <c r="G321" s="13">
        <v>0</v>
      </c>
      <c r="H321" s="14">
        <f t="shared" si="7"/>
        <v>0</v>
      </c>
      <c r="I321" s="16" t="s">
        <v>197</v>
      </c>
      <c r="J321" s="12">
        <v>0</v>
      </c>
      <c r="K321" s="16">
        <v>0</v>
      </c>
      <c r="L321" s="12" t="str">
        <f t="shared" si="8"/>
        <v>FLAG</v>
      </c>
      <c r="M321" s="16" t="str">
        <f t="shared" si="9"/>
        <v>fatigue or asleep indicator</v>
      </c>
    </row>
    <row r="322" spans="5:13" x14ac:dyDescent="0.25">
      <c r="E322" s="12" t="s">
        <v>114</v>
      </c>
      <c r="F322" s="13">
        <v>123116</v>
      </c>
      <c r="G322" s="13">
        <v>0</v>
      </c>
      <c r="H322" s="14">
        <f t="shared" si="7"/>
        <v>0</v>
      </c>
      <c r="I322" s="16" t="s">
        <v>197</v>
      </c>
      <c r="J322" s="12">
        <v>0</v>
      </c>
      <c r="K322" s="16">
        <v>0</v>
      </c>
      <c r="L322" s="12" t="str">
        <f t="shared" si="8"/>
        <v>FLAG</v>
      </c>
      <c r="M322" s="16" t="str">
        <f t="shared" si="9"/>
        <v>at least 1 vehicle with fire damage</v>
      </c>
    </row>
    <row r="323" spans="5:13" x14ac:dyDescent="0.25">
      <c r="E323" s="12" t="s">
        <v>115</v>
      </c>
      <c r="F323" s="13">
        <v>123116</v>
      </c>
      <c r="G323" s="13">
        <v>0</v>
      </c>
      <c r="H323" s="14">
        <f t="shared" si="7"/>
        <v>0</v>
      </c>
      <c r="I323" s="16" t="s">
        <v>197</v>
      </c>
      <c r="J323" s="12">
        <v>0</v>
      </c>
      <c r="K323" s="16">
        <v>0</v>
      </c>
      <c r="L323" s="12" t="str">
        <f t="shared" si="8"/>
        <v>FLAG</v>
      </c>
      <c r="M323" s="16" t="str">
        <f t="shared" si="9"/>
        <v>at least one heavy truck carrying hazardous material</v>
      </c>
    </row>
    <row r="324" spans="5:13" x14ac:dyDescent="0.25">
      <c r="E324" s="12" t="s">
        <v>116</v>
      </c>
      <c r="F324" s="13">
        <v>123116</v>
      </c>
      <c r="G324" s="13">
        <v>0</v>
      </c>
      <c r="H324" s="14">
        <f t="shared" si="7"/>
        <v>0</v>
      </c>
      <c r="I324" s="16" t="s">
        <v>197</v>
      </c>
      <c r="J324" s="12">
        <v>0</v>
      </c>
      <c r="K324" s="16">
        <v>0</v>
      </c>
      <c r="L324" s="12" t="str">
        <f t="shared" si="8"/>
        <v>FLAG</v>
      </c>
      <c r="M324" s="16" t="str">
        <f t="shared" si="9"/>
        <v>hit barrier indicator</v>
      </c>
    </row>
    <row r="325" spans="5:13" x14ac:dyDescent="0.25">
      <c r="E325" s="12" t="s">
        <v>117</v>
      </c>
      <c r="F325" s="13">
        <v>123116</v>
      </c>
      <c r="G325" s="13">
        <v>0</v>
      </c>
      <c r="H325" s="14">
        <f t="shared" si="7"/>
        <v>0</v>
      </c>
      <c r="I325" s="16" t="s">
        <v>197</v>
      </c>
      <c r="J325" s="12">
        <v>0</v>
      </c>
      <c r="K325" s="16">
        <v>0</v>
      </c>
      <c r="L325" s="12" t="str">
        <f t="shared" si="8"/>
        <v>FLAG</v>
      </c>
      <c r="M325" s="16" t="str">
        <f t="shared" si="9"/>
        <v>hit bridge indicator</v>
      </c>
    </row>
    <row r="326" spans="5:13" x14ac:dyDescent="0.25">
      <c r="E326" s="12" t="s">
        <v>118</v>
      </c>
      <c r="F326" s="13">
        <v>123116</v>
      </c>
      <c r="G326" s="13">
        <v>0</v>
      </c>
      <c r="H326" s="14">
        <f t="shared" si="7"/>
        <v>0</v>
      </c>
      <c r="I326" s="16" t="s">
        <v>197</v>
      </c>
      <c r="J326" s="12">
        <v>0</v>
      </c>
      <c r="K326" s="16">
        <v>0</v>
      </c>
      <c r="L326" s="12" t="str">
        <f t="shared" si="8"/>
        <v>FLAG</v>
      </c>
      <c r="M326" s="68" t="str">
        <f t="shared" si="9"/>
        <v>hit deer indicator</v>
      </c>
    </row>
    <row r="327" spans="5:13" x14ac:dyDescent="0.25">
      <c r="E327" s="12" t="s">
        <v>119</v>
      </c>
      <c r="F327" s="13">
        <v>123116</v>
      </c>
      <c r="G327" s="13">
        <v>0</v>
      </c>
      <c r="H327" s="14">
        <f t="shared" si="7"/>
        <v>0</v>
      </c>
      <c r="I327" s="16" t="s">
        <v>197</v>
      </c>
      <c r="J327" s="12">
        <v>0</v>
      </c>
      <c r="K327" s="16">
        <v>0</v>
      </c>
      <c r="L327" s="64" t="str">
        <f t="shared" si="8"/>
        <v>FLAG</v>
      </c>
      <c r="M327" s="16" t="str">
        <f t="shared" si="9"/>
        <v>hit embankment indicator</v>
      </c>
    </row>
    <row r="328" spans="5:13" x14ac:dyDescent="0.25">
      <c r="E328" s="12" t="s">
        <v>120</v>
      </c>
      <c r="F328" s="13">
        <v>123116</v>
      </c>
      <c r="G328" s="13">
        <v>0</v>
      </c>
      <c r="H328" s="14">
        <f t="shared" si="7"/>
        <v>0</v>
      </c>
      <c r="I328" s="16" t="s">
        <v>197</v>
      </c>
      <c r="J328" s="12">
        <v>0</v>
      </c>
      <c r="K328" s="16">
        <v>0</v>
      </c>
      <c r="L328" s="64" t="str">
        <f t="shared" si="8"/>
        <v>FLAG</v>
      </c>
      <c r="M328" s="16" t="str">
        <f t="shared" si="9"/>
        <v>hit fixed object indicator</v>
      </c>
    </row>
    <row r="329" spans="5:13" x14ac:dyDescent="0.25">
      <c r="E329" s="12" t="s">
        <v>121</v>
      </c>
      <c r="F329" s="13">
        <v>123116</v>
      </c>
      <c r="G329" s="13">
        <v>0</v>
      </c>
      <c r="H329" s="14">
        <f t="shared" si="7"/>
        <v>0</v>
      </c>
      <c r="I329" s="16" t="s">
        <v>197</v>
      </c>
      <c r="J329" s="12">
        <v>0</v>
      </c>
      <c r="K329" s="16">
        <v>0</v>
      </c>
      <c r="L329" s="64" t="str">
        <f t="shared" si="8"/>
        <v>FLAG</v>
      </c>
      <c r="M329" s="16" t="str">
        <f t="shared" si="9"/>
        <v>hit gide rail indicator</v>
      </c>
    </row>
    <row r="330" spans="5:13" x14ac:dyDescent="0.25">
      <c r="E330" s="12" t="s">
        <v>122</v>
      </c>
      <c r="F330" s="13">
        <v>123116</v>
      </c>
      <c r="G330" s="13">
        <v>0</v>
      </c>
      <c r="H330" s="14">
        <f t="shared" si="7"/>
        <v>0</v>
      </c>
      <c r="I330" s="16" t="s">
        <v>197</v>
      </c>
      <c r="J330" s="12">
        <v>0</v>
      </c>
      <c r="K330" s="16">
        <v>0</v>
      </c>
      <c r="L330" s="64" t="str">
        <f t="shared" si="8"/>
        <v>FLAG</v>
      </c>
      <c r="M330" s="16" t="str">
        <f t="shared" si="9"/>
        <v>hit gide rail end indicator</v>
      </c>
    </row>
    <row r="331" spans="5:13" x14ac:dyDescent="0.25">
      <c r="E331" s="12" t="s">
        <v>123</v>
      </c>
      <c r="F331" s="13">
        <v>123116</v>
      </c>
      <c r="G331" s="15">
        <v>0</v>
      </c>
      <c r="H331" s="14">
        <f t="shared" si="7"/>
        <v>0</v>
      </c>
      <c r="I331" s="16" t="s">
        <v>197</v>
      </c>
      <c r="J331" s="12">
        <v>1</v>
      </c>
      <c r="K331" s="16">
        <v>1</v>
      </c>
      <c r="L331" s="64" t="str">
        <f t="shared" si="8"/>
        <v>FLAG</v>
      </c>
      <c r="M331" s="16" t="str">
        <f t="shared" si="9"/>
        <v>at least one legally or illegally parked vehicle was struck</v>
      </c>
    </row>
    <row r="332" spans="5:13" x14ac:dyDescent="0.25">
      <c r="E332" s="12" t="s">
        <v>124</v>
      </c>
      <c r="F332" s="13">
        <v>123116</v>
      </c>
      <c r="G332" s="15">
        <v>0</v>
      </c>
      <c r="H332" s="14">
        <f t="shared" si="7"/>
        <v>0</v>
      </c>
      <c r="I332" s="16" t="s">
        <v>197</v>
      </c>
      <c r="J332" s="12">
        <v>0</v>
      </c>
      <c r="K332" s="16">
        <v>0</v>
      </c>
      <c r="L332" s="64" t="str">
        <f t="shared" si="8"/>
        <v>FLAG</v>
      </c>
      <c r="M332" s="16" t="str">
        <f t="shared" si="9"/>
        <v>hit pole indicator</v>
      </c>
    </row>
    <row r="333" spans="5:13" x14ac:dyDescent="0.25">
      <c r="E333" s="12" t="s">
        <v>125</v>
      </c>
      <c r="F333" s="13">
        <v>123116</v>
      </c>
      <c r="G333" s="15">
        <v>0</v>
      </c>
      <c r="H333" s="14">
        <f t="shared" si="7"/>
        <v>0</v>
      </c>
      <c r="I333" s="16" t="s">
        <v>197</v>
      </c>
      <c r="J333" s="12">
        <v>0</v>
      </c>
      <c r="K333" s="16">
        <v>0</v>
      </c>
      <c r="L333" s="64" t="str">
        <f t="shared" si="8"/>
        <v>FLAG</v>
      </c>
      <c r="M333" s="16" t="str">
        <f t="shared" si="9"/>
        <v>hit tree or shrub indicator</v>
      </c>
    </row>
    <row r="334" spans="5:13" x14ac:dyDescent="0.25">
      <c r="E334" s="12" t="s">
        <v>126</v>
      </c>
      <c r="F334" s="13">
        <v>123116</v>
      </c>
      <c r="G334" s="15">
        <v>0</v>
      </c>
      <c r="H334" s="14">
        <f t="shared" si="7"/>
        <v>0</v>
      </c>
      <c r="I334" s="16" t="s">
        <v>197</v>
      </c>
      <c r="J334" s="12">
        <v>1</v>
      </c>
      <c r="K334" s="16">
        <v>0</v>
      </c>
      <c r="L334" s="64" t="str">
        <f t="shared" si="8"/>
        <v>FLAG</v>
      </c>
      <c r="M334" s="16" t="str">
        <f t="shared" si="9"/>
        <v>head on or side swipe indicator</v>
      </c>
    </row>
    <row r="335" spans="5:13" x14ac:dyDescent="0.25">
      <c r="E335" s="12" t="s">
        <v>127</v>
      </c>
      <c r="F335" s="13">
        <v>123116</v>
      </c>
      <c r="G335" s="15">
        <v>0</v>
      </c>
      <c r="H335" s="14">
        <f t="shared" si="7"/>
        <v>0</v>
      </c>
      <c r="I335" s="16" t="s">
        <v>197</v>
      </c>
      <c r="J335" s="12">
        <v>0</v>
      </c>
      <c r="K335" s="16">
        <v>0</v>
      </c>
      <c r="L335" s="64" t="str">
        <f t="shared" si="8"/>
        <v>FLAG</v>
      </c>
      <c r="M335" s="16" t="str">
        <f t="shared" si="9"/>
        <v>heavy truck related indicator</v>
      </c>
    </row>
    <row r="336" spans="5:13" x14ac:dyDescent="0.25">
      <c r="E336" s="12" t="s">
        <v>128</v>
      </c>
      <c r="F336" s="13">
        <v>123116</v>
      </c>
      <c r="G336" s="15">
        <v>0</v>
      </c>
      <c r="H336" s="14">
        <f t="shared" si="7"/>
        <v>0</v>
      </c>
      <c r="I336" s="16" t="s">
        <v>197</v>
      </c>
      <c r="J336" s="12">
        <v>0</v>
      </c>
      <c r="K336" s="16">
        <v>0</v>
      </c>
      <c r="L336" s="64" t="str">
        <f t="shared" si="8"/>
        <v>FLAG</v>
      </c>
      <c r="M336" s="16" t="str">
        <f t="shared" si="9"/>
        <v>icy road indicator</v>
      </c>
    </row>
    <row r="337" spans="5:13" x14ac:dyDescent="0.25">
      <c r="E337" s="12" t="s">
        <v>129</v>
      </c>
      <c r="F337" s="13">
        <v>123116</v>
      </c>
      <c r="G337" s="15">
        <v>0</v>
      </c>
      <c r="H337" s="14">
        <f t="shared" si="7"/>
        <v>0</v>
      </c>
      <c r="I337" s="16" t="s">
        <v>197</v>
      </c>
      <c r="J337" s="12">
        <v>0</v>
      </c>
      <c r="K337" s="16">
        <v>0</v>
      </c>
      <c r="L337" s="64" t="str">
        <f t="shared" si="8"/>
        <v>FLAG</v>
      </c>
      <c r="M337" s="16" t="str">
        <f t="shared" si="9"/>
        <v>at least 1 driver or pedestrian had reported or suspected illegal drug use</v>
      </c>
    </row>
    <row r="338" spans="5:13" x14ac:dyDescent="0.25">
      <c r="E338" s="12" t="s">
        <v>130</v>
      </c>
      <c r="F338" s="13">
        <v>123116</v>
      </c>
      <c r="G338" s="15">
        <v>0</v>
      </c>
      <c r="H338" s="14">
        <f t="shared" si="7"/>
        <v>0</v>
      </c>
      <c r="I338" s="16" t="s">
        <v>197</v>
      </c>
      <c r="J338" s="12">
        <v>1</v>
      </c>
      <c r="K338" s="16">
        <v>1</v>
      </c>
      <c r="L338" s="64" t="str">
        <f t="shared" si="8"/>
        <v>FLAG</v>
      </c>
      <c r="M338" s="16" t="str">
        <f t="shared" si="9"/>
        <v>illumination indicates that the crash scene lighting was dark</v>
      </c>
    </row>
    <row r="339" spans="5:13" x14ac:dyDescent="0.25">
      <c r="E339" s="12" t="s">
        <v>131</v>
      </c>
      <c r="F339" s="13">
        <v>123116</v>
      </c>
      <c r="G339" s="15">
        <v>0</v>
      </c>
      <c r="H339" s="14">
        <f t="shared" si="7"/>
        <v>0</v>
      </c>
      <c r="I339" s="16" t="s">
        <v>197</v>
      </c>
      <c r="J339" s="12">
        <v>0</v>
      </c>
      <c r="K339" s="16">
        <v>0</v>
      </c>
      <c r="L339" s="64" t="str">
        <f t="shared" si="8"/>
        <v>FLAG</v>
      </c>
      <c r="M339" s="16" t="str">
        <f t="shared" si="9"/>
        <v>at least one driver was impaired by drugs or alcohol</v>
      </c>
    </row>
    <row r="340" spans="5:13" x14ac:dyDescent="0.25">
      <c r="E340" s="12" t="s">
        <v>132</v>
      </c>
      <c r="F340" s="13">
        <v>123116</v>
      </c>
      <c r="G340" s="15">
        <v>0</v>
      </c>
      <c r="H340" s="14">
        <f t="shared" si="7"/>
        <v>0</v>
      </c>
      <c r="I340" s="16" t="s">
        <v>197</v>
      </c>
      <c r="J340" s="12">
        <v>1</v>
      </c>
      <c r="K340" s="16">
        <v>0</v>
      </c>
      <c r="L340" s="64" t="str">
        <f t="shared" si="8"/>
        <v>FLAG</v>
      </c>
      <c r="M340" s="16" t="str">
        <f t="shared" si="9"/>
        <v>at least 1 person was injured in the crash</v>
      </c>
    </row>
    <row r="341" spans="5:13" x14ac:dyDescent="0.25">
      <c r="E341" s="12" t="s">
        <v>133</v>
      </c>
      <c r="F341" s="13">
        <v>123116</v>
      </c>
      <c r="G341" s="15">
        <v>0</v>
      </c>
      <c r="H341" s="14">
        <f t="shared" si="7"/>
        <v>0</v>
      </c>
      <c r="I341" s="16" t="s">
        <v>197</v>
      </c>
      <c r="J341" s="12">
        <v>1</v>
      </c>
      <c r="K341" s="16">
        <v>0</v>
      </c>
      <c r="L341" s="64" t="str">
        <f t="shared" si="8"/>
        <v>FLAG</v>
      </c>
      <c r="M341" s="16" t="str">
        <f t="shared" si="9"/>
        <v>at least 1 person was injured or killed in the crash</v>
      </c>
    </row>
    <row r="342" spans="5:13" x14ac:dyDescent="0.25">
      <c r="E342" s="12" t="s">
        <v>134</v>
      </c>
      <c r="F342" s="13">
        <v>123116</v>
      </c>
      <c r="G342" s="15">
        <v>0</v>
      </c>
      <c r="H342" s="14">
        <f t="shared" si="7"/>
        <v>0</v>
      </c>
      <c r="I342" s="16" t="s">
        <v>197</v>
      </c>
      <c r="J342" s="12">
        <v>0</v>
      </c>
      <c r="K342" s="16">
        <v>0</v>
      </c>
      <c r="L342" s="64" t="str">
        <f t="shared" si="8"/>
        <v>FLAG</v>
      </c>
      <c r="M342" s="16" t="str">
        <f t="shared" si="9"/>
        <v>intersection indicator</v>
      </c>
    </row>
    <row r="343" spans="5:13" x14ac:dyDescent="0.25">
      <c r="E343" s="12" t="s">
        <v>135</v>
      </c>
      <c r="F343" s="13">
        <v>123116</v>
      </c>
      <c r="G343" s="15">
        <v>0</v>
      </c>
      <c r="H343" s="14">
        <f t="shared" si="7"/>
        <v>0</v>
      </c>
      <c r="I343" s="16" t="s">
        <v>197</v>
      </c>
      <c r="J343" s="12">
        <v>0</v>
      </c>
      <c r="K343" s="16">
        <v>0</v>
      </c>
      <c r="L343" s="64" t="str">
        <f t="shared" si="8"/>
        <v>FLAG</v>
      </c>
      <c r="M343" s="16" t="str">
        <f t="shared" si="9"/>
        <v>non-turnpike interstate indicator</v>
      </c>
    </row>
    <row r="344" spans="5:13" x14ac:dyDescent="0.25">
      <c r="E344" s="12" t="s">
        <v>136</v>
      </c>
      <c r="F344" s="13">
        <v>123116</v>
      </c>
      <c r="G344" s="15">
        <v>0</v>
      </c>
      <c r="H344" s="14">
        <f t="shared" si="7"/>
        <v>0</v>
      </c>
      <c r="I344" s="16" t="s">
        <v>197</v>
      </c>
      <c r="J344" s="12">
        <v>0</v>
      </c>
      <c r="K344" s="16">
        <v>0</v>
      </c>
      <c r="L344" s="64" t="str">
        <f t="shared" si="8"/>
        <v>FLAG</v>
      </c>
      <c r="M344" s="16" t="str">
        <f t="shared" si="9"/>
        <v>65MPH speed limit indicator</v>
      </c>
    </row>
    <row r="345" spans="5:13" x14ac:dyDescent="0.25">
      <c r="E345" s="12" t="s">
        <v>137</v>
      </c>
      <c r="F345" s="13">
        <v>123116</v>
      </c>
      <c r="G345" s="15">
        <v>0</v>
      </c>
      <c r="H345" s="14">
        <f t="shared" si="7"/>
        <v>0</v>
      </c>
      <c r="I345" s="16" t="s">
        <v>197</v>
      </c>
      <c r="J345" s="12">
        <v>0</v>
      </c>
      <c r="K345" s="16">
        <v>1</v>
      </c>
      <c r="L345" s="64" t="str">
        <f t="shared" si="8"/>
        <v>FLAG</v>
      </c>
      <c r="M345" s="16" t="str">
        <f t="shared" si="9"/>
        <v>local road indicator</v>
      </c>
    </row>
    <row r="346" spans="5:13" x14ac:dyDescent="0.25">
      <c r="E346" s="12" t="s">
        <v>138</v>
      </c>
      <c r="F346" s="13">
        <v>123116</v>
      </c>
      <c r="G346" s="15">
        <v>0</v>
      </c>
      <c r="H346" s="14">
        <f t="shared" si="7"/>
        <v>0</v>
      </c>
      <c r="I346" s="16" t="s">
        <v>197</v>
      </c>
      <c r="J346" s="12">
        <v>0</v>
      </c>
      <c r="K346" s="16">
        <v>1</v>
      </c>
      <c r="L346" s="64" t="str">
        <f t="shared" si="8"/>
        <v>FLAG</v>
      </c>
      <c r="M346" s="16" t="str">
        <f t="shared" si="9"/>
        <v>local road only indicator</v>
      </c>
    </row>
    <row r="347" spans="5:13" x14ac:dyDescent="0.25">
      <c r="E347" s="12" t="s">
        <v>139</v>
      </c>
      <c r="F347" s="13">
        <v>123116</v>
      </c>
      <c r="G347" s="15">
        <v>0</v>
      </c>
      <c r="H347" s="14">
        <f t="shared" si="7"/>
        <v>0</v>
      </c>
      <c r="I347" s="16" t="s">
        <v>197</v>
      </c>
      <c r="J347" s="12">
        <v>0</v>
      </c>
      <c r="K347" s="16">
        <v>0</v>
      </c>
      <c r="L347" s="64" t="str">
        <f t="shared" si="8"/>
        <v>FLAG</v>
      </c>
      <c r="M347" s="16" t="str">
        <f t="shared" si="9"/>
        <v>at least 1 person sustained a major injury</v>
      </c>
    </row>
    <row r="348" spans="5:13" x14ac:dyDescent="0.25">
      <c r="E348" s="12" t="s">
        <v>140</v>
      </c>
      <c r="F348" s="13">
        <v>123116</v>
      </c>
      <c r="G348" s="15">
        <v>0</v>
      </c>
      <c r="H348" s="14">
        <f t="shared" si="7"/>
        <v>0</v>
      </c>
      <c r="I348" s="16" t="s">
        <v>197</v>
      </c>
      <c r="J348" s="12">
        <v>0</v>
      </c>
      <c r="K348" s="16">
        <v>0</v>
      </c>
      <c r="L348" s="64" t="str">
        <f t="shared" si="8"/>
        <v>FLAG</v>
      </c>
      <c r="M348" s="16" t="str">
        <f t="shared" si="9"/>
        <v>at least 1 motorcycle driver has reported or suspected alcohol use</v>
      </c>
    </row>
    <row r="349" spans="5:13" x14ac:dyDescent="0.25">
      <c r="E349" s="12" t="s">
        <v>141</v>
      </c>
      <c r="F349" s="13">
        <v>123116</v>
      </c>
      <c r="G349" s="15">
        <v>0</v>
      </c>
      <c r="H349" s="14">
        <f t="shared" si="7"/>
        <v>0</v>
      </c>
      <c r="I349" s="16" t="s">
        <v>197</v>
      </c>
      <c r="J349" s="12">
        <v>0</v>
      </c>
      <c r="K349" s="16">
        <v>0</v>
      </c>
      <c r="L349" s="64" t="str">
        <f t="shared" si="8"/>
        <v>FLAG</v>
      </c>
      <c r="M349" s="16" t="str">
        <f t="shared" si="9"/>
        <v>at least 1 person sustained a minor injury</v>
      </c>
    </row>
    <row r="350" spans="5:13" x14ac:dyDescent="0.25">
      <c r="E350" s="12" t="s">
        <v>142</v>
      </c>
      <c r="F350" s="13">
        <v>123116</v>
      </c>
      <c r="G350" s="15">
        <v>0</v>
      </c>
      <c r="H350" s="14">
        <f t="shared" si="7"/>
        <v>0</v>
      </c>
      <c r="I350" s="16" t="s">
        <v>197</v>
      </c>
      <c r="J350" s="12">
        <v>0</v>
      </c>
      <c r="K350" s="16">
        <v>0</v>
      </c>
      <c r="L350" s="64" t="str">
        <f t="shared" si="8"/>
        <v>FLAG</v>
      </c>
      <c r="M350" s="16" t="str">
        <f t="shared" si="9"/>
        <v>at least 1 person sustained a moderate injury</v>
      </c>
    </row>
    <row r="351" spans="5:13" x14ac:dyDescent="0.25">
      <c r="E351" s="12" t="s">
        <v>143</v>
      </c>
      <c r="F351" s="13">
        <v>123116</v>
      </c>
      <c r="G351" s="15">
        <v>0</v>
      </c>
      <c r="H351" s="14">
        <f t="shared" si="7"/>
        <v>0</v>
      </c>
      <c r="I351" s="16" t="s">
        <v>197</v>
      </c>
      <c r="J351" s="12">
        <v>0</v>
      </c>
      <c r="K351" s="16">
        <v>0</v>
      </c>
      <c r="L351" s="64" t="str">
        <f t="shared" si="8"/>
        <v>FLAG</v>
      </c>
      <c r="M351" s="16" t="str">
        <f t="shared" si="9"/>
        <v>motorcycle indicator</v>
      </c>
    </row>
    <row r="352" spans="5:13" x14ac:dyDescent="0.25">
      <c r="E352" s="12" t="s">
        <v>144</v>
      </c>
      <c r="F352" s="13">
        <v>123116</v>
      </c>
      <c r="G352" s="15">
        <v>0</v>
      </c>
      <c r="H352" s="14">
        <f t="shared" si="7"/>
        <v>0</v>
      </c>
      <c r="I352" s="16" t="s">
        <v>197</v>
      </c>
      <c r="J352" s="12">
        <v>0</v>
      </c>
      <c r="K352" s="16">
        <v>0</v>
      </c>
      <c r="L352" s="64" t="str">
        <f t="shared" si="8"/>
        <v>FLAG</v>
      </c>
      <c r="M352" s="16" t="str">
        <f t="shared" si="9"/>
        <v>the crash meets the NHTSA definition of aggressive driving</v>
      </c>
    </row>
    <row r="353" spans="5:13" x14ac:dyDescent="0.25">
      <c r="E353" s="12" t="s">
        <v>145</v>
      </c>
      <c r="F353" s="13">
        <v>123116</v>
      </c>
      <c r="G353" s="15">
        <v>0</v>
      </c>
      <c r="H353" s="14">
        <f t="shared" si="7"/>
        <v>0</v>
      </c>
      <c r="I353" s="16" t="s">
        <v>197</v>
      </c>
      <c r="J353" s="12">
        <v>1</v>
      </c>
      <c r="K353" s="16">
        <v>1</v>
      </c>
      <c r="L353" s="64" t="str">
        <f t="shared" si="8"/>
        <v>FLAG</v>
      </c>
      <c r="M353" s="16" t="str">
        <f t="shared" si="9"/>
        <v>non intersection indicator</v>
      </c>
    </row>
    <row r="354" spans="5:13" x14ac:dyDescent="0.25">
      <c r="E354" s="12" t="s">
        <v>146</v>
      </c>
      <c r="F354" s="13">
        <v>123116</v>
      </c>
      <c r="G354" s="15">
        <v>0</v>
      </c>
      <c r="H354" s="14">
        <f t="shared" si="7"/>
        <v>0</v>
      </c>
      <c r="I354" s="16" t="s">
        <v>197</v>
      </c>
      <c r="J354" s="12">
        <v>0</v>
      </c>
      <c r="K354" s="16">
        <v>0</v>
      </c>
      <c r="L354" s="64" t="str">
        <f t="shared" si="8"/>
        <v>FLAG</v>
      </c>
      <c r="M354" s="16" t="str">
        <f t="shared" si="9"/>
        <v>no clearance indicator</v>
      </c>
    </row>
    <row r="355" spans="5:13" x14ac:dyDescent="0.25">
      <c r="E355" s="12" t="s">
        <v>147</v>
      </c>
      <c r="F355" s="13">
        <v>123116</v>
      </c>
      <c r="G355" s="15">
        <v>0</v>
      </c>
      <c r="H355" s="14">
        <f t="shared" si="7"/>
        <v>0</v>
      </c>
      <c r="I355" s="16" t="s">
        <v>197</v>
      </c>
      <c r="J355" s="12">
        <v>0</v>
      </c>
      <c r="K355" s="16">
        <v>0</v>
      </c>
      <c r="L355" s="64" t="str">
        <f t="shared" si="8"/>
        <v>FLAG</v>
      </c>
      <c r="M355" s="16" t="str">
        <f t="shared" si="9"/>
        <v>overturned vehicle indicator</v>
      </c>
    </row>
    <row r="356" spans="5:13" x14ac:dyDescent="0.25">
      <c r="E356" s="12" t="s">
        <v>148</v>
      </c>
      <c r="F356" s="13">
        <v>123116</v>
      </c>
      <c r="G356" s="15">
        <v>0</v>
      </c>
      <c r="H356" s="14">
        <f t="shared" si="7"/>
        <v>0</v>
      </c>
      <c r="I356" s="16" t="s">
        <v>197</v>
      </c>
      <c r="J356" s="12">
        <v>0</v>
      </c>
      <c r="K356" s="16">
        <v>0</v>
      </c>
      <c r="L356" s="64" t="str">
        <f t="shared" si="8"/>
        <v>FLAG</v>
      </c>
      <c r="M356" s="16" t="str">
        <f t="shared" si="9"/>
        <v>pedestrian indicator</v>
      </c>
    </row>
    <row r="357" spans="5:13" x14ac:dyDescent="0.25">
      <c r="E357" s="12" t="s">
        <v>149</v>
      </c>
      <c r="F357" s="13">
        <v>123116</v>
      </c>
      <c r="G357" s="15">
        <v>0</v>
      </c>
      <c r="H357" s="14">
        <f t="shared" si="7"/>
        <v>0</v>
      </c>
      <c r="I357" s="16" t="s">
        <v>197</v>
      </c>
      <c r="J357" s="12">
        <v>0</v>
      </c>
      <c r="K357" s="16">
        <v>0</v>
      </c>
      <c r="L357" s="64" t="str">
        <f t="shared" si="8"/>
        <v>FLAG</v>
      </c>
      <c r="M357" s="16" t="str">
        <f t="shared" si="9"/>
        <v>phantom vehicle indicator</v>
      </c>
    </row>
    <row r="358" spans="5:13" x14ac:dyDescent="0.25">
      <c r="E358" s="12" t="s">
        <v>150</v>
      </c>
      <c r="F358" s="13">
        <v>123116</v>
      </c>
      <c r="G358" s="15">
        <v>0</v>
      </c>
      <c r="H358" s="14">
        <f t="shared" si="7"/>
        <v>0</v>
      </c>
      <c r="I358" s="16" t="s">
        <v>197</v>
      </c>
      <c r="J358" s="12">
        <v>0</v>
      </c>
      <c r="K358" s="16">
        <v>1</v>
      </c>
      <c r="L358" s="64" t="str">
        <f t="shared" si="8"/>
        <v>FLAG</v>
      </c>
      <c r="M358" s="16" t="str">
        <f t="shared" si="9"/>
        <v>property damage only indicator</v>
      </c>
    </row>
    <row r="359" spans="5:13" x14ac:dyDescent="0.25">
      <c r="E359" s="12" t="s">
        <v>151</v>
      </c>
      <c r="F359" s="13">
        <v>123116</v>
      </c>
      <c r="G359" s="15">
        <v>0</v>
      </c>
      <c r="H359" s="14">
        <f t="shared" si="7"/>
        <v>0</v>
      </c>
      <c r="I359" s="16" t="s">
        <v>197</v>
      </c>
      <c r="J359" s="12">
        <v>0</v>
      </c>
      <c r="K359" s="16">
        <v>0</v>
      </c>
      <c r="L359" s="64" t="str">
        <f t="shared" si="8"/>
        <v>FLAG</v>
      </c>
      <c r="M359" s="16" t="str">
        <f t="shared" si="9"/>
        <v>crash investigated by the Pennsylvania State Police</v>
      </c>
    </row>
    <row r="360" spans="5:13" x14ac:dyDescent="0.25">
      <c r="E360" s="12" t="s">
        <v>152</v>
      </c>
      <c r="F360" s="13">
        <v>123116</v>
      </c>
      <c r="G360" s="15">
        <v>0</v>
      </c>
      <c r="H360" s="14">
        <f t="shared" si="7"/>
        <v>0</v>
      </c>
      <c r="I360" s="16" t="s">
        <v>197</v>
      </c>
      <c r="J360" s="12">
        <v>0</v>
      </c>
      <c r="K360" s="16">
        <v>0</v>
      </c>
      <c r="L360" s="64" t="str">
        <f t="shared" si="8"/>
        <v>FLAG</v>
      </c>
      <c r="M360" s="16" t="str">
        <f t="shared" si="9"/>
        <v>rear end collision indicator</v>
      </c>
    </row>
    <row r="361" spans="5:13" x14ac:dyDescent="0.25">
      <c r="E361" s="12" t="s">
        <v>153</v>
      </c>
      <c r="F361" s="13">
        <v>123116</v>
      </c>
      <c r="G361" s="15">
        <v>0</v>
      </c>
      <c r="H361" s="14">
        <f t="shared" si="7"/>
        <v>0</v>
      </c>
      <c r="I361" s="16" t="s">
        <v>197</v>
      </c>
      <c r="J361" s="12">
        <v>0</v>
      </c>
      <c r="K361" s="16">
        <v>0</v>
      </c>
      <c r="L361" s="64" t="str">
        <f t="shared" si="8"/>
        <v>FLAG</v>
      </c>
      <c r="M361" s="16" t="str">
        <f t="shared" si="9"/>
        <v>driver running red light indicator</v>
      </c>
    </row>
    <row r="362" spans="5:13" x14ac:dyDescent="0.25">
      <c r="E362" s="12" t="s">
        <v>154</v>
      </c>
      <c r="F362" s="13">
        <v>123116</v>
      </c>
      <c r="G362" s="15">
        <v>0</v>
      </c>
      <c r="H362" s="14">
        <f t="shared" si="7"/>
        <v>0</v>
      </c>
      <c r="I362" s="16" t="s">
        <v>197</v>
      </c>
      <c r="J362" s="12">
        <v>0</v>
      </c>
      <c r="K362" s="16">
        <v>0</v>
      </c>
      <c r="L362" s="64" t="str">
        <f t="shared" si="8"/>
        <v>FLAG</v>
      </c>
      <c r="M362" s="16" t="str">
        <f t="shared" si="9"/>
        <v>at least one driver ran a stop sign</v>
      </c>
    </row>
    <row r="363" spans="5:13" x14ac:dyDescent="0.25">
      <c r="E363" s="12" t="s">
        <v>155</v>
      </c>
      <c r="F363" s="13">
        <v>123116</v>
      </c>
      <c r="G363" s="15">
        <v>0</v>
      </c>
      <c r="H363" s="14">
        <f t="shared" si="7"/>
        <v>0</v>
      </c>
      <c r="I363" s="16" t="s">
        <v>197</v>
      </c>
      <c r="J363" s="12">
        <v>0</v>
      </c>
      <c r="K363" s="16">
        <v>0</v>
      </c>
      <c r="L363" s="64" t="str">
        <f t="shared" si="8"/>
        <v>FLAG</v>
      </c>
      <c r="M363" s="16" t="str">
        <f t="shared" si="9"/>
        <v>indicates if the crash was school bus related</v>
      </c>
    </row>
    <row r="364" spans="5:13" x14ac:dyDescent="0.25">
      <c r="E364" s="12" t="s">
        <v>156</v>
      </c>
      <c r="F364" s="13">
        <v>123116</v>
      </c>
      <c r="G364" s="15">
        <v>0</v>
      </c>
      <c r="H364" s="14">
        <f t="shared" si="7"/>
        <v>0</v>
      </c>
      <c r="I364" s="16" t="s">
        <v>197</v>
      </c>
      <c r="J364" s="12">
        <v>0</v>
      </c>
      <c r="K364" s="16">
        <v>0</v>
      </c>
      <c r="L364" s="64" t="str">
        <f t="shared" si="8"/>
        <v>FLAG</v>
      </c>
      <c r="M364" s="16" t="str">
        <f t="shared" si="9"/>
        <v>indicates if a school bus was one the units involved in the crash</v>
      </c>
    </row>
    <row r="365" spans="5:13" x14ac:dyDescent="0.25">
      <c r="E365" s="12" t="s">
        <v>157</v>
      </c>
      <c r="F365" s="13">
        <v>123116</v>
      </c>
      <c r="G365" s="15">
        <v>0</v>
      </c>
      <c r="H365" s="14">
        <f t="shared" si="7"/>
        <v>0</v>
      </c>
      <c r="I365" s="16" t="s">
        <v>197</v>
      </c>
      <c r="J365" s="12">
        <v>0</v>
      </c>
      <c r="K365" s="16">
        <v>0</v>
      </c>
      <c r="L365" s="64" t="str">
        <f t="shared" si="8"/>
        <v>FLAG</v>
      </c>
      <c r="M365" s="16" t="str">
        <f t="shared" si="9"/>
        <v>school zone indicator</v>
      </c>
    </row>
    <row r="366" spans="5:13" x14ac:dyDescent="0.25">
      <c r="E366" s="12" t="s">
        <v>158</v>
      </c>
      <c r="F366" s="13">
        <v>123116</v>
      </c>
      <c r="G366" s="15">
        <v>0</v>
      </c>
      <c r="H366" s="14">
        <f t="shared" si="7"/>
        <v>0</v>
      </c>
      <c r="I366" s="16" t="s">
        <v>197</v>
      </c>
      <c r="J366" s="12">
        <v>0</v>
      </c>
      <c r="K366" s="16">
        <v>0</v>
      </c>
      <c r="L366" s="64" t="str">
        <f t="shared" si="8"/>
        <v>FLAG</v>
      </c>
      <c r="M366" s="16" t="str">
        <f t="shared" si="9"/>
        <v>shoulder related indicator</v>
      </c>
    </row>
    <row r="367" spans="5:13" x14ac:dyDescent="0.25">
      <c r="E367" s="12" t="s">
        <v>159</v>
      </c>
      <c r="F367" s="13">
        <v>123116</v>
      </c>
      <c r="G367" s="15">
        <v>0</v>
      </c>
      <c r="H367" s="14">
        <f t="shared" si="7"/>
        <v>0</v>
      </c>
      <c r="I367" s="16" t="s">
        <v>197</v>
      </c>
      <c r="J367" s="12">
        <v>0</v>
      </c>
      <c r="K367" s="16">
        <v>0</v>
      </c>
      <c r="L367" s="64" t="str">
        <f t="shared" si="8"/>
        <v>FLAG</v>
      </c>
      <c r="M367" s="16" t="str">
        <f t="shared" si="9"/>
        <v>signalized intersection indicator</v>
      </c>
    </row>
    <row r="368" spans="5:13" x14ac:dyDescent="0.25">
      <c r="E368" s="12" t="s">
        <v>160</v>
      </c>
      <c r="F368" s="13">
        <v>123116</v>
      </c>
      <c r="G368" s="15">
        <v>0</v>
      </c>
      <c r="H368" s="14">
        <f t="shared" si="7"/>
        <v>0</v>
      </c>
      <c r="I368" s="16" t="s">
        <v>197</v>
      </c>
      <c r="J368" s="12">
        <v>0</v>
      </c>
      <c r="K368" s="16">
        <v>0</v>
      </c>
      <c r="L368" s="64" t="str">
        <f t="shared" si="8"/>
        <v>FLAG</v>
      </c>
      <c r="M368" s="16" t="str">
        <f t="shared" si="9"/>
        <v>snow slush road indicator</v>
      </c>
    </row>
    <row r="369" spans="5:13" x14ac:dyDescent="0.25">
      <c r="E369" s="12" t="s">
        <v>161</v>
      </c>
      <c r="F369" s="13">
        <v>123116</v>
      </c>
      <c r="G369" s="15">
        <v>0</v>
      </c>
      <c r="H369" s="14">
        <f t="shared" si="7"/>
        <v>0</v>
      </c>
      <c r="I369" s="16" t="s">
        <v>197</v>
      </c>
      <c r="J369" s="12">
        <v>0</v>
      </c>
      <c r="K369" s="16">
        <v>0</v>
      </c>
      <c r="L369" s="64" t="str">
        <f t="shared" si="8"/>
        <v>FLAG</v>
      </c>
      <c r="M369" s="16" t="str">
        <f t="shared" si="9"/>
        <v>speeding indicator</v>
      </c>
    </row>
    <row r="370" spans="5:13" x14ac:dyDescent="0.25">
      <c r="E370" s="12" t="s">
        <v>162</v>
      </c>
      <c r="F370" s="13">
        <v>123116</v>
      </c>
      <c r="G370" s="15">
        <v>0</v>
      </c>
      <c r="H370" s="14">
        <f t="shared" ref="H370:H433" si="10">G370/F370</f>
        <v>0</v>
      </c>
      <c r="I370" s="16" t="s">
        <v>197</v>
      </c>
      <c r="J370" s="12">
        <v>0</v>
      </c>
      <c r="K370" s="16">
        <v>0</v>
      </c>
      <c r="L370" s="64" t="str">
        <f t="shared" ref="L370:L433" si="11">VLOOKUP(E370,$E$7:$M$234,8,0)</f>
        <v>FLAG</v>
      </c>
      <c r="M370" s="16" t="str">
        <f t="shared" ref="M370:M433" si="12">VLOOKUP(E370,$E$7:$M$234,9,0)</f>
        <v>speeding related indicator</v>
      </c>
    </row>
    <row r="371" spans="5:13" x14ac:dyDescent="0.25">
      <c r="E371" s="12" t="s">
        <v>163</v>
      </c>
      <c r="F371" s="13">
        <v>123116</v>
      </c>
      <c r="G371" s="15">
        <v>0</v>
      </c>
      <c r="H371" s="14">
        <f t="shared" si="10"/>
        <v>0</v>
      </c>
      <c r="I371" s="16" t="s">
        <v>197</v>
      </c>
      <c r="J371" s="12">
        <v>1</v>
      </c>
      <c r="K371" s="16">
        <v>0</v>
      </c>
      <c r="L371" s="64" t="str">
        <f t="shared" si="11"/>
        <v>FLAG</v>
      </c>
      <c r="M371" s="16" t="str">
        <f t="shared" si="12"/>
        <v>state road indicator</v>
      </c>
    </row>
    <row r="372" spans="5:13" x14ac:dyDescent="0.25">
      <c r="E372" s="12" t="s">
        <v>164</v>
      </c>
      <c r="F372" s="13">
        <v>123116</v>
      </c>
      <c r="G372" s="15">
        <v>0</v>
      </c>
      <c r="H372" s="14">
        <f t="shared" si="10"/>
        <v>0</v>
      </c>
      <c r="I372" s="16" t="s">
        <v>197</v>
      </c>
      <c r="J372" s="12">
        <v>0</v>
      </c>
      <c r="K372" s="16">
        <v>0</v>
      </c>
      <c r="L372" s="64" t="str">
        <f t="shared" si="11"/>
        <v>FLAG</v>
      </c>
      <c r="M372" s="16" t="str">
        <f t="shared" si="12"/>
        <v>stop controlled intersection indicator</v>
      </c>
    </row>
    <row r="373" spans="5:13" x14ac:dyDescent="0.25">
      <c r="E373" s="12" t="s">
        <v>165</v>
      </c>
      <c r="F373" s="13">
        <v>123116</v>
      </c>
      <c r="G373" s="15">
        <v>0</v>
      </c>
      <c r="H373" s="14">
        <f t="shared" si="10"/>
        <v>0</v>
      </c>
      <c r="I373" s="16" t="s">
        <v>197</v>
      </c>
      <c r="J373" s="12">
        <v>0</v>
      </c>
      <c r="K373" s="16">
        <v>0</v>
      </c>
      <c r="L373" s="64" t="str">
        <f t="shared" si="11"/>
        <v>FLAG</v>
      </c>
      <c r="M373" s="16" t="str">
        <f t="shared" si="12"/>
        <v>sudden deer indicator</v>
      </c>
    </row>
    <row r="374" spans="5:13" x14ac:dyDescent="0.25">
      <c r="E374" s="12" t="s">
        <v>166</v>
      </c>
      <c r="F374" s="13">
        <v>123116</v>
      </c>
      <c r="G374" s="15">
        <v>0</v>
      </c>
      <c r="H374" s="14">
        <f t="shared" si="10"/>
        <v>0</v>
      </c>
      <c r="I374" s="16" t="s">
        <v>197</v>
      </c>
      <c r="J374" s="12">
        <v>0</v>
      </c>
      <c r="K374" s="16">
        <v>0</v>
      </c>
      <c r="L374" s="64" t="str">
        <f t="shared" si="11"/>
        <v>FLAG</v>
      </c>
      <c r="M374" s="16" t="str">
        <f t="shared" si="12"/>
        <v>single vehicle run off road indicator</v>
      </c>
    </row>
    <row r="375" spans="5:13" x14ac:dyDescent="0.25">
      <c r="E375" s="12" t="s">
        <v>167</v>
      </c>
      <c r="F375" s="13">
        <v>123116</v>
      </c>
      <c r="G375" s="15">
        <v>0</v>
      </c>
      <c r="H375" s="14">
        <f t="shared" si="10"/>
        <v>0</v>
      </c>
      <c r="I375" s="16" t="s">
        <v>197</v>
      </c>
      <c r="J375" s="12">
        <v>0</v>
      </c>
      <c r="K375" s="16">
        <v>0</v>
      </c>
      <c r="L375" s="64" t="str">
        <f t="shared" si="11"/>
        <v>FLAG</v>
      </c>
      <c r="M375" s="16" t="str">
        <f t="shared" si="12"/>
        <v>tailgating indicator</v>
      </c>
    </row>
    <row r="376" spans="5:13" x14ac:dyDescent="0.25">
      <c r="E376" s="12" t="s">
        <v>168</v>
      </c>
      <c r="F376" s="13">
        <v>123116</v>
      </c>
      <c r="G376" s="15">
        <v>0</v>
      </c>
      <c r="H376" s="14">
        <f t="shared" si="10"/>
        <v>0</v>
      </c>
      <c r="I376" s="16" t="s">
        <v>197</v>
      </c>
      <c r="J376" s="12">
        <v>0</v>
      </c>
      <c r="K376" s="16">
        <v>0</v>
      </c>
      <c r="L376" s="64" t="str">
        <f t="shared" si="11"/>
        <v>FLAG</v>
      </c>
      <c r="M376" s="16" t="str">
        <f t="shared" si="12"/>
        <v>train indicator</v>
      </c>
    </row>
    <row r="377" spans="5:13" x14ac:dyDescent="0.25">
      <c r="E377" s="12" t="s">
        <v>169</v>
      </c>
      <c r="F377" s="13">
        <v>123116</v>
      </c>
      <c r="G377" s="15">
        <v>0</v>
      </c>
      <c r="H377" s="14">
        <f t="shared" si="10"/>
        <v>0</v>
      </c>
      <c r="I377" s="16" t="s">
        <v>197</v>
      </c>
      <c r="J377" s="12">
        <v>0</v>
      </c>
      <c r="K377" s="16">
        <v>0</v>
      </c>
      <c r="L377" s="64" t="str">
        <f t="shared" si="11"/>
        <v>FLAG</v>
      </c>
      <c r="M377" s="16" t="str">
        <f t="shared" si="12"/>
        <v>train or trolley indicator</v>
      </c>
    </row>
    <row r="378" spans="5:13" x14ac:dyDescent="0.25">
      <c r="E378" s="12" t="s">
        <v>170</v>
      </c>
      <c r="F378" s="13">
        <v>123116</v>
      </c>
      <c r="G378" s="15">
        <v>0</v>
      </c>
      <c r="H378" s="14">
        <f t="shared" si="10"/>
        <v>0</v>
      </c>
      <c r="I378" s="16" t="s">
        <v>197</v>
      </c>
      <c r="J378" s="12">
        <v>0</v>
      </c>
      <c r="K378" s="16">
        <v>0</v>
      </c>
      <c r="L378" s="64" t="str">
        <f t="shared" si="11"/>
        <v>FLAG</v>
      </c>
      <c r="M378" s="16" t="str">
        <f t="shared" si="12"/>
        <v>trolley indicator</v>
      </c>
    </row>
    <row r="379" spans="5:13" x14ac:dyDescent="0.25">
      <c r="E379" s="12" t="s">
        <v>171</v>
      </c>
      <c r="F379" s="13">
        <v>123116</v>
      </c>
      <c r="G379" s="15">
        <v>0</v>
      </c>
      <c r="H379" s="14">
        <f t="shared" si="10"/>
        <v>0</v>
      </c>
      <c r="I379" s="16" t="s">
        <v>197</v>
      </c>
      <c r="J379" s="12">
        <v>0</v>
      </c>
      <c r="K379" s="16">
        <v>0</v>
      </c>
      <c r="L379" s="64" t="str">
        <f t="shared" si="11"/>
        <v>FLAG</v>
      </c>
      <c r="M379" s="16" t="str">
        <f t="shared" si="12"/>
        <v>turnpike indicator</v>
      </c>
    </row>
    <row r="380" spans="5:13" x14ac:dyDescent="0.25">
      <c r="E380" s="12" t="s">
        <v>172</v>
      </c>
      <c r="F380" s="13">
        <v>123116</v>
      </c>
      <c r="G380" s="15">
        <v>0</v>
      </c>
      <c r="H380" s="14">
        <f t="shared" si="10"/>
        <v>0</v>
      </c>
      <c r="I380" s="16" t="s">
        <v>197</v>
      </c>
      <c r="J380" s="12">
        <v>0</v>
      </c>
      <c r="K380" s="16">
        <v>1</v>
      </c>
      <c r="L380" s="64" t="str">
        <f t="shared" si="11"/>
        <v>FLAG</v>
      </c>
      <c r="M380" s="16" t="str">
        <f t="shared" si="12"/>
        <v>anyone in crash unbelted? (applicable vehicles only)</v>
      </c>
    </row>
    <row r="381" spans="5:13" x14ac:dyDescent="0.25">
      <c r="E381" s="12" t="s">
        <v>173</v>
      </c>
      <c r="F381" s="13">
        <v>123116</v>
      </c>
      <c r="G381" s="15">
        <v>0</v>
      </c>
      <c r="H381" s="14">
        <f t="shared" si="10"/>
        <v>0</v>
      </c>
      <c r="I381" s="16" t="s">
        <v>197</v>
      </c>
      <c r="J381" s="12">
        <v>0</v>
      </c>
      <c r="K381" s="16">
        <v>0</v>
      </c>
      <c r="L381" s="64" t="str">
        <f t="shared" si="11"/>
        <v>FLAG</v>
      </c>
      <c r="M381" s="16" t="str">
        <f t="shared" si="12"/>
        <v>under age drinking driver indicator</v>
      </c>
    </row>
    <row r="382" spans="5:13" x14ac:dyDescent="0.25">
      <c r="E382" s="12" t="s">
        <v>174</v>
      </c>
      <c r="F382" s="13">
        <v>123116</v>
      </c>
      <c r="G382" s="15">
        <v>0</v>
      </c>
      <c r="H382" s="14">
        <f t="shared" si="10"/>
        <v>0</v>
      </c>
      <c r="I382" s="16" t="s">
        <v>197</v>
      </c>
      <c r="J382" s="12">
        <v>0</v>
      </c>
      <c r="K382" s="16">
        <v>0</v>
      </c>
      <c r="L382" s="64" t="str">
        <f t="shared" si="11"/>
        <v>FLAG</v>
      </c>
      <c r="M382" s="16" t="str">
        <f t="shared" si="12"/>
        <v>unlicensed driver indicator</v>
      </c>
    </row>
    <row r="383" spans="5:13" x14ac:dyDescent="0.25">
      <c r="E383" s="12" t="s">
        <v>175</v>
      </c>
      <c r="F383" s="13">
        <v>123116</v>
      </c>
      <c r="G383" s="15">
        <v>0</v>
      </c>
      <c r="H383" s="14">
        <f t="shared" si="10"/>
        <v>0</v>
      </c>
      <c r="I383" s="16" t="s">
        <v>197</v>
      </c>
      <c r="J383" s="12">
        <v>0</v>
      </c>
      <c r="K383" s="16">
        <v>0</v>
      </c>
      <c r="L383" s="64" t="str">
        <f t="shared" si="11"/>
        <v>FLAG</v>
      </c>
      <c r="M383" s="16" t="str">
        <f t="shared" si="12"/>
        <v>unsignalized intersection indicator</v>
      </c>
    </row>
    <row r="384" spans="5:13" x14ac:dyDescent="0.25">
      <c r="E384" s="12" t="s">
        <v>176</v>
      </c>
      <c r="F384" s="13">
        <v>123116</v>
      </c>
      <c r="G384" s="15">
        <v>0</v>
      </c>
      <c r="H384" s="14">
        <f t="shared" si="10"/>
        <v>0</v>
      </c>
      <c r="I384" s="16" t="s">
        <v>197</v>
      </c>
      <c r="J384" s="12">
        <v>0</v>
      </c>
      <c r="K384" s="16">
        <v>0</v>
      </c>
      <c r="L384" s="64" t="str">
        <f t="shared" si="11"/>
        <v>FLAG</v>
      </c>
      <c r="M384" s="16" t="str">
        <f t="shared" si="12"/>
        <v>vehicle failure indicator</v>
      </c>
    </row>
    <row r="385" spans="5:13" x14ac:dyDescent="0.25">
      <c r="E385" s="12" t="s">
        <v>177</v>
      </c>
      <c r="F385" s="13">
        <v>123116</v>
      </c>
      <c r="G385" s="15">
        <v>0</v>
      </c>
      <c r="H385" s="14">
        <f t="shared" si="10"/>
        <v>0</v>
      </c>
      <c r="I385" s="16" t="s">
        <v>197</v>
      </c>
      <c r="J385" s="12">
        <v>1</v>
      </c>
      <c r="K385" s="16">
        <v>1</v>
      </c>
      <c r="L385" s="64" t="str">
        <f t="shared" si="11"/>
        <v>FLAG</v>
      </c>
      <c r="M385" s="16" t="str">
        <f t="shared" si="12"/>
        <v>at least 1 vehicle was towed from the scene</v>
      </c>
    </row>
    <row r="386" spans="5:13" x14ac:dyDescent="0.25">
      <c r="E386" s="12" t="s">
        <v>178</v>
      </c>
      <c r="F386" s="13">
        <v>123116</v>
      </c>
      <c r="G386" s="15">
        <v>0</v>
      </c>
      <c r="H386" s="14">
        <f t="shared" si="10"/>
        <v>0</v>
      </c>
      <c r="I386" s="16" t="s">
        <v>197</v>
      </c>
      <c r="J386" s="12">
        <v>0</v>
      </c>
      <c r="K386" s="16">
        <v>1</v>
      </c>
      <c r="L386" s="64" t="str">
        <f t="shared" si="11"/>
        <v>FLAG</v>
      </c>
      <c r="M386" s="16" t="str">
        <f t="shared" si="12"/>
        <v>wet road indicator</v>
      </c>
    </row>
    <row r="387" spans="5:13" x14ac:dyDescent="0.25">
      <c r="E387" s="12" t="s">
        <v>179</v>
      </c>
      <c r="F387" s="13">
        <v>123116</v>
      </c>
      <c r="G387" s="15">
        <v>0</v>
      </c>
      <c r="H387" s="14">
        <f t="shared" si="10"/>
        <v>0</v>
      </c>
      <c r="I387" s="16" t="s">
        <v>197</v>
      </c>
      <c r="J387" s="12">
        <v>0</v>
      </c>
      <c r="K387" s="16">
        <v>0</v>
      </c>
      <c r="L387" s="64" t="str">
        <f t="shared" si="11"/>
        <v>FLAG</v>
      </c>
      <c r="M387" s="16" t="str">
        <f t="shared" si="12"/>
        <v>work zone indicator</v>
      </c>
    </row>
    <row r="388" spans="5:13" x14ac:dyDescent="0.25">
      <c r="E388" s="12" t="s">
        <v>678</v>
      </c>
      <c r="F388" s="13">
        <v>123116</v>
      </c>
      <c r="G388" s="15">
        <v>0</v>
      </c>
      <c r="H388" s="14">
        <f t="shared" si="10"/>
        <v>0</v>
      </c>
      <c r="I388" s="16" t="s">
        <v>197</v>
      </c>
      <c r="J388" s="12">
        <v>0</v>
      </c>
      <c r="K388" s="16">
        <v>0</v>
      </c>
      <c r="L388" s="64" t="str">
        <f t="shared" si="11"/>
        <v>ROADWAY</v>
      </c>
      <c r="M388" s="16" t="str">
        <f t="shared" si="12"/>
        <v>derived - count of interstate road segments</v>
      </c>
    </row>
    <row r="389" spans="5:13" x14ac:dyDescent="0.25">
      <c r="E389" s="12" t="s">
        <v>679</v>
      </c>
      <c r="F389" s="13">
        <v>123116</v>
      </c>
      <c r="G389" s="15">
        <v>0</v>
      </c>
      <c r="H389" s="14">
        <f t="shared" si="10"/>
        <v>0</v>
      </c>
      <c r="I389" s="16" t="s">
        <v>197</v>
      </c>
      <c r="J389" s="12">
        <v>1</v>
      </c>
      <c r="K389" s="16">
        <v>0</v>
      </c>
      <c r="L389" s="64" t="str">
        <f t="shared" si="11"/>
        <v>ROADWAY</v>
      </c>
      <c r="M389" s="16" t="str">
        <f t="shared" si="12"/>
        <v>derived - count of state road segments</v>
      </c>
    </row>
    <row r="390" spans="5:13" x14ac:dyDescent="0.25">
      <c r="E390" s="12" t="s">
        <v>680</v>
      </c>
      <c r="F390" s="13">
        <v>123116</v>
      </c>
      <c r="G390" s="15">
        <v>0</v>
      </c>
      <c r="H390" s="14">
        <f t="shared" si="10"/>
        <v>0</v>
      </c>
      <c r="I390" s="16" t="s">
        <v>197</v>
      </c>
      <c r="J390" s="12">
        <v>0</v>
      </c>
      <c r="K390" s="16">
        <v>1</v>
      </c>
      <c r="L390" s="64" t="str">
        <f t="shared" si="11"/>
        <v>ROADWAY</v>
      </c>
      <c r="M390" s="16" t="str">
        <f t="shared" si="12"/>
        <v>derived - count of local road segments</v>
      </c>
    </row>
    <row r="391" spans="5:13" x14ac:dyDescent="0.25">
      <c r="E391" s="12" t="s">
        <v>681</v>
      </c>
      <c r="F391" s="13">
        <v>123116</v>
      </c>
      <c r="G391" s="15">
        <v>0</v>
      </c>
      <c r="H391" s="14">
        <f t="shared" si="10"/>
        <v>0</v>
      </c>
      <c r="I391" s="16" t="s">
        <v>197</v>
      </c>
      <c r="J391" s="12">
        <v>0</v>
      </c>
      <c r="K391" s="16">
        <v>0</v>
      </c>
      <c r="L391" s="64" t="str">
        <f t="shared" si="11"/>
        <v>ROADWAY</v>
      </c>
      <c r="M391" s="16" t="str">
        <f t="shared" si="12"/>
        <v>derived - count of other road segments</v>
      </c>
    </row>
    <row r="392" spans="5:13" x14ac:dyDescent="0.25">
      <c r="E392" s="12" t="s">
        <v>682</v>
      </c>
      <c r="F392" s="13">
        <v>123116</v>
      </c>
      <c r="G392" s="15">
        <v>0</v>
      </c>
      <c r="H392" s="14">
        <f t="shared" si="10"/>
        <v>0</v>
      </c>
      <c r="I392" s="16" t="s">
        <v>197</v>
      </c>
      <c r="J392" s="12">
        <v>1</v>
      </c>
      <c r="K392" s="16">
        <v>1</v>
      </c>
      <c r="L392" s="64" t="str">
        <f t="shared" si="11"/>
        <v>ROADWAY</v>
      </c>
      <c r="M392" s="16" t="str">
        <f t="shared" si="12"/>
        <v>derived - count of ALL road segments</v>
      </c>
    </row>
    <row r="393" spans="5:13" x14ac:dyDescent="0.25">
      <c r="E393" s="12" t="s">
        <v>683</v>
      </c>
      <c r="F393" s="13">
        <v>123116</v>
      </c>
      <c r="G393" s="15">
        <v>0</v>
      </c>
      <c r="H393" s="14">
        <f t="shared" si="10"/>
        <v>0</v>
      </c>
      <c r="I393" s="16" t="s">
        <v>197</v>
      </c>
      <c r="J393" s="12">
        <v>2</v>
      </c>
      <c r="K393" s="16">
        <v>1</v>
      </c>
      <c r="L393" s="64" t="str">
        <f t="shared" si="11"/>
        <v>ROADWAY</v>
      </c>
      <c r="M393" s="16" t="str">
        <f t="shared" si="12"/>
        <v>derived - minimum lane count</v>
      </c>
    </row>
    <row r="394" spans="5:13" x14ac:dyDescent="0.25">
      <c r="E394" s="12" t="s">
        <v>684</v>
      </c>
      <c r="F394" s="13">
        <v>123116</v>
      </c>
      <c r="G394" s="15">
        <v>0</v>
      </c>
      <c r="H394" s="14">
        <f t="shared" si="10"/>
        <v>0</v>
      </c>
      <c r="I394" s="16" t="s">
        <v>197</v>
      </c>
      <c r="J394" s="12">
        <v>2</v>
      </c>
      <c r="K394" s="16">
        <v>1</v>
      </c>
      <c r="L394" s="64" t="str">
        <f t="shared" si="11"/>
        <v>ROADWAY</v>
      </c>
      <c r="M394" s="16" t="str">
        <f t="shared" si="12"/>
        <v>derived - maximum lane count</v>
      </c>
    </row>
    <row r="395" spans="5:13" x14ac:dyDescent="0.25">
      <c r="E395" s="12" t="s">
        <v>685</v>
      </c>
      <c r="F395" s="13">
        <v>123116</v>
      </c>
      <c r="G395" s="15">
        <v>0</v>
      </c>
      <c r="H395" s="14">
        <f t="shared" si="10"/>
        <v>0</v>
      </c>
      <c r="I395" s="16" t="s">
        <v>197</v>
      </c>
      <c r="J395" s="12">
        <v>1</v>
      </c>
      <c r="K395" s="16">
        <v>1</v>
      </c>
      <c r="L395" s="64" t="str">
        <f t="shared" si="11"/>
        <v>ROADWAY</v>
      </c>
      <c r="M395" s="16" t="str">
        <f t="shared" si="12"/>
        <v>derived - number of unique speed limits</v>
      </c>
    </row>
    <row r="396" spans="5:13" x14ac:dyDescent="0.25">
      <c r="E396" s="12" t="s">
        <v>686</v>
      </c>
      <c r="F396" s="13">
        <v>123116</v>
      </c>
      <c r="G396" s="15">
        <v>0</v>
      </c>
      <c r="H396" s="14">
        <f t="shared" si="10"/>
        <v>0</v>
      </c>
      <c r="I396" s="16" t="s">
        <v>197</v>
      </c>
      <c r="J396" s="12">
        <v>25</v>
      </c>
      <c r="K396" s="16">
        <v>25</v>
      </c>
      <c r="L396" s="64" t="str">
        <f t="shared" si="11"/>
        <v>ROADWAY</v>
      </c>
      <c r="M396" s="16" t="str">
        <f t="shared" si="12"/>
        <v>derived - minimum speed limit</v>
      </c>
    </row>
    <row r="397" spans="5:13" x14ac:dyDescent="0.25">
      <c r="E397" s="12" t="s">
        <v>687</v>
      </c>
      <c r="F397" s="13">
        <v>123116</v>
      </c>
      <c r="G397" s="15">
        <v>0</v>
      </c>
      <c r="H397" s="14">
        <f t="shared" si="10"/>
        <v>0</v>
      </c>
      <c r="I397" s="16" t="s">
        <v>197</v>
      </c>
      <c r="J397" s="12">
        <v>25</v>
      </c>
      <c r="K397" s="16">
        <v>25</v>
      </c>
      <c r="L397" s="64" t="str">
        <f t="shared" si="11"/>
        <v>ROADWAY</v>
      </c>
      <c r="M397" s="16" t="str">
        <f t="shared" si="12"/>
        <v>derived - maximum speed limit</v>
      </c>
    </row>
    <row r="398" spans="5:13" x14ac:dyDescent="0.25">
      <c r="E398" s="12" t="s">
        <v>688</v>
      </c>
      <c r="F398" s="13">
        <v>123116</v>
      </c>
      <c r="G398" s="15">
        <v>0</v>
      </c>
      <c r="H398" s="14">
        <f t="shared" si="10"/>
        <v>0</v>
      </c>
      <c r="I398" s="16" t="s">
        <v>197</v>
      </c>
      <c r="J398" s="12">
        <v>1997</v>
      </c>
      <c r="K398" s="16">
        <v>1998</v>
      </c>
      <c r="L398" s="64" t="str">
        <f t="shared" si="11"/>
        <v>VEHICLE</v>
      </c>
      <c r="M398" s="16" t="str">
        <f t="shared" si="12"/>
        <v>derived - oldest vehicle model year</v>
      </c>
    </row>
    <row r="399" spans="5:13" x14ac:dyDescent="0.25">
      <c r="E399" s="12" t="s">
        <v>689</v>
      </c>
      <c r="F399" s="13">
        <v>123116</v>
      </c>
      <c r="G399" s="15">
        <v>0</v>
      </c>
      <c r="H399" s="14">
        <f t="shared" si="10"/>
        <v>0</v>
      </c>
      <c r="I399" s="16" t="s">
        <v>197</v>
      </c>
      <c r="J399" s="12">
        <v>35</v>
      </c>
      <c r="K399" s="16">
        <v>999</v>
      </c>
      <c r="L399" s="64" t="str">
        <f t="shared" si="11"/>
        <v>VEHICLE</v>
      </c>
      <c r="M399" s="16" t="str">
        <f t="shared" si="12"/>
        <v>derived - max travel speed estimated (999 is unknown)</v>
      </c>
    </row>
    <row r="400" spans="5:13" x14ac:dyDescent="0.25">
      <c r="E400" s="12" t="s">
        <v>690</v>
      </c>
      <c r="F400" s="13">
        <v>123116</v>
      </c>
      <c r="G400" s="15">
        <v>0</v>
      </c>
      <c r="H400" s="14">
        <f t="shared" si="10"/>
        <v>0</v>
      </c>
      <c r="I400" s="16" t="s">
        <v>196</v>
      </c>
      <c r="J400" s="12">
        <v>0</v>
      </c>
      <c r="K400" s="16">
        <v>0</v>
      </c>
      <c r="L400" s="64" t="str">
        <f t="shared" si="11"/>
        <v>VEHICLE</v>
      </c>
      <c r="M400" s="16" t="str">
        <f t="shared" si="12"/>
        <v>derived - count of commercial vehicles with hazmat</v>
      </c>
    </row>
    <row r="401" spans="5:13" x14ac:dyDescent="0.25">
      <c r="E401" s="12" t="s">
        <v>691</v>
      </c>
      <c r="F401" s="13">
        <v>123116</v>
      </c>
      <c r="G401" s="15">
        <v>0</v>
      </c>
      <c r="H401" s="14">
        <f t="shared" si="10"/>
        <v>0</v>
      </c>
      <c r="I401" s="16" t="s">
        <v>196</v>
      </c>
      <c r="J401" s="12">
        <v>2</v>
      </c>
      <c r="K401" s="16">
        <v>3</v>
      </c>
      <c r="L401" s="64" t="str">
        <f t="shared" si="11"/>
        <v>VEHICLE</v>
      </c>
      <c r="M401" s="16" t="str">
        <f t="shared" si="12"/>
        <v>derived - count of legally parked vehicles</v>
      </c>
    </row>
    <row r="402" spans="5:13" x14ac:dyDescent="0.25">
      <c r="E402" s="12" t="s">
        <v>692</v>
      </c>
      <c r="F402" s="13">
        <v>123116</v>
      </c>
      <c r="G402" s="15">
        <v>0</v>
      </c>
      <c r="H402" s="14">
        <f t="shared" si="10"/>
        <v>0</v>
      </c>
      <c r="I402" s="16" t="s">
        <v>196</v>
      </c>
      <c r="J402" s="12">
        <v>0</v>
      </c>
      <c r="K402" s="16">
        <v>0</v>
      </c>
      <c r="L402" s="64" t="str">
        <f t="shared" si="11"/>
        <v>VEHICLE</v>
      </c>
      <c r="M402" s="16" t="str">
        <f t="shared" si="12"/>
        <v>derived - count of illegally parked vehicles</v>
      </c>
    </row>
    <row r="403" spans="5:13" x14ac:dyDescent="0.25">
      <c r="E403" s="12" t="s">
        <v>693</v>
      </c>
      <c r="F403" s="13">
        <v>123116</v>
      </c>
      <c r="G403" s="15">
        <v>0</v>
      </c>
      <c r="H403" s="14">
        <f t="shared" si="10"/>
        <v>0</v>
      </c>
      <c r="I403" s="16" t="s">
        <v>196</v>
      </c>
      <c r="J403" s="12">
        <v>0</v>
      </c>
      <c r="K403" s="16">
        <v>0</v>
      </c>
      <c r="L403" s="64" t="str">
        <f t="shared" si="11"/>
        <v>VEHICLE</v>
      </c>
      <c r="M403" s="16" t="str">
        <f t="shared" si="12"/>
        <v>derived - count of non motorized vehicles</v>
      </c>
    </row>
    <row r="404" spans="5:13" x14ac:dyDescent="0.25">
      <c r="E404" s="12" t="s">
        <v>694</v>
      </c>
      <c r="F404" s="13">
        <v>123116</v>
      </c>
      <c r="G404" s="15">
        <v>0</v>
      </c>
      <c r="H404" s="14">
        <f t="shared" si="10"/>
        <v>0</v>
      </c>
      <c r="I404" s="16" t="s">
        <v>196</v>
      </c>
      <c r="J404" s="12">
        <v>0</v>
      </c>
      <c r="K404" s="16">
        <v>0</v>
      </c>
      <c r="L404" s="64" t="str">
        <f t="shared" si="11"/>
        <v>VEHICLE</v>
      </c>
      <c r="M404" s="16" t="str">
        <f t="shared" si="12"/>
        <v>derived - count of pedestrians (from VEHICLE data)</v>
      </c>
    </row>
    <row r="405" spans="5:13" x14ac:dyDescent="0.25">
      <c r="E405" s="12" t="s">
        <v>695</v>
      </c>
      <c r="F405" s="13">
        <v>123116</v>
      </c>
      <c r="G405" s="15">
        <v>0</v>
      </c>
      <c r="H405" s="14">
        <f t="shared" si="10"/>
        <v>0</v>
      </c>
      <c r="I405" s="16" t="s">
        <v>196</v>
      </c>
      <c r="J405" s="12">
        <v>0</v>
      </c>
      <c r="K405" s="16">
        <v>0</v>
      </c>
      <c r="L405" s="64" t="str">
        <f t="shared" si="11"/>
        <v>VEHICLE</v>
      </c>
      <c r="M405" s="16" t="str">
        <f t="shared" si="12"/>
        <v>derived - indicator of mc driver without safty training</v>
      </c>
    </row>
    <row r="406" spans="5:13" x14ac:dyDescent="0.25">
      <c r="E406" s="12" t="s">
        <v>696</v>
      </c>
      <c r="F406" s="13">
        <v>123116</v>
      </c>
      <c r="G406" s="15">
        <v>0</v>
      </c>
      <c r="H406" s="14">
        <f t="shared" si="10"/>
        <v>0</v>
      </c>
      <c r="I406" s="16" t="s">
        <v>196</v>
      </c>
      <c r="J406" s="12">
        <v>0</v>
      </c>
      <c r="K406" s="16">
        <v>0</v>
      </c>
      <c r="L406" s="64" t="str">
        <f t="shared" si="11"/>
        <v>VEHICLE</v>
      </c>
      <c r="M406" s="16" t="str">
        <f t="shared" si="12"/>
        <v>derived - indicator of mc driver without helmet</v>
      </c>
    </row>
    <row r="407" spans="5:13" x14ac:dyDescent="0.25">
      <c r="E407" s="12" t="s">
        <v>697</v>
      </c>
      <c r="F407" s="13">
        <v>123116</v>
      </c>
      <c r="G407" s="15">
        <v>0</v>
      </c>
      <c r="H407" s="14">
        <f t="shared" si="10"/>
        <v>0</v>
      </c>
      <c r="I407" s="16" t="s">
        <v>196</v>
      </c>
      <c r="J407" s="12">
        <v>0</v>
      </c>
      <c r="K407" s="16">
        <v>0</v>
      </c>
      <c r="L407" s="64" t="str">
        <f t="shared" si="11"/>
        <v>VEHICLE</v>
      </c>
      <c r="M407" s="16" t="str">
        <f t="shared" si="12"/>
        <v>derived - indicator of mc passenger</v>
      </c>
    </row>
    <row r="408" spans="5:13" x14ac:dyDescent="0.25">
      <c r="E408" s="12" t="s">
        <v>698</v>
      </c>
      <c r="F408" s="13">
        <v>123116</v>
      </c>
      <c r="G408" s="15">
        <v>0</v>
      </c>
      <c r="H408" s="14">
        <f t="shared" si="10"/>
        <v>0</v>
      </c>
      <c r="I408" s="16" t="s">
        <v>196</v>
      </c>
      <c r="J408" s="12">
        <v>0</v>
      </c>
      <c r="K408" s="16">
        <v>0</v>
      </c>
      <c r="L408" s="64" t="str">
        <f t="shared" si="11"/>
        <v>VEHICLE</v>
      </c>
      <c r="M408" s="16" t="str">
        <f t="shared" si="12"/>
        <v>derived - indicator of pc without headlight</v>
      </c>
    </row>
    <row r="409" spans="5:13" x14ac:dyDescent="0.25">
      <c r="E409" s="12" t="s">
        <v>699</v>
      </c>
      <c r="F409" s="13">
        <v>123116</v>
      </c>
      <c r="G409" s="15">
        <v>0</v>
      </c>
      <c r="H409" s="14">
        <f t="shared" si="10"/>
        <v>0</v>
      </c>
      <c r="I409" s="16" t="s">
        <v>196</v>
      </c>
      <c r="J409" s="12">
        <v>0</v>
      </c>
      <c r="K409" s="16">
        <v>0</v>
      </c>
      <c r="L409" s="64" t="str">
        <f t="shared" si="11"/>
        <v>VEHICLE</v>
      </c>
      <c r="M409" s="16" t="str">
        <f t="shared" si="12"/>
        <v>derived - indicator of pc without helmet</v>
      </c>
    </row>
    <row r="410" spans="5:13" x14ac:dyDescent="0.25">
      <c r="E410" s="12" t="s">
        <v>700</v>
      </c>
      <c r="F410" s="13">
        <v>123116</v>
      </c>
      <c r="G410" s="15">
        <v>0</v>
      </c>
      <c r="H410" s="14">
        <f t="shared" si="10"/>
        <v>0</v>
      </c>
      <c r="I410" s="16" t="s">
        <v>196</v>
      </c>
      <c r="J410" s="12">
        <v>0</v>
      </c>
      <c r="K410" s="16">
        <v>0</v>
      </c>
      <c r="L410" s="64" t="str">
        <f t="shared" si="11"/>
        <v>VEHICLE</v>
      </c>
      <c r="M410" s="16" t="str">
        <f t="shared" si="12"/>
        <v>derived - indicator of pc passenger</v>
      </c>
    </row>
    <row r="411" spans="5:13" x14ac:dyDescent="0.25">
      <c r="E411" s="12" t="s">
        <v>701</v>
      </c>
      <c r="F411" s="13">
        <v>123116</v>
      </c>
      <c r="G411" s="15">
        <v>0</v>
      </c>
      <c r="H411" s="14">
        <f t="shared" si="10"/>
        <v>0</v>
      </c>
      <c r="I411" s="16" t="s">
        <v>196</v>
      </c>
      <c r="J411" s="12">
        <v>0</v>
      </c>
      <c r="K411" s="16">
        <v>0</v>
      </c>
      <c r="L411" s="64" t="str">
        <f t="shared" si="11"/>
        <v>VEHICLE</v>
      </c>
      <c r="M411" s="16" t="str">
        <f t="shared" si="12"/>
        <v>derived - indicator of pc without rear reflector</v>
      </c>
    </row>
    <row r="412" spans="5:13" x14ac:dyDescent="0.25">
      <c r="E412" s="12" t="s">
        <v>702</v>
      </c>
      <c r="F412" s="13">
        <v>123116</v>
      </c>
      <c r="G412" s="15">
        <v>0</v>
      </c>
      <c r="H412" s="14">
        <f t="shared" si="10"/>
        <v>0</v>
      </c>
      <c r="I412" s="16" t="s">
        <v>196</v>
      </c>
      <c r="J412" s="12">
        <v>0</v>
      </c>
      <c r="K412" s="16">
        <v>0</v>
      </c>
      <c r="L412" s="64" t="str">
        <f t="shared" si="11"/>
        <v>VEHICLE</v>
      </c>
      <c r="M412" s="16" t="str">
        <f t="shared" si="12"/>
        <v>derived - count of trailer vehicles</v>
      </c>
    </row>
    <row r="413" spans="5:13" x14ac:dyDescent="0.25">
      <c r="E413" s="12" t="s">
        <v>703</v>
      </c>
      <c r="F413" s="13">
        <v>123116</v>
      </c>
      <c r="G413" s="15">
        <v>0</v>
      </c>
      <c r="H413" s="14">
        <f t="shared" si="10"/>
        <v>0</v>
      </c>
      <c r="I413" s="16" t="s">
        <v>197</v>
      </c>
      <c r="J413" s="12">
        <v>1</v>
      </c>
      <c r="K413" s="16">
        <v>4</v>
      </c>
      <c r="L413" s="64" t="str">
        <f t="shared" si="11"/>
        <v>PERSON - Driver</v>
      </c>
      <c r="M413" s="16" t="str">
        <f t="shared" si="12"/>
        <v>derived - count of vehicle drivers</v>
      </c>
    </row>
    <row r="414" spans="5:13" x14ac:dyDescent="0.25">
      <c r="E414" s="12" t="s">
        <v>704</v>
      </c>
      <c r="F414" s="13">
        <v>123116</v>
      </c>
      <c r="G414" s="15">
        <v>0</v>
      </c>
      <c r="H414" s="14">
        <f t="shared" si="10"/>
        <v>0</v>
      </c>
      <c r="I414" s="16" t="s">
        <v>197</v>
      </c>
      <c r="J414" s="12">
        <v>17</v>
      </c>
      <c r="K414" s="16">
        <v>20</v>
      </c>
      <c r="L414" s="64" t="str">
        <f t="shared" si="11"/>
        <v>PERSON - Driver</v>
      </c>
      <c r="M414" s="16" t="str">
        <f t="shared" si="12"/>
        <v>derived - min age of vehicle drivers</v>
      </c>
    </row>
    <row r="415" spans="5:13" x14ac:dyDescent="0.25">
      <c r="E415" s="12" t="s">
        <v>705</v>
      </c>
      <c r="F415" s="13">
        <v>123116</v>
      </c>
      <c r="G415" s="15">
        <v>0</v>
      </c>
      <c r="H415" s="14">
        <f t="shared" si="10"/>
        <v>0</v>
      </c>
      <c r="I415" s="16" t="s">
        <v>197</v>
      </c>
      <c r="J415" s="12">
        <v>17</v>
      </c>
      <c r="K415" s="16">
        <v>40</v>
      </c>
      <c r="L415" s="64" t="str">
        <f t="shared" si="11"/>
        <v>PERSON - Driver</v>
      </c>
      <c r="M415" s="16" t="str">
        <f t="shared" si="12"/>
        <v>derived - max age of vehicle drivers (999 is unkown)</v>
      </c>
    </row>
    <row r="416" spans="5:13" x14ac:dyDescent="0.25">
      <c r="E416" s="12" t="s">
        <v>706</v>
      </c>
      <c r="F416" s="13">
        <v>123116</v>
      </c>
      <c r="G416" s="15">
        <v>0</v>
      </c>
      <c r="H416" s="14">
        <f t="shared" si="10"/>
        <v>0</v>
      </c>
      <c r="I416" s="16" t="s">
        <v>197</v>
      </c>
      <c r="J416" s="12">
        <v>0</v>
      </c>
      <c r="K416" s="16">
        <v>0</v>
      </c>
      <c r="L416" s="64" t="str">
        <f t="shared" si="11"/>
        <v>PERSON - Driver</v>
      </c>
      <c r="M416" s="16" t="str">
        <f t="shared" si="12"/>
        <v>derived - count of drinking drivers</v>
      </c>
    </row>
    <row r="417" spans="5:13" x14ac:dyDescent="0.25">
      <c r="E417" s="12" t="s">
        <v>707</v>
      </c>
      <c r="F417" s="13">
        <v>123116</v>
      </c>
      <c r="G417" s="15">
        <v>0</v>
      </c>
      <c r="H417" s="14">
        <f t="shared" si="10"/>
        <v>0</v>
      </c>
      <c r="I417" s="16" t="s">
        <v>197</v>
      </c>
      <c r="J417" s="12">
        <v>0</v>
      </c>
      <c r="K417" s="16">
        <v>0</v>
      </c>
      <c r="L417" s="64" t="str">
        <f t="shared" si="11"/>
        <v>PERSON - Driver</v>
      </c>
      <c r="M417" s="16" t="str">
        <f t="shared" si="12"/>
        <v>derived - count of drivers with drugs</v>
      </c>
    </row>
    <row r="418" spans="5:13" x14ac:dyDescent="0.25">
      <c r="E418" s="12" t="s">
        <v>708</v>
      </c>
      <c r="F418" s="13">
        <v>123116</v>
      </c>
      <c r="G418" s="15">
        <v>0</v>
      </c>
      <c r="H418" s="14">
        <f t="shared" si="10"/>
        <v>0</v>
      </c>
      <c r="I418" s="16" t="s">
        <v>197</v>
      </c>
      <c r="J418" s="12">
        <v>0</v>
      </c>
      <c r="K418" s="16">
        <v>0</v>
      </c>
      <c r="L418" s="64" t="str">
        <f t="shared" si="11"/>
        <v>PERSON - Driver</v>
      </c>
      <c r="M418" s="16" t="str">
        <f t="shared" si="12"/>
        <v>derived - count of drivers being sick or taken medication</v>
      </c>
    </row>
    <row r="419" spans="5:13" x14ac:dyDescent="0.25">
      <c r="E419" s="12" t="s">
        <v>709</v>
      </c>
      <c r="F419" s="13">
        <v>123116</v>
      </c>
      <c r="G419" s="15">
        <v>0</v>
      </c>
      <c r="H419" s="14">
        <f t="shared" si="10"/>
        <v>0</v>
      </c>
      <c r="I419" s="16" t="s">
        <v>197</v>
      </c>
      <c r="J419" s="12">
        <v>0</v>
      </c>
      <c r="K419" s="16">
        <v>0</v>
      </c>
      <c r="L419" s="64" t="str">
        <f t="shared" si="11"/>
        <v>PERSON - Driver</v>
      </c>
      <c r="M419" s="16" t="str">
        <f t="shared" si="12"/>
        <v>derived - count of drivers being asleep or with fatigue</v>
      </c>
    </row>
    <row r="420" spans="5:13" x14ac:dyDescent="0.25">
      <c r="E420" s="12" t="s">
        <v>710</v>
      </c>
      <c r="F420" s="13">
        <v>123116</v>
      </c>
      <c r="G420" s="15">
        <v>0</v>
      </c>
      <c r="H420" s="14">
        <f t="shared" si="10"/>
        <v>0</v>
      </c>
      <c r="I420" s="16" t="s">
        <v>197</v>
      </c>
      <c r="J420" s="12">
        <v>0</v>
      </c>
      <c r="K420" s="16">
        <v>2</v>
      </c>
      <c r="L420" s="64" t="str">
        <f t="shared" si="11"/>
        <v>PERSON - Driver</v>
      </c>
      <c r="M420" s="16" t="str">
        <f t="shared" si="12"/>
        <v>derived - count of drivers without restraint or helmets</v>
      </c>
    </row>
    <row r="421" spans="5:13" x14ac:dyDescent="0.25">
      <c r="E421" s="12" t="s">
        <v>711</v>
      </c>
      <c r="F421" s="13">
        <v>123116</v>
      </c>
      <c r="G421" s="15">
        <v>0</v>
      </c>
      <c r="H421" s="14">
        <f t="shared" si="10"/>
        <v>0</v>
      </c>
      <c r="I421" s="16" t="s">
        <v>197</v>
      </c>
      <c r="J421" s="12">
        <v>1</v>
      </c>
      <c r="K421" s="16">
        <v>0</v>
      </c>
      <c r="L421" s="64" t="str">
        <f t="shared" si="11"/>
        <v>PERSON - Passenger</v>
      </c>
      <c r="M421" s="16" t="str">
        <f t="shared" si="12"/>
        <v>derived - count of passengers</v>
      </c>
    </row>
    <row r="422" spans="5:13" x14ac:dyDescent="0.25">
      <c r="E422" s="12" t="s">
        <v>712</v>
      </c>
      <c r="F422" s="13">
        <v>123116</v>
      </c>
      <c r="G422" s="15">
        <v>0</v>
      </c>
      <c r="H422" s="14">
        <f t="shared" si="10"/>
        <v>0</v>
      </c>
      <c r="I422" s="16" t="s">
        <v>197</v>
      </c>
      <c r="J422" s="12">
        <v>11</v>
      </c>
      <c r="K422" s="16">
        <v>99</v>
      </c>
      <c r="L422" s="64" t="str">
        <f t="shared" si="11"/>
        <v>PERSON - Passenger</v>
      </c>
      <c r="M422" s="16" t="str">
        <f t="shared" si="12"/>
        <v>derived - min age of passengers</v>
      </c>
    </row>
    <row r="423" spans="5:13" x14ac:dyDescent="0.25">
      <c r="E423" s="12" t="s">
        <v>713</v>
      </c>
      <c r="F423" s="13">
        <v>123116</v>
      </c>
      <c r="G423" s="15">
        <v>0</v>
      </c>
      <c r="H423" s="14">
        <f t="shared" si="10"/>
        <v>0</v>
      </c>
      <c r="I423" s="16" t="s">
        <v>197</v>
      </c>
      <c r="J423" s="12">
        <v>11</v>
      </c>
      <c r="K423" s="16">
        <v>99</v>
      </c>
      <c r="L423" s="64" t="str">
        <f t="shared" si="11"/>
        <v>PERSON - Passenger</v>
      </c>
      <c r="M423" s="16" t="str">
        <f t="shared" si="12"/>
        <v>derived - max age of passengers (999 is unknown)</v>
      </c>
    </row>
    <row r="424" spans="5:13" x14ac:dyDescent="0.25">
      <c r="E424" s="12" t="s">
        <v>714</v>
      </c>
      <c r="F424" s="13">
        <v>123116</v>
      </c>
      <c r="G424" s="15">
        <v>0</v>
      </c>
      <c r="H424" s="14">
        <f t="shared" si="10"/>
        <v>0</v>
      </c>
      <c r="I424" s="16" t="s">
        <v>197</v>
      </c>
      <c r="J424" s="12">
        <v>0</v>
      </c>
      <c r="K424" s="16">
        <v>0</v>
      </c>
      <c r="L424" s="64" t="str">
        <f t="shared" si="11"/>
        <v>PERSON - Passenger</v>
      </c>
      <c r="M424" s="16" t="str">
        <f t="shared" si="12"/>
        <v>derived - count of passengers without restraint or helmets</v>
      </c>
    </row>
    <row r="425" spans="5:13" x14ac:dyDescent="0.25">
      <c r="E425" s="12" t="s">
        <v>715</v>
      </c>
      <c r="F425" s="13">
        <v>123116</v>
      </c>
      <c r="G425" s="15">
        <v>0</v>
      </c>
      <c r="H425" s="14">
        <f t="shared" si="10"/>
        <v>0</v>
      </c>
      <c r="I425" s="16" t="s">
        <v>197</v>
      </c>
      <c r="J425" s="12">
        <v>0</v>
      </c>
      <c r="K425" s="16">
        <v>0</v>
      </c>
      <c r="L425" s="64" t="str">
        <f t="shared" si="11"/>
        <v>PERSON - Pedestrian</v>
      </c>
      <c r="M425" s="16" t="str">
        <f t="shared" si="12"/>
        <v>derived - count of pedestrians (from PERSON data)</v>
      </c>
    </row>
    <row r="426" spans="5:13" x14ac:dyDescent="0.25">
      <c r="E426" s="12" t="s">
        <v>716</v>
      </c>
      <c r="F426" s="13">
        <v>123116</v>
      </c>
      <c r="G426" s="15">
        <v>0</v>
      </c>
      <c r="H426" s="14">
        <f t="shared" si="10"/>
        <v>0</v>
      </c>
      <c r="I426" s="16" t="s">
        <v>197</v>
      </c>
      <c r="J426" s="12">
        <v>99</v>
      </c>
      <c r="K426" s="16">
        <v>99</v>
      </c>
      <c r="L426" s="64" t="str">
        <f t="shared" si="11"/>
        <v>PERSON - Pedestrian</v>
      </c>
      <c r="M426" s="16" t="str">
        <f t="shared" si="12"/>
        <v>derived - min age of pedestrians</v>
      </c>
    </row>
    <row r="427" spans="5:13" x14ac:dyDescent="0.25">
      <c r="E427" s="12" t="s">
        <v>717</v>
      </c>
      <c r="F427" s="13">
        <v>123116</v>
      </c>
      <c r="G427" s="15">
        <v>0</v>
      </c>
      <c r="H427" s="14">
        <f t="shared" si="10"/>
        <v>0</v>
      </c>
      <c r="I427" s="16" t="s">
        <v>197</v>
      </c>
      <c r="J427" s="12">
        <v>99</v>
      </c>
      <c r="K427" s="16">
        <v>99</v>
      </c>
      <c r="L427" s="64" t="str">
        <f t="shared" si="11"/>
        <v>PERSON - Pedestrian</v>
      </c>
      <c r="M427" s="16" t="str">
        <f t="shared" si="12"/>
        <v>derived - max age of pedestrians (999 is unknown)</v>
      </c>
    </row>
    <row r="428" spans="5:13" x14ac:dyDescent="0.25">
      <c r="E428" s="12" t="s">
        <v>718</v>
      </c>
      <c r="F428" s="13">
        <v>123116</v>
      </c>
      <c r="G428" s="15">
        <v>0</v>
      </c>
      <c r="H428" s="14">
        <f t="shared" si="10"/>
        <v>0</v>
      </c>
      <c r="I428" s="16" t="s">
        <v>197</v>
      </c>
      <c r="J428" s="12">
        <v>0</v>
      </c>
      <c r="K428" s="16">
        <v>0</v>
      </c>
      <c r="L428" s="64" t="str">
        <f t="shared" si="11"/>
        <v>PERSON - Pedestrian</v>
      </c>
      <c r="M428" s="16" t="str">
        <f t="shared" si="12"/>
        <v>derived - count of drinking pedestrians</v>
      </c>
    </row>
    <row r="429" spans="5:13" x14ac:dyDescent="0.25">
      <c r="E429" s="12" t="s">
        <v>719</v>
      </c>
      <c r="F429" s="13">
        <v>123116</v>
      </c>
      <c r="G429" s="15">
        <v>0</v>
      </c>
      <c r="H429" s="14">
        <f t="shared" si="10"/>
        <v>0</v>
      </c>
      <c r="I429" s="16" t="s">
        <v>197</v>
      </c>
      <c r="J429" s="12">
        <v>0</v>
      </c>
      <c r="K429" s="16">
        <v>0</v>
      </c>
      <c r="L429" s="64" t="str">
        <f t="shared" si="11"/>
        <v>PERSON - Pedestrian</v>
      </c>
      <c r="M429" s="16" t="str">
        <f t="shared" si="12"/>
        <v>derived - count of pedestrians with drugs</v>
      </c>
    </row>
    <row r="430" spans="5:13" x14ac:dyDescent="0.25">
      <c r="E430" s="12" t="s">
        <v>720</v>
      </c>
      <c r="F430" s="13">
        <v>123116</v>
      </c>
      <c r="G430" s="15">
        <v>0</v>
      </c>
      <c r="H430" s="14">
        <f t="shared" si="10"/>
        <v>0</v>
      </c>
      <c r="I430" s="16" t="s">
        <v>197</v>
      </c>
      <c r="J430" s="12">
        <v>0</v>
      </c>
      <c r="K430" s="16">
        <v>0</v>
      </c>
      <c r="L430" s="64" t="str">
        <f t="shared" si="11"/>
        <v>PERSON - Pedestrian</v>
      </c>
      <c r="M430" s="16" t="str">
        <f t="shared" si="12"/>
        <v>derived - count of pedestrians being sick or taken medication</v>
      </c>
    </row>
    <row r="431" spans="5:13" x14ac:dyDescent="0.25">
      <c r="E431" s="12" t="s">
        <v>721</v>
      </c>
      <c r="F431" s="13">
        <v>123116</v>
      </c>
      <c r="G431" s="15">
        <v>0</v>
      </c>
      <c r="H431" s="14">
        <f t="shared" si="10"/>
        <v>0</v>
      </c>
      <c r="I431" s="16" t="s">
        <v>197</v>
      </c>
      <c r="J431" s="12">
        <v>0</v>
      </c>
      <c r="K431" s="16">
        <v>0</v>
      </c>
      <c r="L431" s="64" t="str">
        <f t="shared" si="11"/>
        <v>PERSON - Pedestrian</v>
      </c>
      <c r="M431" s="16" t="str">
        <f t="shared" si="12"/>
        <v>derived - count of pedestrians being asleep or with fatigue</v>
      </c>
    </row>
    <row r="432" spans="5:13" x14ac:dyDescent="0.25">
      <c r="E432" s="12" t="s">
        <v>722</v>
      </c>
      <c r="F432" s="13">
        <v>123116</v>
      </c>
      <c r="G432" s="15">
        <v>0</v>
      </c>
      <c r="H432" s="14">
        <f t="shared" si="10"/>
        <v>0</v>
      </c>
      <c r="I432" s="16" t="s">
        <v>197</v>
      </c>
      <c r="J432" s="12">
        <v>0</v>
      </c>
      <c r="K432" s="16">
        <v>0</v>
      </c>
      <c r="L432" s="64" t="str">
        <f t="shared" si="11"/>
        <v>PERSON - Pedestrian</v>
      </c>
      <c r="M432" s="16" t="str">
        <f t="shared" si="12"/>
        <v>derived - count of pedestrians at intersection with crosswalks</v>
      </c>
    </row>
    <row r="433" spans="5:13" x14ac:dyDescent="0.25">
      <c r="E433" s="12" t="s">
        <v>723</v>
      </c>
      <c r="F433" s="13">
        <v>123116</v>
      </c>
      <c r="G433" s="15">
        <v>0</v>
      </c>
      <c r="H433" s="14">
        <f t="shared" si="10"/>
        <v>0</v>
      </c>
      <c r="I433" s="16" t="s">
        <v>197</v>
      </c>
      <c r="J433" s="12">
        <v>0</v>
      </c>
      <c r="K433" s="16">
        <v>0</v>
      </c>
      <c r="L433" s="64" t="str">
        <f t="shared" si="11"/>
        <v>PERSON - Pedestrian</v>
      </c>
      <c r="M433" s="16" t="str">
        <f t="shared" si="12"/>
        <v>derived - count of pedestrians at intersection without crosswalks</v>
      </c>
    </row>
    <row r="434" spans="5:13" x14ac:dyDescent="0.25">
      <c r="E434" s="12" t="s">
        <v>724</v>
      </c>
      <c r="F434" s="13">
        <v>123116</v>
      </c>
      <c r="G434" s="15">
        <v>0</v>
      </c>
      <c r="H434" s="14">
        <f t="shared" ref="H434:H454" si="13">G434/F434</f>
        <v>0</v>
      </c>
      <c r="I434" s="16" t="s">
        <v>197</v>
      </c>
      <c r="J434" s="12">
        <v>0</v>
      </c>
      <c r="K434" s="16">
        <v>0</v>
      </c>
      <c r="L434" s="64" t="str">
        <f t="shared" ref="L434:L438" si="14">VLOOKUP(E434,$E$7:$M$234,8,0)</f>
        <v>PERSON - Pedestrian</v>
      </c>
      <c r="M434" s="16" t="str">
        <f t="shared" ref="M434:M438" si="15">VLOOKUP(E434,$E$7:$M$234,9,0)</f>
        <v>derived - count of pedestrians IN ROADWAY</v>
      </c>
    </row>
    <row r="435" spans="5:13" x14ac:dyDescent="0.25">
      <c r="E435" s="12" t="s">
        <v>725</v>
      </c>
      <c r="F435" s="13">
        <v>123116</v>
      </c>
      <c r="G435" s="15">
        <v>0</v>
      </c>
      <c r="H435" s="14">
        <f t="shared" si="13"/>
        <v>0</v>
      </c>
      <c r="I435" s="16" t="s">
        <v>197</v>
      </c>
      <c r="J435" s="12">
        <v>0</v>
      </c>
      <c r="K435" s="16">
        <v>0</v>
      </c>
      <c r="L435" s="64" t="str">
        <f t="shared" si="14"/>
        <v>PERSON - Pedestrian</v>
      </c>
      <c r="M435" s="16" t="str">
        <f t="shared" si="15"/>
        <v>derived - count of pedestrians at shoulder or sidewalk</v>
      </c>
    </row>
    <row r="436" spans="5:13" x14ac:dyDescent="0.25">
      <c r="E436" s="12" t="s">
        <v>726</v>
      </c>
      <c r="F436" s="13">
        <v>123116</v>
      </c>
      <c r="G436" s="15">
        <v>0</v>
      </c>
      <c r="H436" s="14">
        <f t="shared" si="13"/>
        <v>0</v>
      </c>
      <c r="I436" s="16" t="s">
        <v>197</v>
      </c>
      <c r="J436" s="12">
        <v>0</v>
      </c>
      <c r="K436" s="16">
        <v>0</v>
      </c>
      <c r="L436" s="64" t="str">
        <f t="shared" si="14"/>
        <v>PERSON - Pedestrian</v>
      </c>
      <c r="M436" s="16" t="str">
        <f t="shared" si="15"/>
        <v>derived - count of pedestrians with pedestrian signals</v>
      </c>
    </row>
    <row r="437" spans="5:13" x14ac:dyDescent="0.25">
      <c r="E437" s="12" t="s">
        <v>727</v>
      </c>
      <c r="F437" s="13">
        <v>123116</v>
      </c>
      <c r="G437" s="15">
        <v>0</v>
      </c>
      <c r="H437" s="14">
        <f t="shared" si="13"/>
        <v>0</v>
      </c>
      <c r="I437" s="16" t="s">
        <v>197</v>
      </c>
      <c r="J437" s="12">
        <v>0</v>
      </c>
      <c r="K437" s="16">
        <v>0</v>
      </c>
      <c r="L437" s="64" t="str">
        <f t="shared" si="14"/>
        <v>PERSON - Pedestrian</v>
      </c>
      <c r="M437" s="16" t="str">
        <f t="shared" si="15"/>
        <v>derived - count of pedestrians without pedestrian signals</v>
      </c>
    </row>
    <row r="438" spans="5:13" x14ac:dyDescent="0.25">
      <c r="E438" s="12" t="s">
        <v>728</v>
      </c>
      <c r="F438" s="13">
        <v>123116</v>
      </c>
      <c r="G438" s="15">
        <v>0</v>
      </c>
      <c r="H438" s="14">
        <f t="shared" si="13"/>
        <v>0</v>
      </c>
      <c r="I438" s="16" t="s">
        <v>197</v>
      </c>
      <c r="J438" s="12">
        <v>0</v>
      </c>
      <c r="K438" s="16">
        <v>0</v>
      </c>
      <c r="L438" s="64" t="str">
        <f t="shared" si="14"/>
        <v>PERSON - Pedestrian</v>
      </c>
      <c r="M438" s="16" t="str">
        <f t="shared" si="15"/>
        <v>derived - count of pedestrians NOT at intersections</v>
      </c>
    </row>
    <row r="439" spans="5:13" x14ac:dyDescent="0.25">
      <c r="E439" s="12" t="s">
        <v>796</v>
      </c>
      <c r="F439" s="13">
        <v>123116</v>
      </c>
      <c r="G439" s="15">
        <v>0</v>
      </c>
      <c r="H439" s="14">
        <f t="shared" si="13"/>
        <v>0</v>
      </c>
      <c r="I439" s="16" t="s">
        <v>196</v>
      </c>
      <c r="J439" s="12">
        <v>0</v>
      </c>
      <c r="K439" s="16">
        <v>1</v>
      </c>
      <c r="L439" s="64" t="s">
        <v>809</v>
      </c>
      <c r="M439" s="16" t="s">
        <v>820</v>
      </c>
    </row>
    <row r="440" spans="5:13" x14ac:dyDescent="0.25">
      <c r="E440" s="12" t="s">
        <v>797</v>
      </c>
      <c r="F440" s="13">
        <v>123116</v>
      </c>
      <c r="G440" s="15">
        <v>0</v>
      </c>
      <c r="H440" s="14">
        <f t="shared" si="13"/>
        <v>0</v>
      </c>
      <c r="I440" s="16" t="s">
        <v>196</v>
      </c>
      <c r="J440" s="12">
        <v>0</v>
      </c>
      <c r="K440" s="16">
        <v>0</v>
      </c>
      <c r="L440" s="64" t="s">
        <v>809</v>
      </c>
      <c r="M440" s="16" t="s">
        <v>821</v>
      </c>
    </row>
    <row r="441" spans="5:13" x14ac:dyDescent="0.25">
      <c r="E441" s="12" t="s">
        <v>798</v>
      </c>
      <c r="F441" s="13">
        <v>123116</v>
      </c>
      <c r="G441" s="15">
        <v>0</v>
      </c>
      <c r="H441" s="14">
        <f t="shared" si="13"/>
        <v>0</v>
      </c>
      <c r="I441" s="16" t="s">
        <v>196</v>
      </c>
      <c r="J441" s="12">
        <v>0</v>
      </c>
      <c r="K441" s="16">
        <v>0</v>
      </c>
      <c r="L441" s="64" t="s">
        <v>809</v>
      </c>
      <c r="M441" s="16" t="s">
        <v>822</v>
      </c>
    </row>
    <row r="442" spans="5:13" x14ac:dyDescent="0.25">
      <c r="E442" s="12" t="s">
        <v>799</v>
      </c>
      <c r="F442" s="13">
        <v>123116</v>
      </c>
      <c r="G442" s="15">
        <v>0</v>
      </c>
      <c r="H442" s="14">
        <f t="shared" si="13"/>
        <v>0</v>
      </c>
      <c r="I442" s="16" t="s">
        <v>196</v>
      </c>
      <c r="J442" s="12">
        <v>0</v>
      </c>
      <c r="K442" s="16">
        <v>0</v>
      </c>
      <c r="L442" s="64" t="s">
        <v>809</v>
      </c>
      <c r="M442" s="16" t="s">
        <v>823</v>
      </c>
    </row>
    <row r="443" spans="5:13" x14ac:dyDescent="0.25">
      <c r="E443" s="12" t="s">
        <v>800</v>
      </c>
      <c r="F443" s="13">
        <v>123116</v>
      </c>
      <c r="G443" s="15">
        <v>0</v>
      </c>
      <c r="H443" s="14">
        <f t="shared" si="13"/>
        <v>0</v>
      </c>
      <c r="I443" s="16" t="s">
        <v>196</v>
      </c>
      <c r="J443" s="12">
        <v>0</v>
      </c>
      <c r="K443" s="16">
        <v>0</v>
      </c>
      <c r="L443" s="64" t="s">
        <v>809</v>
      </c>
      <c r="M443" s="16" t="s">
        <v>824</v>
      </c>
    </row>
    <row r="444" spans="5:13" x14ac:dyDescent="0.25">
      <c r="E444" s="12" t="s">
        <v>801</v>
      </c>
      <c r="F444" s="13">
        <v>123116</v>
      </c>
      <c r="G444" s="15">
        <v>0</v>
      </c>
      <c r="H444" s="14">
        <f t="shared" si="13"/>
        <v>0</v>
      </c>
      <c r="I444" s="16" t="s">
        <v>196</v>
      </c>
      <c r="J444" s="12">
        <v>0</v>
      </c>
      <c r="K444" s="16">
        <v>0</v>
      </c>
      <c r="L444" s="64" t="s">
        <v>809</v>
      </c>
      <c r="M444" s="16" t="s">
        <v>825</v>
      </c>
    </row>
    <row r="445" spans="5:13" x14ac:dyDescent="0.25">
      <c r="E445" s="12" t="s">
        <v>802</v>
      </c>
      <c r="F445" s="13">
        <v>123116</v>
      </c>
      <c r="G445" s="15">
        <v>0</v>
      </c>
      <c r="H445" s="14">
        <f t="shared" si="13"/>
        <v>0</v>
      </c>
      <c r="I445" s="16" t="s">
        <v>196</v>
      </c>
      <c r="J445" s="12">
        <v>1</v>
      </c>
      <c r="K445" s="16">
        <v>0</v>
      </c>
      <c r="L445" s="64" t="s">
        <v>809</v>
      </c>
      <c r="M445" s="16" t="s">
        <v>826</v>
      </c>
    </row>
    <row r="446" spans="5:13" x14ac:dyDescent="0.25">
      <c r="E446" s="12" t="s">
        <v>803</v>
      </c>
      <c r="F446" s="13">
        <v>123116</v>
      </c>
      <c r="G446" s="15">
        <v>0</v>
      </c>
      <c r="H446" s="14">
        <f t="shared" si="13"/>
        <v>0</v>
      </c>
      <c r="I446" s="16" t="s">
        <v>196</v>
      </c>
      <c r="J446" s="12">
        <v>0</v>
      </c>
      <c r="K446" s="16">
        <v>1</v>
      </c>
      <c r="L446" s="64" t="s">
        <v>809</v>
      </c>
      <c r="M446" s="16" t="s">
        <v>827</v>
      </c>
    </row>
    <row r="447" spans="5:13" x14ac:dyDescent="0.25">
      <c r="E447" s="12" t="s">
        <v>804</v>
      </c>
      <c r="F447" s="13">
        <v>123116</v>
      </c>
      <c r="G447" s="15">
        <v>0</v>
      </c>
      <c r="H447" s="14">
        <f t="shared" si="13"/>
        <v>0</v>
      </c>
      <c r="I447" s="16" t="s">
        <v>196</v>
      </c>
      <c r="J447" s="12">
        <v>0</v>
      </c>
      <c r="K447" s="16">
        <v>1</v>
      </c>
      <c r="L447" s="64" t="s">
        <v>809</v>
      </c>
      <c r="M447" s="16" t="s">
        <v>828</v>
      </c>
    </row>
    <row r="448" spans="5:13" x14ac:dyDescent="0.25">
      <c r="E448" s="12" t="s">
        <v>805</v>
      </c>
      <c r="F448" s="13">
        <v>123116</v>
      </c>
      <c r="G448" s="15">
        <v>0</v>
      </c>
      <c r="H448" s="14">
        <f t="shared" si="13"/>
        <v>0</v>
      </c>
      <c r="I448" s="16" t="s">
        <v>196</v>
      </c>
      <c r="J448" s="12">
        <v>0</v>
      </c>
      <c r="K448" s="16">
        <v>0</v>
      </c>
      <c r="L448" s="64" t="s">
        <v>819</v>
      </c>
      <c r="M448" s="16" t="s">
        <v>810</v>
      </c>
    </row>
    <row r="449" spans="5:13" x14ac:dyDescent="0.25">
      <c r="E449" s="12" t="s">
        <v>806</v>
      </c>
      <c r="F449" s="13">
        <v>123116</v>
      </c>
      <c r="G449" s="15">
        <v>0</v>
      </c>
      <c r="H449" s="14">
        <f t="shared" si="13"/>
        <v>0</v>
      </c>
      <c r="I449" s="16" t="s">
        <v>196</v>
      </c>
      <c r="J449" s="12">
        <v>0</v>
      </c>
      <c r="K449" s="16">
        <v>0</v>
      </c>
      <c r="L449" s="64" t="s">
        <v>819</v>
      </c>
      <c r="M449" s="16" t="s">
        <v>811</v>
      </c>
    </row>
    <row r="450" spans="5:13" ht="15.75" thickBot="1" x14ac:dyDescent="0.3">
      <c r="E450" s="17" t="s">
        <v>807</v>
      </c>
      <c r="F450" s="18">
        <v>123116</v>
      </c>
      <c r="G450" s="20">
        <v>0</v>
      </c>
      <c r="H450" s="19">
        <f t="shared" si="13"/>
        <v>0</v>
      </c>
      <c r="I450" s="21" t="s">
        <v>808</v>
      </c>
      <c r="J450" s="17">
        <v>0</v>
      </c>
      <c r="K450" s="21">
        <v>0</v>
      </c>
      <c r="L450" s="67" t="s">
        <v>819</v>
      </c>
      <c r="M450" s="21" t="s">
        <v>812</v>
      </c>
    </row>
    <row r="451" spans="5:13" x14ac:dyDescent="0.25">
      <c r="E451" s="7" t="s">
        <v>816</v>
      </c>
      <c r="F451" s="86">
        <v>123116</v>
      </c>
      <c r="G451" s="10">
        <v>0</v>
      </c>
      <c r="H451" s="89">
        <f t="shared" si="13"/>
        <v>0</v>
      </c>
      <c r="I451" s="10"/>
      <c r="J451" s="7"/>
      <c r="K451" s="11"/>
      <c r="L451" s="10" t="s">
        <v>809</v>
      </c>
      <c r="M451" s="11" t="s">
        <v>829</v>
      </c>
    </row>
    <row r="452" spans="5:13" x14ac:dyDescent="0.25">
      <c r="E452" s="12" t="s">
        <v>817</v>
      </c>
      <c r="F452" s="87">
        <v>123116</v>
      </c>
      <c r="G452" s="15">
        <v>0</v>
      </c>
      <c r="H452" s="90">
        <f t="shared" si="13"/>
        <v>0</v>
      </c>
      <c r="I452" s="15"/>
      <c r="J452" s="12"/>
      <c r="K452" s="16"/>
      <c r="L452" s="15" t="s">
        <v>809</v>
      </c>
      <c r="M452" s="16" t="s">
        <v>830</v>
      </c>
    </row>
    <row r="453" spans="5:13" x14ac:dyDescent="0.25">
      <c r="E453" s="12" t="s">
        <v>833</v>
      </c>
      <c r="F453" s="87">
        <v>123116</v>
      </c>
      <c r="G453" s="15">
        <v>0</v>
      </c>
      <c r="H453" s="90">
        <f t="shared" si="13"/>
        <v>0</v>
      </c>
      <c r="I453" s="15"/>
      <c r="J453" s="12"/>
      <c r="K453" s="16"/>
      <c r="L453" s="15" t="s">
        <v>809</v>
      </c>
      <c r="M453" s="16" t="s">
        <v>831</v>
      </c>
    </row>
    <row r="454" spans="5:13" ht="15.75" thickBot="1" x14ac:dyDescent="0.3">
      <c r="E454" s="17" t="s">
        <v>818</v>
      </c>
      <c r="F454" s="88">
        <v>123116</v>
      </c>
      <c r="G454" s="20">
        <v>0</v>
      </c>
      <c r="H454" s="91">
        <f t="shared" si="13"/>
        <v>0</v>
      </c>
      <c r="I454" s="20"/>
      <c r="J454" s="17"/>
      <c r="K454" s="21"/>
      <c r="L454" s="20" t="s">
        <v>809</v>
      </c>
      <c r="M454" s="21" t="s">
        <v>832</v>
      </c>
    </row>
  </sheetData>
  <mergeCells count="2">
    <mergeCell ref="J6:K6"/>
    <mergeCell ref="J240:K240"/>
  </mergeCells>
  <conditionalFormatting sqref="H7:H2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1:H4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2"/>
  <sheetViews>
    <sheetView showGridLines="0" workbookViewId="0">
      <selection activeCell="E296" sqref="E296"/>
    </sheetView>
  </sheetViews>
  <sheetFormatPr defaultRowHeight="15" x14ac:dyDescent="0.25"/>
  <cols>
    <col min="1" max="1" width="4" customWidth="1"/>
    <col min="2" max="2" width="4.5703125" customWidth="1"/>
    <col min="3" max="4" width="5.5703125" customWidth="1"/>
    <col min="5" max="5" width="25" bestFit="1" customWidth="1"/>
    <col min="6" max="6" width="13.42578125" customWidth="1"/>
    <col min="7" max="7" width="13.85546875" customWidth="1"/>
    <col min="8" max="8" width="12.85546875" customWidth="1"/>
    <col min="10" max="10" width="17" customWidth="1"/>
    <col min="11" max="11" width="15.5703125" customWidth="1"/>
    <col min="12" max="12" width="15.42578125" customWidth="1"/>
  </cols>
  <sheetData>
    <row r="1" spans="1:44" ht="18.75" x14ac:dyDescent="0.3">
      <c r="A1" s="23" t="s">
        <v>204</v>
      </c>
    </row>
    <row r="2" spans="1:44" x14ac:dyDescent="0.25">
      <c r="A2" s="24" t="s">
        <v>675</v>
      </c>
    </row>
    <row r="4" spans="1:44" ht="18.75" x14ac:dyDescent="0.3">
      <c r="C4" s="2" t="s">
        <v>188</v>
      </c>
    </row>
    <row r="5" spans="1:44" ht="9" customHeight="1" thickBot="1" x14ac:dyDescent="0.35">
      <c r="D5" s="2"/>
    </row>
    <row r="6" spans="1:44" ht="15.75" thickBot="1" x14ac:dyDescent="0.3">
      <c r="E6" s="3" t="s">
        <v>193</v>
      </c>
      <c r="F6" s="4" t="s">
        <v>190</v>
      </c>
      <c r="G6" s="4" t="s">
        <v>191</v>
      </c>
      <c r="H6" s="4" t="s">
        <v>192</v>
      </c>
      <c r="I6" s="4" t="s">
        <v>194</v>
      </c>
      <c r="J6" s="102" t="s">
        <v>203</v>
      </c>
      <c r="K6" s="103"/>
      <c r="L6" s="43" t="s">
        <v>354</v>
      </c>
      <c r="AK6" t="s">
        <v>198</v>
      </c>
      <c r="AL6" t="s">
        <v>199</v>
      </c>
      <c r="AM6" t="s">
        <v>200</v>
      </c>
      <c r="AN6" t="s">
        <v>201</v>
      </c>
      <c r="AO6" s="5">
        <v>0.25</v>
      </c>
      <c r="AP6" s="5">
        <v>0.5</v>
      </c>
      <c r="AQ6" s="5">
        <v>0.75</v>
      </c>
      <c r="AR6" t="s">
        <v>202</v>
      </c>
    </row>
    <row r="7" spans="1:44" x14ac:dyDescent="0.25">
      <c r="E7" s="7" t="s">
        <v>0</v>
      </c>
      <c r="F7" s="8">
        <v>123116</v>
      </c>
      <c r="G7" s="8">
        <v>978</v>
      </c>
      <c r="H7" s="9">
        <f>G7/F7</f>
        <v>7.9437278664024179E-3</v>
      </c>
      <c r="I7" s="10" t="s">
        <v>195</v>
      </c>
      <c r="J7" s="7">
        <v>1815</v>
      </c>
      <c r="K7" s="11">
        <v>300</v>
      </c>
      <c r="L7" t="s">
        <v>355</v>
      </c>
      <c r="AJ7" t="s">
        <v>1</v>
      </c>
      <c r="AK7">
        <v>123116</v>
      </c>
      <c r="AL7" s="6">
        <v>1.2190620000000001</v>
      </c>
      <c r="AM7" s="6">
        <v>0.87592769999999998</v>
      </c>
      <c r="AN7" s="6">
        <v>0</v>
      </c>
      <c r="AO7" s="6">
        <v>1</v>
      </c>
      <c r="AP7" s="6">
        <v>1</v>
      </c>
      <c r="AQ7" s="6">
        <v>2</v>
      </c>
      <c r="AR7" s="6">
        <v>20</v>
      </c>
    </row>
    <row r="8" spans="1:44" x14ac:dyDescent="0.25">
      <c r="E8" s="12" t="s">
        <v>1</v>
      </c>
      <c r="F8" s="13">
        <v>123116</v>
      </c>
      <c r="G8" s="13">
        <v>0</v>
      </c>
      <c r="H8" s="14">
        <f t="shared" ref="H8:H71" si="0">G8/F8</f>
        <v>0</v>
      </c>
      <c r="I8" s="15" t="s">
        <v>196</v>
      </c>
      <c r="J8" s="12">
        <v>3</v>
      </c>
      <c r="K8" s="16">
        <v>3</v>
      </c>
      <c r="L8" t="s">
        <v>356</v>
      </c>
      <c r="AJ8" t="s">
        <v>2</v>
      </c>
      <c r="AK8">
        <v>123116</v>
      </c>
      <c r="AL8" s="6">
        <v>5.0359009999999997E-4</v>
      </c>
      <c r="AM8" s="6">
        <v>2.4840600000000001E-2</v>
      </c>
      <c r="AN8" s="6">
        <v>0</v>
      </c>
      <c r="AO8" s="6">
        <v>0</v>
      </c>
      <c r="AP8" s="6">
        <v>0</v>
      </c>
      <c r="AQ8" s="6">
        <v>0</v>
      </c>
      <c r="AR8" s="6">
        <v>3</v>
      </c>
    </row>
    <row r="9" spans="1:44" x14ac:dyDescent="0.25">
      <c r="E9" s="12" t="s">
        <v>2</v>
      </c>
      <c r="F9" s="13">
        <v>123116</v>
      </c>
      <c r="G9" s="13">
        <v>0</v>
      </c>
      <c r="H9" s="14">
        <f t="shared" si="0"/>
        <v>0</v>
      </c>
      <c r="I9" s="15" t="s">
        <v>196</v>
      </c>
      <c r="J9" s="12">
        <v>0</v>
      </c>
      <c r="K9" s="16">
        <v>0</v>
      </c>
      <c r="L9" t="s">
        <v>357</v>
      </c>
      <c r="AJ9" t="s">
        <v>3</v>
      </c>
      <c r="AK9">
        <v>123116</v>
      </c>
      <c r="AL9" s="6">
        <v>4.0855780000000003E-3</v>
      </c>
      <c r="AM9" s="6">
        <v>7.3601979999999997E-2</v>
      </c>
      <c r="AN9" s="6">
        <v>0</v>
      </c>
      <c r="AO9" s="6">
        <v>0</v>
      </c>
      <c r="AP9" s="6">
        <v>0</v>
      </c>
      <c r="AQ9" s="6">
        <v>0</v>
      </c>
      <c r="AR9" s="6">
        <v>5</v>
      </c>
    </row>
    <row r="10" spans="1:44" x14ac:dyDescent="0.25">
      <c r="E10" s="12" t="s">
        <v>3</v>
      </c>
      <c r="F10" s="13">
        <v>123116</v>
      </c>
      <c r="G10" s="13">
        <v>0</v>
      </c>
      <c r="H10" s="14">
        <f t="shared" si="0"/>
        <v>0</v>
      </c>
      <c r="I10" s="15" t="s">
        <v>196</v>
      </c>
      <c r="J10" s="12">
        <v>0</v>
      </c>
      <c r="K10" s="16">
        <v>0</v>
      </c>
      <c r="L10" t="s">
        <v>358</v>
      </c>
      <c r="AJ10" t="s">
        <v>4</v>
      </c>
      <c r="AK10">
        <v>123116</v>
      </c>
      <c r="AL10" s="6">
        <v>4.5859190000000001E-2</v>
      </c>
      <c r="AM10" s="6">
        <v>0.21034220000000001</v>
      </c>
      <c r="AN10" s="6">
        <v>0</v>
      </c>
      <c r="AO10" s="6">
        <v>0</v>
      </c>
      <c r="AP10" s="6">
        <v>0</v>
      </c>
      <c r="AQ10" s="6">
        <v>0</v>
      </c>
      <c r="AR10" s="6">
        <v>2</v>
      </c>
    </row>
    <row r="11" spans="1:44" x14ac:dyDescent="0.25">
      <c r="E11" s="12" t="s">
        <v>4</v>
      </c>
      <c r="F11" s="13">
        <v>123116</v>
      </c>
      <c r="G11" s="13">
        <v>0</v>
      </c>
      <c r="H11" s="14">
        <f t="shared" si="0"/>
        <v>0</v>
      </c>
      <c r="I11" s="15" t="s">
        <v>196</v>
      </c>
      <c r="J11" s="12">
        <v>0</v>
      </c>
      <c r="K11" s="16">
        <v>0</v>
      </c>
      <c r="L11" t="s">
        <v>359</v>
      </c>
      <c r="AJ11" t="s">
        <v>5</v>
      </c>
      <c r="AK11">
        <v>123116</v>
      </c>
      <c r="AL11" s="6">
        <v>2.9240720000000002E-4</v>
      </c>
      <c r="AM11" s="6">
        <v>1.709749E-2</v>
      </c>
      <c r="AN11" s="6">
        <v>0</v>
      </c>
      <c r="AO11" s="6">
        <v>0</v>
      </c>
      <c r="AP11" s="6">
        <v>0</v>
      </c>
      <c r="AQ11" s="6">
        <v>0</v>
      </c>
      <c r="AR11" s="6">
        <v>1</v>
      </c>
    </row>
    <row r="12" spans="1:44" x14ac:dyDescent="0.25">
      <c r="E12" s="12" t="s">
        <v>5</v>
      </c>
      <c r="F12" s="13">
        <v>123116</v>
      </c>
      <c r="G12" s="13">
        <v>0</v>
      </c>
      <c r="H12" s="14">
        <f t="shared" si="0"/>
        <v>0</v>
      </c>
      <c r="I12" s="15" t="s">
        <v>196</v>
      </c>
      <c r="J12" s="12">
        <v>0</v>
      </c>
      <c r="K12" s="16">
        <v>0</v>
      </c>
      <c r="L12" t="s">
        <v>360</v>
      </c>
      <c r="AJ12" t="s">
        <v>6</v>
      </c>
      <c r="AK12">
        <v>123116</v>
      </c>
      <c r="AL12" s="6">
        <v>1.3320770000000001E-3</v>
      </c>
      <c r="AM12" s="6">
        <v>3.6916169999999998E-2</v>
      </c>
      <c r="AN12" s="6">
        <v>0</v>
      </c>
      <c r="AO12" s="6">
        <v>0</v>
      </c>
      <c r="AP12" s="6">
        <v>0</v>
      </c>
      <c r="AQ12" s="6">
        <v>0</v>
      </c>
      <c r="AR12" s="6">
        <v>2</v>
      </c>
    </row>
    <row r="13" spans="1:44" x14ac:dyDescent="0.25">
      <c r="E13" s="12" t="s">
        <v>6</v>
      </c>
      <c r="F13" s="13">
        <v>123116</v>
      </c>
      <c r="G13" s="13">
        <v>0</v>
      </c>
      <c r="H13" s="14">
        <f t="shared" si="0"/>
        <v>0</v>
      </c>
      <c r="I13" s="15" t="s">
        <v>196</v>
      </c>
      <c r="J13" s="12">
        <v>0</v>
      </c>
      <c r="K13" s="16">
        <v>0</v>
      </c>
      <c r="L13" t="s">
        <v>361</v>
      </c>
      <c r="AJ13" t="s">
        <v>7</v>
      </c>
      <c r="AK13">
        <v>123116</v>
      </c>
      <c r="AL13" s="6">
        <v>2.5585630000000002E-2</v>
      </c>
      <c r="AM13" s="6">
        <v>0.160245</v>
      </c>
      <c r="AN13" s="6">
        <v>0</v>
      </c>
      <c r="AO13" s="6">
        <v>0</v>
      </c>
      <c r="AP13" s="6">
        <v>0</v>
      </c>
      <c r="AQ13" s="6">
        <v>0</v>
      </c>
      <c r="AR13" s="6">
        <v>3</v>
      </c>
    </row>
    <row r="14" spans="1:44" x14ac:dyDescent="0.25">
      <c r="E14" s="12" t="s">
        <v>7</v>
      </c>
      <c r="F14" s="13">
        <v>123116</v>
      </c>
      <c r="G14" s="13">
        <v>0</v>
      </c>
      <c r="H14" s="14">
        <f t="shared" si="0"/>
        <v>0</v>
      </c>
      <c r="I14" s="15" t="s">
        <v>196</v>
      </c>
      <c r="J14" s="12">
        <v>0</v>
      </c>
      <c r="K14" s="16">
        <v>0</v>
      </c>
      <c r="L14" t="s">
        <v>362</v>
      </c>
      <c r="AJ14" t="s">
        <v>8</v>
      </c>
      <c r="AK14">
        <v>123116</v>
      </c>
      <c r="AL14" s="6">
        <v>4.3076369999999997</v>
      </c>
      <c r="AM14" s="6">
        <v>2.4687220000000001</v>
      </c>
      <c r="AN14" s="6">
        <v>0</v>
      </c>
      <c r="AO14" s="6">
        <v>2</v>
      </c>
      <c r="AP14" s="6">
        <v>4</v>
      </c>
      <c r="AQ14" s="6">
        <v>7</v>
      </c>
      <c r="AR14" s="6">
        <v>9</v>
      </c>
    </row>
    <row r="15" spans="1:44" x14ac:dyDescent="0.25">
      <c r="E15" s="12" t="s">
        <v>8</v>
      </c>
      <c r="F15" s="13">
        <v>123116</v>
      </c>
      <c r="G15" s="13">
        <v>0</v>
      </c>
      <c r="H15" s="14">
        <f t="shared" si="0"/>
        <v>0</v>
      </c>
      <c r="I15" s="15" t="s">
        <v>196</v>
      </c>
      <c r="J15" s="12">
        <v>2</v>
      </c>
      <c r="K15" s="16">
        <v>5</v>
      </c>
      <c r="L15" t="s">
        <v>363</v>
      </c>
      <c r="AJ15" t="s">
        <v>9</v>
      </c>
      <c r="AK15">
        <v>123116</v>
      </c>
      <c r="AL15" s="6">
        <v>5.8960650000000003E-2</v>
      </c>
      <c r="AM15" s="6">
        <v>0.24441959999999999</v>
      </c>
      <c r="AN15" s="6">
        <v>0</v>
      </c>
      <c r="AO15" s="6">
        <v>0</v>
      </c>
      <c r="AP15" s="6">
        <v>0</v>
      </c>
      <c r="AQ15" s="6">
        <v>0</v>
      </c>
      <c r="AR15" s="6">
        <v>4</v>
      </c>
    </row>
    <row r="16" spans="1:44" x14ac:dyDescent="0.25">
      <c r="E16" s="12" t="s">
        <v>9</v>
      </c>
      <c r="F16" s="13">
        <v>123116</v>
      </c>
      <c r="G16" s="13">
        <v>0</v>
      </c>
      <c r="H16" s="14">
        <f t="shared" si="0"/>
        <v>0</v>
      </c>
      <c r="I16" s="15" t="s">
        <v>196</v>
      </c>
      <c r="J16" s="12">
        <v>0</v>
      </c>
      <c r="K16" s="16">
        <v>0</v>
      </c>
      <c r="L16" t="s">
        <v>364</v>
      </c>
      <c r="AJ16" t="s">
        <v>11</v>
      </c>
      <c r="AK16">
        <v>123116</v>
      </c>
      <c r="AL16" s="6">
        <v>67</v>
      </c>
      <c r="AM16" s="6">
        <v>0</v>
      </c>
      <c r="AN16" s="6">
        <v>67</v>
      </c>
      <c r="AO16" s="6">
        <v>67</v>
      </c>
      <c r="AP16" s="6">
        <v>67</v>
      </c>
      <c r="AQ16" s="6">
        <v>67</v>
      </c>
      <c r="AR16" s="6">
        <v>67</v>
      </c>
    </row>
    <row r="17" spans="5:44" x14ac:dyDescent="0.25">
      <c r="E17" s="12" t="s">
        <v>10</v>
      </c>
      <c r="F17" s="13">
        <v>123116</v>
      </c>
      <c r="G17" s="13">
        <v>110648</v>
      </c>
      <c r="H17" s="14">
        <f t="shared" si="0"/>
        <v>0.89872965333506616</v>
      </c>
      <c r="I17" s="15" t="s">
        <v>195</v>
      </c>
      <c r="J17" s="12" t="s">
        <v>180</v>
      </c>
      <c r="K17" s="16" t="s">
        <v>180</v>
      </c>
      <c r="L17" s="44" t="s">
        <v>365</v>
      </c>
      <c r="AJ17" t="s">
        <v>14</v>
      </c>
      <c r="AK17">
        <v>123116</v>
      </c>
      <c r="AL17" s="6">
        <v>6.6157450000000004</v>
      </c>
      <c r="AM17" s="6">
        <v>3.3816830000000002</v>
      </c>
      <c r="AN17" s="6">
        <v>1</v>
      </c>
      <c r="AO17" s="6">
        <v>4</v>
      </c>
      <c r="AP17" s="6">
        <v>7</v>
      </c>
      <c r="AQ17" s="6">
        <v>10</v>
      </c>
      <c r="AR17" s="6">
        <v>12</v>
      </c>
    </row>
    <row r="18" spans="5:44" x14ac:dyDescent="0.25">
      <c r="E18" s="12" t="s">
        <v>11</v>
      </c>
      <c r="F18" s="13">
        <v>123116</v>
      </c>
      <c r="G18" s="13">
        <v>0</v>
      </c>
      <c r="H18" s="14">
        <f t="shared" si="0"/>
        <v>0</v>
      </c>
      <c r="I18" s="15" t="s">
        <v>196</v>
      </c>
      <c r="J18" s="12">
        <v>67</v>
      </c>
      <c r="K18" s="16">
        <v>67</v>
      </c>
      <c r="L18" s="44" t="s">
        <v>366</v>
      </c>
      <c r="AJ18" t="s">
        <v>15</v>
      </c>
      <c r="AK18">
        <v>123116</v>
      </c>
      <c r="AL18" s="6">
        <v>2012.0440000000001</v>
      </c>
      <c r="AM18" s="6">
        <v>3.1787420000000002</v>
      </c>
      <c r="AN18" s="6">
        <v>2007</v>
      </c>
      <c r="AO18" s="6">
        <v>2009</v>
      </c>
      <c r="AP18" s="6">
        <v>2012</v>
      </c>
      <c r="AQ18" s="6">
        <v>2015</v>
      </c>
      <c r="AR18" s="6">
        <v>2017</v>
      </c>
    </row>
    <row r="19" spans="5:44" x14ac:dyDescent="0.25">
      <c r="E19" s="12" t="s">
        <v>12</v>
      </c>
      <c r="F19" s="13">
        <v>123116</v>
      </c>
      <c r="G19" s="13">
        <v>111995</v>
      </c>
      <c r="H19" s="14">
        <f t="shared" si="0"/>
        <v>0.90967055459891488</v>
      </c>
      <c r="I19" s="15" t="s">
        <v>195</v>
      </c>
      <c r="J19" s="12" t="s">
        <v>180</v>
      </c>
      <c r="K19" s="16" t="s">
        <v>180</v>
      </c>
      <c r="AJ19" t="s">
        <v>16</v>
      </c>
      <c r="AK19">
        <v>123116</v>
      </c>
      <c r="AL19" s="6">
        <v>2012219000</v>
      </c>
      <c r="AM19" s="6">
        <v>3160587</v>
      </c>
      <c r="AN19" s="6">
        <v>2007002000</v>
      </c>
      <c r="AO19" s="6">
        <v>2009120000</v>
      </c>
      <c r="AP19" s="6">
        <v>2012083000</v>
      </c>
      <c r="AQ19" s="6">
        <v>2015063000</v>
      </c>
      <c r="AR19" s="6">
        <v>2018048000</v>
      </c>
    </row>
    <row r="20" spans="5:44" x14ac:dyDescent="0.25">
      <c r="E20" s="12" t="s">
        <v>13</v>
      </c>
      <c r="F20" s="13">
        <v>123116</v>
      </c>
      <c r="G20" s="13">
        <v>11121</v>
      </c>
      <c r="H20" s="14">
        <f t="shared" si="0"/>
        <v>9.0329445401085159E-2</v>
      </c>
      <c r="I20" s="15" t="s">
        <v>195</v>
      </c>
      <c r="J20" s="12" t="s">
        <v>182</v>
      </c>
      <c r="K20" s="16" t="s">
        <v>182</v>
      </c>
      <c r="AJ20" t="s">
        <v>17</v>
      </c>
      <c r="AK20">
        <v>123116</v>
      </c>
      <c r="AL20" s="6">
        <v>4.1097910000000004</v>
      </c>
      <c r="AM20" s="6">
        <v>2.0101900000000001</v>
      </c>
      <c r="AN20" s="6">
        <v>1</v>
      </c>
      <c r="AO20" s="6">
        <v>2</v>
      </c>
      <c r="AP20" s="6">
        <v>4</v>
      </c>
      <c r="AQ20" s="6">
        <v>6</v>
      </c>
      <c r="AR20" s="6">
        <v>7</v>
      </c>
    </row>
    <row r="21" spans="5:44" x14ac:dyDescent="0.25">
      <c r="E21" s="12" t="s">
        <v>14</v>
      </c>
      <c r="F21" s="13">
        <v>123116</v>
      </c>
      <c r="G21" s="13">
        <v>0</v>
      </c>
      <c r="H21" s="14">
        <f t="shared" si="0"/>
        <v>0</v>
      </c>
      <c r="I21" s="15" t="s">
        <v>196</v>
      </c>
      <c r="J21" s="12">
        <v>2</v>
      </c>
      <c r="K21" s="16">
        <v>2</v>
      </c>
      <c r="L21" t="s">
        <v>367</v>
      </c>
      <c r="AJ21" t="s">
        <v>18</v>
      </c>
      <c r="AK21">
        <v>121822</v>
      </c>
      <c r="AL21" s="6">
        <v>39.995559999999998</v>
      </c>
      <c r="AM21" s="6">
        <v>5.1413689999999998E-2</v>
      </c>
      <c r="AN21" s="6">
        <v>39.875399999999999</v>
      </c>
      <c r="AO21" s="6">
        <v>39.957099999999997</v>
      </c>
      <c r="AP21" s="6">
        <v>39.994700000000002</v>
      </c>
      <c r="AQ21" s="6">
        <v>40.0321</v>
      </c>
      <c r="AR21" s="6">
        <v>41.850999999999999</v>
      </c>
    </row>
    <row r="22" spans="5:44" x14ac:dyDescent="0.25">
      <c r="E22" s="12" t="s">
        <v>15</v>
      </c>
      <c r="F22" s="13">
        <v>123116</v>
      </c>
      <c r="G22" s="13">
        <v>0</v>
      </c>
      <c r="H22" s="14">
        <f t="shared" si="0"/>
        <v>0</v>
      </c>
      <c r="I22" s="15" t="s">
        <v>196</v>
      </c>
      <c r="J22" s="12">
        <v>2007</v>
      </c>
      <c r="K22" s="16">
        <v>2007</v>
      </c>
      <c r="L22" t="s">
        <v>368</v>
      </c>
      <c r="AJ22" t="s">
        <v>19</v>
      </c>
      <c r="AK22">
        <v>121822</v>
      </c>
      <c r="AL22" s="6">
        <v>-75.145079999999993</v>
      </c>
      <c r="AM22" s="6">
        <v>7.3935539999999994E-2</v>
      </c>
      <c r="AN22" s="6">
        <v>-80.500699999999995</v>
      </c>
      <c r="AO22" s="6">
        <v>-75.192400000000006</v>
      </c>
      <c r="AP22" s="6">
        <v>-75.155600000000007</v>
      </c>
      <c r="AQ22" s="6">
        <v>-75.104900000000001</v>
      </c>
      <c r="AR22" s="6">
        <v>-74.957499999999996</v>
      </c>
    </row>
    <row r="23" spans="5:44" x14ac:dyDescent="0.25">
      <c r="E23" s="59" t="s">
        <v>16</v>
      </c>
      <c r="F23" s="13">
        <v>123116</v>
      </c>
      <c r="G23" s="13">
        <v>0</v>
      </c>
      <c r="H23" s="14">
        <f t="shared" si="0"/>
        <v>0</v>
      </c>
      <c r="I23" s="15" t="s">
        <v>196</v>
      </c>
      <c r="J23" s="12">
        <v>2007045703</v>
      </c>
      <c r="K23" s="16">
        <v>2007047000</v>
      </c>
      <c r="L23" t="s">
        <v>369</v>
      </c>
      <c r="AJ23" t="s">
        <v>21</v>
      </c>
      <c r="AK23">
        <v>123116</v>
      </c>
      <c r="AL23" s="6">
        <v>6</v>
      </c>
      <c r="AM23" s="6">
        <v>0</v>
      </c>
      <c r="AN23" s="6">
        <v>6</v>
      </c>
      <c r="AO23" s="6">
        <v>6</v>
      </c>
      <c r="AP23" s="6">
        <v>6</v>
      </c>
      <c r="AQ23" s="6">
        <v>6</v>
      </c>
      <c r="AR23" s="6">
        <v>6</v>
      </c>
    </row>
    <row r="24" spans="5:44" x14ac:dyDescent="0.25">
      <c r="E24" s="12" t="s">
        <v>17</v>
      </c>
      <c r="F24" s="13">
        <v>123116</v>
      </c>
      <c r="G24" s="13">
        <v>0</v>
      </c>
      <c r="H24" s="14">
        <f t="shared" si="0"/>
        <v>0</v>
      </c>
      <c r="I24" s="15" t="s">
        <v>196</v>
      </c>
      <c r="J24" s="12">
        <v>2</v>
      </c>
      <c r="K24" s="16">
        <v>7</v>
      </c>
      <c r="L24" t="s">
        <v>370</v>
      </c>
      <c r="AJ24" t="s">
        <v>22</v>
      </c>
      <c r="AK24">
        <v>123116</v>
      </c>
      <c r="AL24" s="6">
        <v>2.8022350000000001E-3</v>
      </c>
      <c r="AM24" s="6">
        <v>5.3168559999999997E-2</v>
      </c>
      <c r="AN24" s="6">
        <v>0</v>
      </c>
      <c r="AO24" s="6">
        <v>0</v>
      </c>
      <c r="AP24" s="6">
        <v>0</v>
      </c>
      <c r="AQ24" s="6">
        <v>0</v>
      </c>
      <c r="AR24" s="6">
        <v>2</v>
      </c>
    </row>
    <row r="25" spans="5:44" x14ac:dyDescent="0.25">
      <c r="E25" s="12" t="s">
        <v>18</v>
      </c>
      <c r="F25" s="13">
        <v>123116</v>
      </c>
      <c r="G25" s="13">
        <v>1294</v>
      </c>
      <c r="H25" s="14">
        <f t="shared" si="0"/>
        <v>1.0510412943890315E-2</v>
      </c>
      <c r="I25" s="15" t="s">
        <v>197</v>
      </c>
      <c r="J25" s="12">
        <v>40.050899999999999</v>
      </c>
      <c r="K25" s="16">
        <v>39.941600000000001</v>
      </c>
      <c r="L25" t="s">
        <v>371</v>
      </c>
      <c r="AJ25" t="s">
        <v>23</v>
      </c>
      <c r="AK25">
        <v>123116</v>
      </c>
      <c r="AL25" s="6">
        <v>1.1306409999999999E-2</v>
      </c>
      <c r="AM25" s="6">
        <v>0.1064184</v>
      </c>
      <c r="AN25" s="6">
        <v>0</v>
      </c>
      <c r="AO25" s="6">
        <v>0</v>
      </c>
      <c r="AP25" s="6">
        <v>0</v>
      </c>
      <c r="AQ25" s="6">
        <v>0</v>
      </c>
      <c r="AR25" s="6">
        <v>2</v>
      </c>
    </row>
    <row r="26" spans="5:44" x14ac:dyDescent="0.25">
      <c r="E26" s="12" t="s">
        <v>19</v>
      </c>
      <c r="F26" s="13">
        <v>123116</v>
      </c>
      <c r="G26" s="13">
        <v>1294</v>
      </c>
      <c r="H26" s="14">
        <f t="shared" si="0"/>
        <v>1.0510412943890315E-2</v>
      </c>
      <c r="I26" s="15" t="s">
        <v>197</v>
      </c>
      <c r="J26" s="12">
        <v>-75.180700000000002</v>
      </c>
      <c r="K26" s="16">
        <v>-75.149299999999997</v>
      </c>
      <c r="L26" t="s">
        <v>372</v>
      </c>
      <c r="AJ26" t="s">
        <v>24</v>
      </c>
      <c r="AK26">
        <v>123116</v>
      </c>
      <c r="AL26" s="6">
        <v>2.2572209999999999E-2</v>
      </c>
      <c r="AM26" s="6">
        <v>0.14962549999999999</v>
      </c>
      <c r="AN26" s="6">
        <v>0</v>
      </c>
      <c r="AO26" s="6">
        <v>0</v>
      </c>
      <c r="AP26" s="6">
        <v>0</v>
      </c>
      <c r="AQ26" s="6">
        <v>0</v>
      </c>
      <c r="AR26" s="6">
        <v>2</v>
      </c>
    </row>
    <row r="27" spans="5:44" x14ac:dyDescent="0.25">
      <c r="E27" s="12" t="s">
        <v>20</v>
      </c>
      <c r="F27" s="13">
        <v>123116</v>
      </c>
      <c r="G27" s="13">
        <v>1074</v>
      </c>
      <c r="H27" s="14">
        <f t="shared" si="0"/>
        <v>8.7234802950063358E-3</v>
      </c>
      <c r="I27" s="15" t="s">
        <v>195</v>
      </c>
      <c r="J27" s="12">
        <v>1815</v>
      </c>
      <c r="K27" s="16">
        <v>256</v>
      </c>
      <c r="L27" t="s">
        <v>373</v>
      </c>
      <c r="AJ27" t="s">
        <v>25</v>
      </c>
      <c r="AK27">
        <v>123116</v>
      </c>
      <c r="AL27" s="6">
        <v>3.210793E-2</v>
      </c>
      <c r="AM27" s="6">
        <v>0.17784710000000001</v>
      </c>
      <c r="AN27" s="6">
        <v>0</v>
      </c>
      <c r="AO27" s="6">
        <v>0</v>
      </c>
      <c r="AP27" s="6">
        <v>0</v>
      </c>
      <c r="AQ27" s="6">
        <v>0</v>
      </c>
      <c r="AR27" s="6">
        <v>2</v>
      </c>
    </row>
    <row r="28" spans="5:44" x14ac:dyDescent="0.25">
      <c r="E28" s="12" t="s">
        <v>21</v>
      </c>
      <c r="F28" s="13">
        <v>123116</v>
      </c>
      <c r="G28" s="13">
        <v>0</v>
      </c>
      <c r="H28" s="14">
        <f t="shared" si="0"/>
        <v>0</v>
      </c>
      <c r="I28" s="15" t="s">
        <v>196</v>
      </c>
      <c r="J28" s="12">
        <v>6</v>
      </c>
      <c r="K28" s="16">
        <v>6</v>
      </c>
      <c r="L28" t="s">
        <v>374</v>
      </c>
      <c r="AJ28" t="s">
        <v>26</v>
      </c>
      <c r="AK28">
        <v>123116</v>
      </c>
      <c r="AL28" s="6">
        <v>4.031158E-2</v>
      </c>
      <c r="AM28" s="6">
        <v>0.19960030000000001</v>
      </c>
      <c r="AN28" s="6">
        <v>0</v>
      </c>
      <c r="AO28" s="6">
        <v>0</v>
      </c>
      <c r="AP28" s="6">
        <v>0</v>
      </c>
      <c r="AQ28" s="6">
        <v>0</v>
      </c>
      <c r="AR28" s="6">
        <v>3</v>
      </c>
    </row>
    <row r="29" spans="5:44" x14ac:dyDescent="0.25">
      <c r="E29" s="12" t="s">
        <v>22</v>
      </c>
      <c r="F29" s="13">
        <v>123116</v>
      </c>
      <c r="G29" s="13">
        <v>0</v>
      </c>
      <c r="H29" s="14">
        <f t="shared" si="0"/>
        <v>0</v>
      </c>
      <c r="I29" s="15" t="s">
        <v>196</v>
      </c>
      <c r="J29" s="12">
        <v>0</v>
      </c>
      <c r="K29" s="16">
        <v>0</v>
      </c>
      <c r="L29" t="s">
        <v>375</v>
      </c>
      <c r="AJ29" t="s">
        <v>27</v>
      </c>
      <c r="AK29">
        <v>123116</v>
      </c>
      <c r="AL29" s="6">
        <v>0.28542190000000001</v>
      </c>
      <c r="AM29" s="6">
        <v>0.51228879999999999</v>
      </c>
      <c r="AN29" s="6">
        <v>0</v>
      </c>
      <c r="AO29" s="6">
        <v>0</v>
      </c>
      <c r="AP29" s="6">
        <v>0</v>
      </c>
      <c r="AQ29" s="6">
        <v>1</v>
      </c>
      <c r="AR29" s="6">
        <v>6</v>
      </c>
    </row>
    <row r="30" spans="5:44" x14ac:dyDescent="0.25">
      <c r="E30" s="12" t="s">
        <v>23</v>
      </c>
      <c r="F30" s="13">
        <v>123116</v>
      </c>
      <c r="G30" s="13">
        <v>0</v>
      </c>
      <c r="H30" s="14">
        <f t="shared" si="0"/>
        <v>0</v>
      </c>
      <c r="I30" s="15" t="s">
        <v>196</v>
      </c>
      <c r="J30" s="12">
        <v>1</v>
      </c>
      <c r="K30" s="16">
        <v>0</v>
      </c>
      <c r="L30" t="s">
        <v>376</v>
      </c>
      <c r="AJ30" t="s">
        <v>28</v>
      </c>
      <c r="AK30">
        <v>123116</v>
      </c>
      <c r="AL30" s="6">
        <v>7.2443869999999994E-2</v>
      </c>
      <c r="AM30" s="6">
        <v>0.26666709999999999</v>
      </c>
      <c r="AN30" s="6">
        <v>0</v>
      </c>
      <c r="AO30" s="6">
        <v>0</v>
      </c>
      <c r="AP30" s="6">
        <v>0</v>
      </c>
      <c r="AQ30" s="6">
        <v>0</v>
      </c>
      <c r="AR30" s="6">
        <v>3</v>
      </c>
    </row>
    <row r="31" spans="5:44" x14ac:dyDescent="0.25">
      <c r="E31" s="12" t="s">
        <v>24</v>
      </c>
      <c r="F31" s="13">
        <v>123116</v>
      </c>
      <c r="G31" s="13">
        <v>0</v>
      </c>
      <c r="H31" s="14">
        <f t="shared" si="0"/>
        <v>0</v>
      </c>
      <c r="I31" s="15" t="s">
        <v>196</v>
      </c>
      <c r="J31" s="12">
        <v>0</v>
      </c>
      <c r="K31" s="16">
        <v>0</v>
      </c>
      <c r="L31" t="s">
        <v>377</v>
      </c>
      <c r="AJ31" t="s">
        <v>29</v>
      </c>
      <c r="AK31">
        <v>123116</v>
      </c>
      <c r="AL31" s="6">
        <v>3.5657429999999997E-2</v>
      </c>
      <c r="AM31" s="6">
        <v>0.18890699999999999</v>
      </c>
      <c r="AN31" s="6">
        <v>0</v>
      </c>
      <c r="AO31" s="6">
        <v>0</v>
      </c>
      <c r="AP31" s="6">
        <v>0</v>
      </c>
      <c r="AQ31" s="6">
        <v>0</v>
      </c>
      <c r="AR31" s="6">
        <v>3</v>
      </c>
    </row>
    <row r="32" spans="5:44" x14ac:dyDescent="0.25">
      <c r="E32" s="12" t="s">
        <v>25</v>
      </c>
      <c r="F32" s="13">
        <v>123116</v>
      </c>
      <c r="G32" s="13">
        <v>0</v>
      </c>
      <c r="H32" s="14">
        <f t="shared" si="0"/>
        <v>0</v>
      </c>
      <c r="I32" s="15" t="s">
        <v>196</v>
      </c>
      <c r="J32" s="12">
        <v>0</v>
      </c>
      <c r="K32" s="16">
        <v>0</v>
      </c>
      <c r="L32" t="s">
        <v>378</v>
      </c>
      <c r="AJ32" t="s">
        <v>31</v>
      </c>
      <c r="AK32">
        <v>123116</v>
      </c>
      <c r="AL32" s="6">
        <v>8.7234800000000005E-3</v>
      </c>
      <c r="AM32" s="6">
        <v>0.1012704</v>
      </c>
      <c r="AN32" s="6">
        <v>0</v>
      </c>
      <c r="AO32" s="6">
        <v>0</v>
      </c>
      <c r="AP32" s="6">
        <v>0</v>
      </c>
      <c r="AQ32" s="6">
        <v>0</v>
      </c>
      <c r="AR32" s="6">
        <v>4</v>
      </c>
    </row>
    <row r="33" spans="5:44" x14ac:dyDescent="0.25">
      <c r="E33" s="12" t="s">
        <v>26</v>
      </c>
      <c r="F33" s="13">
        <v>123116</v>
      </c>
      <c r="G33" s="13">
        <v>0</v>
      </c>
      <c r="H33" s="14">
        <f t="shared" si="0"/>
        <v>0</v>
      </c>
      <c r="I33" s="15" t="s">
        <v>196</v>
      </c>
      <c r="J33" s="12">
        <v>0</v>
      </c>
      <c r="K33" s="16">
        <v>1</v>
      </c>
      <c r="L33" t="s">
        <v>379</v>
      </c>
      <c r="AJ33" t="s">
        <v>32</v>
      </c>
      <c r="AK33">
        <v>123116</v>
      </c>
      <c r="AL33" s="6">
        <v>3.6753960000000002E-2</v>
      </c>
      <c r="AM33" s="6">
        <v>0.1937304</v>
      </c>
      <c r="AN33" s="6">
        <v>0</v>
      </c>
      <c r="AO33" s="6">
        <v>0</v>
      </c>
      <c r="AP33" s="6">
        <v>0</v>
      </c>
      <c r="AQ33" s="6">
        <v>0</v>
      </c>
      <c r="AR33" s="6">
        <v>4</v>
      </c>
    </row>
    <row r="34" spans="5:44" x14ac:dyDescent="0.25">
      <c r="E34" s="12" t="s">
        <v>27</v>
      </c>
      <c r="F34" s="13">
        <v>123116</v>
      </c>
      <c r="G34" s="13">
        <v>0</v>
      </c>
      <c r="H34" s="14">
        <f t="shared" si="0"/>
        <v>0</v>
      </c>
      <c r="I34" s="15" t="s">
        <v>196</v>
      </c>
      <c r="J34" s="12">
        <v>0</v>
      </c>
      <c r="K34" s="16">
        <v>0</v>
      </c>
      <c r="L34" t="s">
        <v>380</v>
      </c>
      <c r="AJ34" t="s">
        <v>33</v>
      </c>
      <c r="AK34">
        <v>123107</v>
      </c>
      <c r="AL34" s="6">
        <v>17.16536</v>
      </c>
      <c r="AM34" s="6">
        <v>19.914529999999999</v>
      </c>
      <c r="AN34" s="6">
        <v>0</v>
      </c>
      <c r="AO34" s="6">
        <v>8</v>
      </c>
      <c r="AP34" s="6">
        <v>14</v>
      </c>
      <c r="AQ34" s="6">
        <v>18</v>
      </c>
      <c r="AR34" s="6">
        <v>99</v>
      </c>
    </row>
    <row r="35" spans="5:44" x14ac:dyDescent="0.25">
      <c r="E35" s="12" t="s">
        <v>28</v>
      </c>
      <c r="F35" s="13">
        <v>123116</v>
      </c>
      <c r="G35" s="13">
        <v>0</v>
      </c>
      <c r="H35" s="14">
        <f t="shared" si="0"/>
        <v>0</v>
      </c>
      <c r="I35" s="15" t="s">
        <v>196</v>
      </c>
      <c r="J35" s="12">
        <v>0</v>
      </c>
      <c r="K35" s="16">
        <v>0</v>
      </c>
      <c r="L35" t="s">
        <v>381</v>
      </c>
      <c r="AJ35" t="s">
        <v>34</v>
      </c>
      <c r="AK35">
        <v>123107</v>
      </c>
      <c r="AL35" s="6">
        <v>1.8295950000000001</v>
      </c>
      <c r="AM35" s="6">
        <v>1.138833</v>
      </c>
      <c r="AN35" s="6">
        <v>1</v>
      </c>
      <c r="AO35" s="6">
        <v>1</v>
      </c>
      <c r="AP35" s="6">
        <v>1</v>
      </c>
      <c r="AQ35" s="6">
        <v>3</v>
      </c>
      <c r="AR35" s="6">
        <v>8</v>
      </c>
    </row>
    <row r="36" spans="5:44" x14ac:dyDescent="0.25">
      <c r="E36" s="12" t="s">
        <v>29</v>
      </c>
      <c r="F36" s="13">
        <v>123116</v>
      </c>
      <c r="G36" s="13">
        <v>0</v>
      </c>
      <c r="H36" s="14">
        <f t="shared" si="0"/>
        <v>0</v>
      </c>
      <c r="I36" s="15" t="s">
        <v>196</v>
      </c>
      <c r="J36" s="12">
        <v>0</v>
      </c>
      <c r="K36" s="16">
        <v>0</v>
      </c>
      <c r="L36" t="s">
        <v>382</v>
      </c>
      <c r="AJ36" t="s">
        <v>35</v>
      </c>
      <c r="AK36">
        <v>123116</v>
      </c>
      <c r="AL36" s="6">
        <v>1.0859110000000001</v>
      </c>
      <c r="AM36" s="6">
        <v>1.0665249999999999</v>
      </c>
      <c r="AN36" s="6">
        <v>0</v>
      </c>
      <c r="AO36" s="6">
        <v>1</v>
      </c>
      <c r="AP36" s="6">
        <v>1</v>
      </c>
      <c r="AQ36" s="6">
        <v>1</v>
      </c>
      <c r="AR36" s="6">
        <v>45</v>
      </c>
    </row>
    <row r="37" spans="5:44" x14ac:dyDescent="0.25">
      <c r="E37" s="12" t="s">
        <v>30</v>
      </c>
      <c r="F37" s="13">
        <v>123116</v>
      </c>
      <c r="G37" s="13">
        <v>79648</v>
      </c>
      <c r="H37" s="14">
        <f t="shared" si="0"/>
        <v>0.64693459826505084</v>
      </c>
      <c r="I37" s="15" t="s">
        <v>195</v>
      </c>
      <c r="J37" s="12" t="s">
        <v>180</v>
      </c>
      <c r="K37" s="16" t="s">
        <v>180</v>
      </c>
      <c r="L37" s="44" t="s">
        <v>383</v>
      </c>
      <c r="AJ37" t="s">
        <v>36</v>
      </c>
      <c r="AK37">
        <v>123116</v>
      </c>
      <c r="AL37" s="6">
        <v>0.85325220000000002</v>
      </c>
      <c r="AM37" s="6">
        <v>1.2751490000000001</v>
      </c>
      <c r="AN37" s="6">
        <v>0</v>
      </c>
      <c r="AO37" s="6">
        <v>0</v>
      </c>
      <c r="AP37" s="6">
        <v>1</v>
      </c>
      <c r="AQ37" s="6">
        <v>1</v>
      </c>
      <c r="AR37" s="6">
        <v>11</v>
      </c>
    </row>
    <row r="38" spans="5:44" x14ac:dyDescent="0.25">
      <c r="E38" s="12" t="s">
        <v>31</v>
      </c>
      <c r="F38" s="13">
        <v>123116</v>
      </c>
      <c r="G38" s="13">
        <v>0</v>
      </c>
      <c r="H38" s="14">
        <f t="shared" si="0"/>
        <v>0</v>
      </c>
      <c r="I38" s="15" t="s">
        <v>196</v>
      </c>
      <c r="J38" s="12">
        <v>0</v>
      </c>
      <c r="K38" s="16">
        <v>0</v>
      </c>
      <c r="L38" s="44" t="s">
        <v>384</v>
      </c>
      <c r="AJ38" t="s">
        <v>37</v>
      </c>
      <c r="AK38">
        <v>123116</v>
      </c>
      <c r="AL38" s="6">
        <v>0.4133175</v>
      </c>
      <c r="AM38" s="6">
        <v>0.73195540000000003</v>
      </c>
      <c r="AN38" s="6">
        <v>0</v>
      </c>
      <c r="AO38" s="6">
        <v>0</v>
      </c>
      <c r="AP38" s="6">
        <v>0</v>
      </c>
      <c r="AQ38" s="6">
        <v>1</v>
      </c>
      <c r="AR38" s="6">
        <v>9</v>
      </c>
    </row>
    <row r="39" spans="5:44" x14ac:dyDescent="0.25">
      <c r="E39" s="12" t="s">
        <v>32</v>
      </c>
      <c r="F39" s="13">
        <v>123116</v>
      </c>
      <c r="G39" s="13">
        <v>0</v>
      </c>
      <c r="H39" s="14">
        <f t="shared" si="0"/>
        <v>0</v>
      </c>
      <c r="I39" s="15" t="s">
        <v>196</v>
      </c>
      <c r="J39" s="12">
        <v>0</v>
      </c>
      <c r="K39" s="16">
        <v>0</v>
      </c>
      <c r="L39" s="44" t="s">
        <v>385</v>
      </c>
      <c r="AJ39" t="s">
        <v>40</v>
      </c>
      <c r="AK39">
        <v>123116</v>
      </c>
      <c r="AL39" s="6">
        <v>0.50015430000000005</v>
      </c>
      <c r="AM39" s="6">
        <v>4.0097909999999999</v>
      </c>
      <c r="AN39" s="6">
        <v>0</v>
      </c>
      <c r="AO39" s="6">
        <v>0</v>
      </c>
      <c r="AP39" s="6">
        <v>0</v>
      </c>
      <c r="AQ39" s="6">
        <v>0</v>
      </c>
      <c r="AR39" s="6">
        <v>99</v>
      </c>
    </row>
    <row r="40" spans="5:44" x14ac:dyDescent="0.25">
      <c r="E40" s="12" t="s">
        <v>33</v>
      </c>
      <c r="F40" s="13">
        <v>123116</v>
      </c>
      <c r="G40" s="13">
        <v>9</v>
      </c>
      <c r="H40" s="14">
        <f t="shared" si="0"/>
        <v>7.310179018161734E-5</v>
      </c>
      <c r="I40" s="15" t="s">
        <v>197</v>
      </c>
      <c r="J40" s="12">
        <v>99</v>
      </c>
      <c r="K40" s="16">
        <v>2</v>
      </c>
      <c r="L40" s="44" t="s">
        <v>386</v>
      </c>
      <c r="AJ40" t="s">
        <v>42</v>
      </c>
      <c r="AK40">
        <v>123116</v>
      </c>
      <c r="AL40" s="6">
        <v>2.5666850000000001E-2</v>
      </c>
      <c r="AM40" s="6">
        <v>0.1771336</v>
      </c>
      <c r="AN40" s="6">
        <v>0</v>
      </c>
      <c r="AO40" s="6">
        <v>0</v>
      </c>
      <c r="AP40" s="6">
        <v>0</v>
      </c>
      <c r="AQ40" s="6">
        <v>0</v>
      </c>
      <c r="AR40" s="6">
        <v>5</v>
      </c>
    </row>
    <row r="41" spans="5:44" x14ac:dyDescent="0.25">
      <c r="E41" s="12" t="s">
        <v>34</v>
      </c>
      <c r="F41" s="13">
        <v>123116</v>
      </c>
      <c r="G41" s="13">
        <v>9</v>
      </c>
      <c r="H41" s="14">
        <f t="shared" si="0"/>
        <v>7.310179018161734E-5</v>
      </c>
      <c r="I41" s="15" t="s">
        <v>197</v>
      </c>
      <c r="J41" s="12">
        <v>3</v>
      </c>
      <c r="K41" s="16">
        <v>6</v>
      </c>
      <c r="L41" s="44" t="s">
        <v>387</v>
      </c>
      <c r="AJ41" t="s">
        <v>43</v>
      </c>
      <c r="AK41">
        <v>123116</v>
      </c>
      <c r="AL41" s="6">
        <v>4.1894640000000001</v>
      </c>
      <c r="AM41" s="6">
        <v>2.8998539999999999</v>
      </c>
      <c r="AN41" s="6">
        <v>0</v>
      </c>
      <c r="AO41" s="6">
        <v>3</v>
      </c>
      <c r="AP41" s="6">
        <v>4</v>
      </c>
      <c r="AQ41" s="6">
        <v>8</v>
      </c>
      <c r="AR41" s="6">
        <v>9</v>
      </c>
    </row>
    <row r="42" spans="5:44" x14ac:dyDescent="0.25">
      <c r="E42" s="12" t="s">
        <v>35</v>
      </c>
      <c r="F42" s="13">
        <v>123116</v>
      </c>
      <c r="G42" s="13">
        <v>0</v>
      </c>
      <c r="H42" s="14">
        <f t="shared" si="0"/>
        <v>0</v>
      </c>
      <c r="I42" s="15" t="s">
        <v>196</v>
      </c>
      <c r="J42" s="12">
        <v>2</v>
      </c>
      <c r="K42" s="16">
        <v>0</v>
      </c>
      <c r="AJ42" t="s">
        <v>44</v>
      </c>
      <c r="AK42">
        <v>123116</v>
      </c>
      <c r="AL42" s="6">
        <v>1.5026480000000001E-3</v>
      </c>
      <c r="AM42" s="6">
        <v>3.9564910000000002E-2</v>
      </c>
      <c r="AN42" s="6">
        <v>0</v>
      </c>
      <c r="AO42" s="6">
        <v>0</v>
      </c>
      <c r="AP42" s="6">
        <v>0</v>
      </c>
      <c r="AQ42" s="6">
        <v>0</v>
      </c>
      <c r="AR42" s="6">
        <v>2</v>
      </c>
    </row>
    <row r="43" spans="5:44" x14ac:dyDescent="0.25">
      <c r="E43" s="12" t="s">
        <v>36</v>
      </c>
      <c r="F43" s="13">
        <v>123116</v>
      </c>
      <c r="G43" s="13">
        <v>0</v>
      </c>
      <c r="H43" s="14">
        <f t="shared" si="0"/>
        <v>0</v>
      </c>
      <c r="I43" s="15" t="s">
        <v>196</v>
      </c>
      <c r="J43" s="12">
        <v>0</v>
      </c>
      <c r="K43" s="16">
        <v>0</v>
      </c>
      <c r="L43" s="44" t="s">
        <v>388</v>
      </c>
      <c r="AJ43" t="s">
        <v>45</v>
      </c>
      <c r="AK43">
        <v>123116</v>
      </c>
      <c r="AL43" s="6">
        <v>2.6966440000000002E-3</v>
      </c>
      <c r="AM43" s="6">
        <v>5.4307580000000001E-2</v>
      </c>
      <c r="AN43" s="6">
        <v>0</v>
      </c>
      <c r="AO43" s="6">
        <v>0</v>
      </c>
      <c r="AP43" s="6">
        <v>0</v>
      </c>
      <c r="AQ43" s="6">
        <v>0</v>
      </c>
      <c r="AR43" s="6">
        <v>2</v>
      </c>
    </row>
    <row r="44" spans="5:44" x14ac:dyDescent="0.25">
      <c r="E44" s="12" t="s">
        <v>37</v>
      </c>
      <c r="F44" s="13">
        <v>123116</v>
      </c>
      <c r="G44" s="13">
        <v>0</v>
      </c>
      <c r="H44" s="14">
        <f t="shared" si="0"/>
        <v>0</v>
      </c>
      <c r="I44" s="15" t="s">
        <v>196</v>
      </c>
      <c r="J44" s="12">
        <v>0</v>
      </c>
      <c r="K44" s="16">
        <v>0</v>
      </c>
      <c r="L44" s="44" t="s">
        <v>389</v>
      </c>
      <c r="AJ44" t="s">
        <v>46</v>
      </c>
      <c r="AK44">
        <v>123116</v>
      </c>
      <c r="AL44" s="6">
        <v>0.53260339999999995</v>
      </c>
      <c r="AM44" s="6">
        <v>0.86261350000000003</v>
      </c>
      <c r="AN44" s="6">
        <v>0</v>
      </c>
      <c r="AO44" s="6">
        <v>0</v>
      </c>
      <c r="AP44" s="6">
        <v>0</v>
      </c>
      <c r="AQ44" s="6">
        <v>1</v>
      </c>
      <c r="AR44" s="6">
        <v>35</v>
      </c>
    </row>
    <row r="45" spans="5:44" x14ac:dyDescent="0.25">
      <c r="E45" s="12" t="s">
        <v>38</v>
      </c>
      <c r="F45" s="13">
        <v>123116</v>
      </c>
      <c r="G45" s="13">
        <v>1247</v>
      </c>
      <c r="H45" s="14">
        <f t="shared" si="0"/>
        <v>1.0128659150719647E-2</v>
      </c>
      <c r="I45" s="15" t="s">
        <v>195</v>
      </c>
      <c r="J45" s="12" t="s">
        <v>183</v>
      </c>
      <c r="K45" s="16" t="s">
        <v>186</v>
      </c>
      <c r="L45" s="44" t="s">
        <v>393</v>
      </c>
      <c r="AJ45" t="s">
        <v>47</v>
      </c>
      <c r="AK45">
        <v>123116</v>
      </c>
      <c r="AL45" s="6">
        <v>0.1385035</v>
      </c>
      <c r="AM45" s="6">
        <v>0.4516886</v>
      </c>
      <c r="AN45" s="6">
        <v>0</v>
      </c>
      <c r="AO45" s="6">
        <v>0</v>
      </c>
      <c r="AP45" s="6">
        <v>0</v>
      </c>
      <c r="AQ45" s="6">
        <v>0</v>
      </c>
      <c r="AR45" s="6">
        <v>43</v>
      </c>
    </row>
    <row r="46" spans="5:44" x14ac:dyDescent="0.25">
      <c r="E46" s="12" t="s">
        <v>39</v>
      </c>
      <c r="F46" s="13">
        <v>123116</v>
      </c>
      <c r="G46" s="13">
        <v>79650</v>
      </c>
      <c r="H46" s="14">
        <f t="shared" si="0"/>
        <v>0.64695084310731343</v>
      </c>
      <c r="I46" s="15" t="s">
        <v>195</v>
      </c>
      <c r="J46" s="12" t="s">
        <v>180</v>
      </c>
      <c r="K46" s="16" t="s">
        <v>180</v>
      </c>
      <c r="L46" s="44" t="s">
        <v>391</v>
      </c>
      <c r="AJ46" t="s">
        <v>48</v>
      </c>
      <c r="AK46">
        <v>123116</v>
      </c>
      <c r="AL46" s="6">
        <v>2.7868029999999998E-2</v>
      </c>
      <c r="AM46" s="6">
        <v>0.16883400000000001</v>
      </c>
      <c r="AN46" s="6">
        <v>0</v>
      </c>
      <c r="AO46" s="6">
        <v>0</v>
      </c>
      <c r="AP46" s="6">
        <v>0</v>
      </c>
      <c r="AQ46" s="6">
        <v>0</v>
      </c>
      <c r="AR46" s="6">
        <v>3</v>
      </c>
    </row>
    <row r="47" spans="5:44" x14ac:dyDescent="0.25">
      <c r="E47" s="12" t="s">
        <v>40</v>
      </c>
      <c r="F47" s="13">
        <v>123116</v>
      </c>
      <c r="G47" s="13">
        <v>0</v>
      </c>
      <c r="H47" s="14">
        <f t="shared" si="0"/>
        <v>0</v>
      </c>
      <c r="I47" s="15" t="s">
        <v>196</v>
      </c>
      <c r="J47" s="12">
        <v>0</v>
      </c>
      <c r="K47" s="16">
        <v>0</v>
      </c>
      <c r="L47" s="44" t="s">
        <v>392</v>
      </c>
      <c r="AJ47" t="s">
        <v>49</v>
      </c>
      <c r="AK47">
        <v>123116</v>
      </c>
      <c r="AL47" s="6">
        <v>67301</v>
      </c>
      <c r="AM47" s="6">
        <v>0</v>
      </c>
      <c r="AN47" s="6">
        <v>67301</v>
      </c>
      <c r="AO47" s="6">
        <v>67301</v>
      </c>
      <c r="AP47" s="6">
        <v>67301</v>
      </c>
      <c r="AQ47" s="6">
        <v>67301</v>
      </c>
      <c r="AR47" s="6">
        <v>67301</v>
      </c>
    </row>
    <row r="48" spans="5:44" x14ac:dyDescent="0.25">
      <c r="E48" s="12" t="s">
        <v>41</v>
      </c>
      <c r="F48" s="13">
        <v>123116</v>
      </c>
      <c r="G48" s="13">
        <v>1247</v>
      </c>
      <c r="H48" s="14">
        <f t="shared" si="0"/>
        <v>1.0128659150719647E-2</v>
      </c>
      <c r="I48" s="15" t="s">
        <v>195</v>
      </c>
      <c r="J48" s="12" t="s">
        <v>184</v>
      </c>
      <c r="K48" s="16" t="s">
        <v>187</v>
      </c>
      <c r="L48" s="44" t="s">
        <v>390</v>
      </c>
      <c r="AJ48" t="s">
        <v>51</v>
      </c>
      <c r="AK48">
        <v>123116</v>
      </c>
      <c r="AL48" s="6">
        <v>0.16046659999999999</v>
      </c>
      <c r="AM48" s="6">
        <v>0.38805859999999998</v>
      </c>
      <c r="AN48" s="6">
        <v>0</v>
      </c>
      <c r="AO48" s="6">
        <v>0</v>
      </c>
      <c r="AP48" s="6">
        <v>0</v>
      </c>
      <c r="AQ48" s="6">
        <v>0</v>
      </c>
      <c r="AR48" s="6">
        <v>10</v>
      </c>
    </row>
    <row r="49" spans="5:44" x14ac:dyDescent="0.25">
      <c r="E49" s="12" t="s">
        <v>42</v>
      </c>
      <c r="F49" s="13">
        <v>123116</v>
      </c>
      <c r="G49" s="13">
        <v>0</v>
      </c>
      <c r="H49" s="14">
        <f t="shared" si="0"/>
        <v>0</v>
      </c>
      <c r="I49" s="15" t="s">
        <v>196</v>
      </c>
      <c r="J49" s="12">
        <v>0</v>
      </c>
      <c r="K49" s="16">
        <v>0</v>
      </c>
      <c r="L49" s="44" t="s">
        <v>394</v>
      </c>
      <c r="AJ49" t="s">
        <v>52</v>
      </c>
      <c r="AK49">
        <v>123116</v>
      </c>
      <c r="AL49" s="6">
        <v>3.0377859999999998E-3</v>
      </c>
      <c r="AM49" s="6">
        <v>5.8328520000000002E-2</v>
      </c>
      <c r="AN49" s="6">
        <v>0</v>
      </c>
      <c r="AO49" s="6">
        <v>0</v>
      </c>
      <c r="AP49" s="6">
        <v>0</v>
      </c>
      <c r="AQ49" s="6">
        <v>0</v>
      </c>
      <c r="AR49" s="6">
        <v>4</v>
      </c>
    </row>
    <row r="50" spans="5:44" x14ac:dyDescent="0.25">
      <c r="E50" s="12" t="s">
        <v>43</v>
      </c>
      <c r="F50" s="13">
        <v>123116</v>
      </c>
      <c r="G50" s="13">
        <v>0</v>
      </c>
      <c r="H50" s="14">
        <f t="shared" si="0"/>
        <v>0</v>
      </c>
      <c r="I50" s="15" t="s">
        <v>196</v>
      </c>
      <c r="J50" s="12">
        <v>8</v>
      </c>
      <c r="K50" s="16">
        <v>0</v>
      </c>
      <c r="L50" s="44" t="s">
        <v>395</v>
      </c>
      <c r="AJ50" t="s">
        <v>53</v>
      </c>
      <c r="AK50">
        <v>123116</v>
      </c>
      <c r="AL50" s="6">
        <v>6.9284250000000002E-3</v>
      </c>
      <c r="AM50" s="6">
        <v>8.4980130000000001E-2</v>
      </c>
      <c r="AN50" s="6">
        <v>0</v>
      </c>
      <c r="AO50" s="6">
        <v>0</v>
      </c>
      <c r="AP50" s="6">
        <v>0</v>
      </c>
      <c r="AQ50" s="6">
        <v>0</v>
      </c>
      <c r="AR50" s="6">
        <v>3</v>
      </c>
    </row>
    <row r="51" spans="5:44" x14ac:dyDescent="0.25">
      <c r="E51" s="12" t="s">
        <v>44</v>
      </c>
      <c r="F51" s="13">
        <v>123116</v>
      </c>
      <c r="G51" s="13">
        <v>0</v>
      </c>
      <c r="H51" s="14">
        <f t="shared" si="0"/>
        <v>0</v>
      </c>
      <c r="I51" s="15" t="s">
        <v>196</v>
      </c>
      <c r="J51" s="12">
        <v>0</v>
      </c>
      <c r="K51" s="16">
        <v>0</v>
      </c>
      <c r="L51" s="44" t="s">
        <v>396</v>
      </c>
      <c r="AJ51" t="s">
        <v>54</v>
      </c>
      <c r="AK51">
        <v>123116</v>
      </c>
      <c r="AL51" s="6">
        <v>2.6873680000000002</v>
      </c>
      <c r="AM51" s="6">
        <v>1.8488530000000001</v>
      </c>
      <c r="AN51" s="6">
        <v>0</v>
      </c>
      <c r="AO51" s="6">
        <v>2</v>
      </c>
      <c r="AP51" s="6">
        <v>2</v>
      </c>
      <c r="AQ51" s="6">
        <v>3</v>
      </c>
      <c r="AR51" s="6">
        <v>90</v>
      </c>
    </row>
    <row r="52" spans="5:44" x14ac:dyDescent="0.25">
      <c r="E52" s="12" t="s">
        <v>45</v>
      </c>
      <c r="F52" s="13">
        <v>123116</v>
      </c>
      <c r="G52" s="13">
        <v>0</v>
      </c>
      <c r="H52" s="14">
        <f t="shared" si="0"/>
        <v>0</v>
      </c>
      <c r="I52" s="15" t="s">
        <v>196</v>
      </c>
      <c r="J52" s="12">
        <v>0</v>
      </c>
      <c r="K52" s="16">
        <v>0</v>
      </c>
      <c r="L52" s="44" t="s">
        <v>397</v>
      </c>
      <c r="AJ52" t="s">
        <v>57</v>
      </c>
      <c r="AK52">
        <v>123113</v>
      </c>
      <c r="AL52" s="6">
        <v>1.6193010000000001</v>
      </c>
      <c r="AM52" s="6">
        <v>1.454528</v>
      </c>
      <c r="AN52" s="6">
        <v>1</v>
      </c>
      <c r="AO52" s="6">
        <v>1</v>
      </c>
      <c r="AP52" s="6">
        <v>1</v>
      </c>
      <c r="AQ52" s="6">
        <v>1</v>
      </c>
      <c r="AR52" s="6">
        <v>9</v>
      </c>
    </row>
    <row r="53" spans="5:44" x14ac:dyDescent="0.25">
      <c r="E53" s="12" t="s">
        <v>46</v>
      </c>
      <c r="F53" s="13">
        <v>123116</v>
      </c>
      <c r="G53" s="13">
        <v>0</v>
      </c>
      <c r="H53" s="14">
        <f t="shared" si="0"/>
        <v>0</v>
      </c>
      <c r="I53" s="15" t="s">
        <v>196</v>
      </c>
      <c r="J53" s="12">
        <v>0</v>
      </c>
      <c r="K53" s="16">
        <v>0</v>
      </c>
      <c r="L53" s="44" t="s">
        <v>398</v>
      </c>
      <c r="AJ53" t="s">
        <v>58</v>
      </c>
      <c r="AK53">
        <v>123111</v>
      </c>
      <c r="AL53" s="6">
        <v>0.35173140000000003</v>
      </c>
      <c r="AM53" s="6">
        <v>1.0321819999999999</v>
      </c>
      <c r="AN53" s="6">
        <v>0</v>
      </c>
      <c r="AO53" s="6">
        <v>0</v>
      </c>
      <c r="AP53" s="6">
        <v>0</v>
      </c>
      <c r="AQ53" s="6">
        <v>0</v>
      </c>
      <c r="AR53" s="6">
        <v>8</v>
      </c>
    </row>
    <row r="54" spans="5:44" x14ac:dyDescent="0.25">
      <c r="E54" s="12" t="s">
        <v>47</v>
      </c>
      <c r="F54" s="13">
        <v>123116</v>
      </c>
      <c r="G54" s="13">
        <v>0</v>
      </c>
      <c r="H54" s="14">
        <f t="shared" si="0"/>
        <v>0</v>
      </c>
      <c r="I54" s="15" t="s">
        <v>196</v>
      </c>
      <c r="J54" s="12">
        <v>0</v>
      </c>
      <c r="K54" s="16">
        <v>0</v>
      </c>
      <c r="L54" s="44" t="s">
        <v>399</v>
      </c>
      <c r="AJ54" t="s">
        <v>61</v>
      </c>
      <c r="AK54">
        <v>123116</v>
      </c>
      <c r="AL54" s="6">
        <v>0.1206667</v>
      </c>
      <c r="AM54" s="6">
        <v>0.34572449999999999</v>
      </c>
      <c r="AN54" s="6">
        <v>0</v>
      </c>
      <c r="AO54" s="6">
        <v>0</v>
      </c>
      <c r="AP54" s="6">
        <v>0</v>
      </c>
      <c r="AQ54" s="6">
        <v>0</v>
      </c>
      <c r="AR54" s="6">
        <v>5</v>
      </c>
    </row>
    <row r="55" spans="5:44" x14ac:dyDescent="0.25">
      <c r="E55" s="12" t="s">
        <v>48</v>
      </c>
      <c r="F55" s="13">
        <v>123116</v>
      </c>
      <c r="G55" s="13">
        <v>0</v>
      </c>
      <c r="H55" s="14">
        <f t="shared" si="0"/>
        <v>0</v>
      </c>
      <c r="I55" s="15" t="s">
        <v>196</v>
      </c>
      <c r="J55" s="12">
        <v>0</v>
      </c>
      <c r="K55" s="16">
        <v>0</v>
      </c>
      <c r="L55" s="44" t="s">
        <v>400</v>
      </c>
      <c r="AJ55" t="s">
        <v>63</v>
      </c>
      <c r="AK55">
        <v>123116</v>
      </c>
      <c r="AL55" s="6">
        <v>0.32646449999999999</v>
      </c>
      <c r="AM55" s="6">
        <v>0.56029399999999996</v>
      </c>
      <c r="AN55" s="6">
        <v>0</v>
      </c>
      <c r="AO55" s="6">
        <v>0</v>
      </c>
      <c r="AP55" s="6">
        <v>0</v>
      </c>
      <c r="AQ55" s="6">
        <v>1</v>
      </c>
      <c r="AR55" s="6">
        <v>5</v>
      </c>
    </row>
    <row r="56" spans="5:44" x14ac:dyDescent="0.25">
      <c r="E56" s="12" t="s">
        <v>49</v>
      </c>
      <c r="F56" s="13">
        <v>123116</v>
      </c>
      <c r="G56" s="13">
        <v>0</v>
      </c>
      <c r="H56" s="14">
        <f t="shared" si="0"/>
        <v>0</v>
      </c>
      <c r="I56" s="15" t="s">
        <v>196</v>
      </c>
      <c r="J56" s="12">
        <v>67301</v>
      </c>
      <c r="K56" s="16">
        <v>67301</v>
      </c>
      <c r="L56" s="44" t="s">
        <v>401</v>
      </c>
      <c r="AJ56" t="s">
        <v>64</v>
      </c>
      <c r="AK56">
        <v>123110</v>
      </c>
      <c r="AL56" s="6">
        <v>1.5715619999999999</v>
      </c>
      <c r="AM56" s="6">
        <v>1.7780419999999999</v>
      </c>
      <c r="AN56" s="6">
        <v>0</v>
      </c>
      <c r="AO56" s="6">
        <v>0</v>
      </c>
      <c r="AP56" s="6">
        <v>0</v>
      </c>
      <c r="AQ56" s="6">
        <v>3</v>
      </c>
      <c r="AR56" s="6">
        <v>9</v>
      </c>
    </row>
    <row r="57" spans="5:44" x14ac:dyDescent="0.25">
      <c r="E57" s="12" t="s">
        <v>50</v>
      </c>
      <c r="F57" s="13">
        <v>123116</v>
      </c>
      <c r="G57" s="13">
        <v>32301</v>
      </c>
      <c r="H57" s="14">
        <f t="shared" si="0"/>
        <v>0.2623623249618246</v>
      </c>
      <c r="I57" s="15" t="s">
        <v>195</v>
      </c>
      <c r="J57" s="12" t="s">
        <v>185</v>
      </c>
      <c r="K57" s="16" t="s">
        <v>185</v>
      </c>
      <c r="L57" s="44" t="s">
        <v>402</v>
      </c>
      <c r="AJ57" t="s">
        <v>65</v>
      </c>
      <c r="AK57">
        <v>123116</v>
      </c>
      <c r="AL57" s="6">
        <v>1.179392</v>
      </c>
      <c r="AM57" s="6">
        <v>1.370579</v>
      </c>
      <c r="AN57" s="6">
        <v>0</v>
      </c>
      <c r="AO57" s="6">
        <v>0</v>
      </c>
      <c r="AP57" s="6">
        <v>0</v>
      </c>
      <c r="AQ57" s="6">
        <v>2</v>
      </c>
      <c r="AR57" s="6">
        <v>9</v>
      </c>
    </row>
    <row r="58" spans="5:44" x14ac:dyDescent="0.25">
      <c r="E58" s="12" t="s">
        <v>51</v>
      </c>
      <c r="F58" s="13">
        <v>123116</v>
      </c>
      <c r="G58" s="13">
        <v>0</v>
      </c>
      <c r="H58" s="14">
        <f t="shared" si="0"/>
        <v>0</v>
      </c>
      <c r="I58" s="15" t="s">
        <v>196</v>
      </c>
      <c r="J58" s="12">
        <v>0</v>
      </c>
      <c r="K58" s="16">
        <v>0</v>
      </c>
      <c r="L58" s="44" t="s">
        <v>403</v>
      </c>
      <c r="AJ58" t="s">
        <v>67</v>
      </c>
      <c r="AK58">
        <v>123107</v>
      </c>
      <c r="AL58" s="6">
        <v>1747.325</v>
      </c>
      <c r="AM58" s="6">
        <v>2006.5119999999999</v>
      </c>
      <c r="AN58" s="6">
        <v>0</v>
      </c>
      <c r="AO58" s="6">
        <v>856</v>
      </c>
      <c r="AP58" s="6">
        <v>1430</v>
      </c>
      <c r="AQ58" s="6">
        <v>1840</v>
      </c>
      <c r="AR58" s="6">
        <v>9999</v>
      </c>
    </row>
    <row r="59" spans="5:44" x14ac:dyDescent="0.25">
      <c r="E59" s="12" t="s">
        <v>52</v>
      </c>
      <c r="F59" s="13">
        <v>123116</v>
      </c>
      <c r="G59" s="13">
        <v>0</v>
      </c>
      <c r="H59" s="14">
        <f t="shared" si="0"/>
        <v>0</v>
      </c>
      <c r="I59" s="15" t="s">
        <v>196</v>
      </c>
      <c r="J59" s="12">
        <v>0</v>
      </c>
      <c r="K59" s="16">
        <v>0</v>
      </c>
      <c r="L59" s="44" t="s">
        <v>404</v>
      </c>
      <c r="AJ59" t="s">
        <v>68</v>
      </c>
      <c r="AK59">
        <v>123116</v>
      </c>
      <c r="AL59" s="6">
        <v>2.1174659999999998</v>
      </c>
      <c r="AM59" s="6">
        <v>0.74558469999999999</v>
      </c>
      <c r="AN59" s="6">
        <v>1</v>
      </c>
      <c r="AO59" s="6">
        <v>2</v>
      </c>
      <c r="AP59" s="6">
        <v>2</v>
      </c>
      <c r="AQ59" s="6">
        <v>2</v>
      </c>
      <c r="AR59" s="6">
        <v>22</v>
      </c>
    </row>
    <row r="60" spans="5:44" x14ac:dyDescent="0.25">
      <c r="E60" s="12" t="s">
        <v>53</v>
      </c>
      <c r="F60" s="13">
        <v>123116</v>
      </c>
      <c r="G60" s="13">
        <v>0</v>
      </c>
      <c r="H60" s="14">
        <f t="shared" si="0"/>
        <v>0</v>
      </c>
      <c r="I60" s="15" t="s">
        <v>196</v>
      </c>
      <c r="J60" s="12">
        <v>0</v>
      </c>
      <c r="K60" s="16">
        <v>0</v>
      </c>
      <c r="L60" s="44" t="s">
        <v>405</v>
      </c>
      <c r="AJ60" t="s">
        <v>69</v>
      </c>
      <c r="AK60">
        <v>123116</v>
      </c>
      <c r="AL60" s="6">
        <v>1.085683</v>
      </c>
      <c r="AM60" s="6">
        <v>1.0668249999999999</v>
      </c>
      <c r="AN60" s="6">
        <v>0</v>
      </c>
      <c r="AO60" s="6">
        <v>1</v>
      </c>
      <c r="AP60" s="6">
        <v>1</v>
      </c>
      <c r="AQ60" s="6">
        <v>1</v>
      </c>
      <c r="AR60" s="6">
        <v>45</v>
      </c>
    </row>
    <row r="61" spans="5:44" x14ac:dyDescent="0.25">
      <c r="E61" s="12" t="s">
        <v>54</v>
      </c>
      <c r="F61" s="13">
        <v>123116</v>
      </c>
      <c r="G61" s="13">
        <v>0</v>
      </c>
      <c r="H61" s="14">
        <f t="shared" si="0"/>
        <v>0</v>
      </c>
      <c r="I61" s="15" t="s">
        <v>196</v>
      </c>
      <c r="J61" s="12">
        <v>2</v>
      </c>
      <c r="K61" s="16">
        <v>4</v>
      </c>
      <c r="L61" s="44" t="s">
        <v>406</v>
      </c>
      <c r="AJ61" t="s">
        <v>70</v>
      </c>
      <c r="AK61">
        <v>123116</v>
      </c>
      <c r="AL61" s="6">
        <v>0.20122490000000001</v>
      </c>
      <c r="AM61" s="6">
        <v>0.61250990000000005</v>
      </c>
      <c r="AN61" s="6">
        <v>0</v>
      </c>
      <c r="AO61" s="6">
        <v>0</v>
      </c>
      <c r="AP61" s="6">
        <v>0</v>
      </c>
      <c r="AQ61" s="6">
        <v>0</v>
      </c>
      <c r="AR61" s="6">
        <v>15</v>
      </c>
    </row>
    <row r="62" spans="5:44" x14ac:dyDescent="0.25">
      <c r="E62" s="12" t="s">
        <v>55</v>
      </c>
      <c r="F62" s="13">
        <v>123116</v>
      </c>
      <c r="G62" s="13">
        <v>80</v>
      </c>
      <c r="H62" s="14">
        <f t="shared" si="0"/>
        <v>6.4979369050326521E-4</v>
      </c>
      <c r="I62" s="15" t="s">
        <v>195</v>
      </c>
      <c r="J62" s="12">
        <v>67301</v>
      </c>
      <c r="K62" s="16">
        <v>67301</v>
      </c>
      <c r="L62" s="44" t="s">
        <v>408</v>
      </c>
      <c r="AJ62" t="s">
        <v>71</v>
      </c>
      <c r="AK62">
        <v>123116</v>
      </c>
      <c r="AL62" s="6">
        <v>1.0559149999999999E-3</v>
      </c>
      <c r="AM62" s="6">
        <v>3.488923E-2</v>
      </c>
      <c r="AN62" s="6">
        <v>0</v>
      </c>
      <c r="AO62" s="6">
        <v>0</v>
      </c>
      <c r="AP62" s="6">
        <v>0</v>
      </c>
      <c r="AQ62" s="6">
        <v>0</v>
      </c>
      <c r="AR62" s="6">
        <v>2</v>
      </c>
    </row>
    <row r="63" spans="5:44" x14ac:dyDescent="0.25">
      <c r="E63" s="12" t="s">
        <v>56</v>
      </c>
      <c r="F63" s="13">
        <v>123116</v>
      </c>
      <c r="G63" s="13">
        <v>111090</v>
      </c>
      <c r="H63" s="14">
        <f t="shared" si="0"/>
        <v>0.90231976347509668</v>
      </c>
      <c r="I63" s="15" t="s">
        <v>195</v>
      </c>
      <c r="J63" s="12" t="s">
        <v>180</v>
      </c>
      <c r="K63" s="16" t="s">
        <v>180</v>
      </c>
      <c r="L63" s="44" t="s">
        <v>407</v>
      </c>
      <c r="AJ63" t="s">
        <v>72</v>
      </c>
      <c r="AK63">
        <v>123116</v>
      </c>
      <c r="AL63" s="6">
        <v>2.8103580000000002E-3</v>
      </c>
      <c r="AM63" s="6">
        <v>5.8894200000000001E-2</v>
      </c>
      <c r="AN63" s="6">
        <v>0</v>
      </c>
      <c r="AO63" s="6">
        <v>0</v>
      </c>
      <c r="AP63" s="6">
        <v>0</v>
      </c>
      <c r="AQ63" s="6">
        <v>0</v>
      </c>
      <c r="AR63" s="6">
        <v>4</v>
      </c>
    </row>
    <row r="64" spans="5:44" x14ac:dyDescent="0.25">
      <c r="E64" s="12" t="s">
        <v>57</v>
      </c>
      <c r="F64" s="13">
        <v>123116</v>
      </c>
      <c r="G64" s="13">
        <v>3</v>
      </c>
      <c r="H64" s="14">
        <f t="shared" si="0"/>
        <v>2.4367263393872447E-5</v>
      </c>
      <c r="I64" s="15" t="s">
        <v>197</v>
      </c>
      <c r="J64" s="12">
        <v>6</v>
      </c>
      <c r="K64" s="16">
        <v>6</v>
      </c>
      <c r="L64" s="44" t="s">
        <v>409</v>
      </c>
      <c r="AJ64" t="s">
        <v>73</v>
      </c>
      <c r="AK64">
        <v>123116</v>
      </c>
      <c r="AL64" s="6">
        <v>0.38890960000000002</v>
      </c>
      <c r="AM64" s="6">
        <v>0.81396060000000003</v>
      </c>
      <c r="AN64" s="6">
        <v>0</v>
      </c>
      <c r="AO64" s="6">
        <v>0</v>
      </c>
      <c r="AP64" s="6">
        <v>0</v>
      </c>
      <c r="AQ64" s="6">
        <v>1</v>
      </c>
      <c r="AR64" s="6">
        <v>45</v>
      </c>
    </row>
    <row r="65" spans="5:44" x14ac:dyDescent="0.25">
      <c r="E65" s="12" t="s">
        <v>58</v>
      </c>
      <c r="F65" s="13">
        <v>123116</v>
      </c>
      <c r="G65" s="13">
        <v>5</v>
      </c>
      <c r="H65" s="14">
        <f t="shared" si="0"/>
        <v>4.0612105656454075E-5</v>
      </c>
      <c r="I65" s="15" t="s">
        <v>197</v>
      </c>
      <c r="J65" s="12">
        <v>0</v>
      </c>
      <c r="K65" s="16">
        <v>1</v>
      </c>
      <c r="L65" s="44" t="s">
        <v>410</v>
      </c>
      <c r="AJ65" t="s">
        <v>74</v>
      </c>
      <c r="AK65">
        <v>123116</v>
      </c>
      <c r="AL65" s="6">
        <v>0.16473889999999999</v>
      </c>
      <c r="AM65" s="6">
        <v>0.5543283</v>
      </c>
      <c r="AN65" s="6">
        <v>0</v>
      </c>
      <c r="AO65" s="6">
        <v>0</v>
      </c>
      <c r="AP65" s="6">
        <v>0</v>
      </c>
      <c r="AQ65" s="6">
        <v>0</v>
      </c>
      <c r="AR65" s="6">
        <v>39</v>
      </c>
    </row>
    <row r="66" spans="5:44" x14ac:dyDescent="0.25">
      <c r="E66" s="12" t="s">
        <v>59</v>
      </c>
      <c r="F66" s="13">
        <v>123116</v>
      </c>
      <c r="G66" s="13">
        <v>7597</v>
      </c>
      <c r="H66" s="14">
        <f t="shared" si="0"/>
        <v>6.1706033334416321E-2</v>
      </c>
      <c r="I66" s="15" t="s">
        <v>195</v>
      </c>
      <c r="J66" s="12" t="s">
        <v>185</v>
      </c>
      <c r="K66" s="16" t="s">
        <v>185</v>
      </c>
      <c r="L66" s="44" t="s">
        <v>411</v>
      </c>
      <c r="AJ66" t="s">
        <v>75</v>
      </c>
      <c r="AK66">
        <v>123116</v>
      </c>
      <c r="AL66" s="6">
        <v>3</v>
      </c>
      <c r="AM66" s="6">
        <v>0</v>
      </c>
      <c r="AN66" s="6">
        <v>3</v>
      </c>
      <c r="AO66" s="6">
        <v>3</v>
      </c>
      <c r="AP66" s="6">
        <v>3</v>
      </c>
      <c r="AQ66" s="6">
        <v>3</v>
      </c>
      <c r="AR66" s="6">
        <v>3</v>
      </c>
    </row>
    <row r="67" spans="5:44" x14ac:dyDescent="0.25">
      <c r="E67" s="12" t="s">
        <v>60</v>
      </c>
      <c r="F67" s="13">
        <v>123116</v>
      </c>
      <c r="G67" s="13">
        <v>21488</v>
      </c>
      <c r="H67" s="14">
        <f t="shared" si="0"/>
        <v>0.17453458526917703</v>
      </c>
      <c r="I67" s="15" t="s">
        <v>195</v>
      </c>
      <c r="J67" s="12" t="s">
        <v>185</v>
      </c>
      <c r="K67" s="16" t="s">
        <v>185</v>
      </c>
      <c r="L67" s="44" t="s">
        <v>412</v>
      </c>
      <c r="AJ67" t="s">
        <v>76</v>
      </c>
      <c r="AK67">
        <v>123116</v>
      </c>
      <c r="AL67" s="6">
        <v>0.1133565</v>
      </c>
      <c r="AM67" s="6">
        <v>0.33542909999999998</v>
      </c>
      <c r="AN67" s="6">
        <v>0</v>
      </c>
      <c r="AO67" s="6">
        <v>0</v>
      </c>
      <c r="AP67" s="6">
        <v>0</v>
      </c>
      <c r="AQ67" s="6">
        <v>0</v>
      </c>
      <c r="AR67" s="6">
        <v>4</v>
      </c>
    </row>
    <row r="68" spans="5:44" x14ac:dyDescent="0.25">
      <c r="E68" s="12" t="s">
        <v>61</v>
      </c>
      <c r="F68" s="13">
        <v>123116</v>
      </c>
      <c r="G68" s="13">
        <v>0</v>
      </c>
      <c r="H68" s="14">
        <f t="shared" si="0"/>
        <v>0</v>
      </c>
      <c r="I68" s="15" t="s">
        <v>196</v>
      </c>
      <c r="J68" s="12">
        <v>0</v>
      </c>
      <c r="K68" s="16">
        <v>0</v>
      </c>
      <c r="L68" s="44" t="s">
        <v>413</v>
      </c>
      <c r="AJ68" t="s">
        <v>77</v>
      </c>
      <c r="AK68">
        <v>123116</v>
      </c>
      <c r="AL68" s="6">
        <v>1.905122</v>
      </c>
      <c r="AM68" s="6">
        <v>0.85400469999999995</v>
      </c>
      <c r="AN68" s="6">
        <v>0</v>
      </c>
      <c r="AO68" s="6">
        <v>1</v>
      </c>
      <c r="AP68" s="6">
        <v>2</v>
      </c>
      <c r="AQ68" s="6">
        <v>2</v>
      </c>
      <c r="AR68" s="6">
        <v>22</v>
      </c>
    </row>
    <row r="69" spans="5:44" x14ac:dyDescent="0.25">
      <c r="E69" s="12" t="s">
        <v>62</v>
      </c>
      <c r="F69" s="13">
        <v>123116</v>
      </c>
      <c r="G69" s="13">
        <v>111090</v>
      </c>
      <c r="H69" s="14">
        <f t="shared" si="0"/>
        <v>0.90231976347509668</v>
      </c>
      <c r="I69" s="15" t="s">
        <v>195</v>
      </c>
      <c r="J69" s="12" t="s">
        <v>180</v>
      </c>
      <c r="K69" s="16" t="s">
        <v>180</v>
      </c>
      <c r="L69" s="44" t="s">
        <v>414</v>
      </c>
      <c r="AJ69" t="s">
        <v>78</v>
      </c>
      <c r="AK69">
        <v>123098</v>
      </c>
      <c r="AL69" s="6">
        <v>1.367065</v>
      </c>
      <c r="AM69" s="6">
        <v>1.1703460000000001</v>
      </c>
      <c r="AN69" s="6">
        <v>1</v>
      </c>
      <c r="AO69" s="6">
        <v>1</v>
      </c>
      <c r="AP69" s="6">
        <v>1</v>
      </c>
      <c r="AQ69" s="6">
        <v>1</v>
      </c>
      <c r="AR69" s="6">
        <v>9</v>
      </c>
    </row>
    <row r="70" spans="5:44" x14ac:dyDescent="0.25">
      <c r="E70" s="12" t="s">
        <v>63</v>
      </c>
      <c r="F70" s="13">
        <v>123116</v>
      </c>
      <c r="G70" s="13">
        <v>0</v>
      </c>
      <c r="H70" s="14">
        <f t="shared" si="0"/>
        <v>0</v>
      </c>
      <c r="I70" s="15" t="s">
        <v>196</v>
      </c>
      <c r="J70" s="12">
        <v>0</v>
      </c>
      <c r="K70" s="16">
        <v>3</v>
      </c>
      <c r="L70" s="44" t="s">
        <v>415</v>
      </c>
    </row>
    <row r="71" spans="5:44" x14ac:dyDescent="0.25">
      <c r="E71" s="12" t="s">
        <v>64</v>
      </c>
      <c r="F71" s="13">
        <v>123116</v>
      </c>
      <c r="G71" s="13">
        <v>6</v>
      </c>
      <c r="H71" s="14">
        <f t="shared" si="0"/>
        <v>4.8734526787744893E-5</v>
      </c>
      <c r="I71" s="15" t="s">
        <v>197</v>
      </c>
      <c r="J71" s="12">
        <v>0</v>
      </c>
      <c r="K71" s="16">
        <v>3</v>
      </c>
      <c r="L71" s="44" t="s">
        <v>416</v>
      </c>
    </row>
    <row r="72" spans="5:44" x14ac:dyDescent="0.25">
      <c r="E72" s="12" t="s">
        <v>65</v>
      </c>
      <c r="F72" s="13">
        <v>123116</v>
      </c>
      <c r="G72" s="13">
        <v>0</v>
      </c>
      <c r="H72" s="14">
        <f t="shared" ref="H72:H96" si="1">G72/F72</f>
        <v>0</v>
      </c>
      <c r="I72" s="15" t="s">
        <v>196</v>
      </c>
      <c r="J72" s="12">
        <v>0</v>
      </c>
      <c r="K72" s="16">
        <v>2</v>
      </c>
      <c r="L72" s="44" t="s">
        <v>417</v>
      </c>
    </row>
    <row r="73" spans="5:44" x14ac:dyDescent="0.25">
      <c r="E73" s="12" t="s">
        <v>66</v>
      </c>
      <c r="F73" s="13">
        <v>123116</v>
      </c>
      <c r="G73" s="13">
        <v>79647</v>
      </c>
      <c r="H73" s="14">
        <f t="shared" si="1"/>
        <v>0.6469264758439196</v>
      </c>
      <c r="I73" s="15" t="s">
        <v>195</v>
      </c>
      <c r="J73" s="12" t="s">
        <v>180</v>
      </c>
      <c r="K73" s="16" t="s">
        <v>180</v>
      </c>
      <c r="L73" s="44" t="s">
        <v>418</v>
      </c>
    </row>
    <row r="74" spans="5:44" x14ac:dyDescent="0.25">
      <c r="E74" s="12" t="s">
        <v>67</v>
      </c>
      <c r="F74" s="13">
        <v>123116</v>
      </c>
      <c r="G74" s="13">
        <v>9</v>
      </c>
      <c r="H74" s="14">
        <f t="shared" si="1"/>
        <v>7.310179018161734E-5</v>
      </c>
      <c r="I74" s="15" t="s">
        <v>197</v>
      </c>
      <c r="J74" s="12">
        <v>9999</v>
      </c>
      <c r="K74" s="16">
        <v>250</v>
      </c>
      <c r="L74" s="44" t="s">
        <v>419</v>
      </c>
    </row>
    <row r="75" spans="5:44" x14ac:dyDescent="0.25">
      <c r="E75" s="12" t="s">
        <v>68</v>
      </c>
      <c r="F75" s="13">
        <v>123116</v>
      </c>
      <c r="G75" s="13">
        <v>0</v>
      </c>
      <c r="H75" s="14">
        <f t="shared" si="1"/>
        <v>0</v>
      </c>
      <c r="I75" s="15" t="s">
        <v>196</v>
      </c>
      <c r="J75" s="12">
        <v>3</v>
      </c>
      <c r="K75" s="16">
        <v>7</v>
      </c>
      <c r="L75" s="44" t="s">
        <v>420</v>
      </c>
    </row>
    <row r="76" spans="5:44" x14ac:dyDescent="0.25">
      <c r="E76" s="12" t="s">
        <v>69</v>
      </c>
      <c r="F76" s="13">
        <v>123116</v>
      </c>
      <c r="G76" s="13">
        <v>0</v>
      </c>
      <c r="H76" s="14">
        <f t="shared" si="1"/>
        <v>0</v>
      </c>
      <c r="I76" s="15" t="s">
        <v>196</v>
      </c>
      <c r="J76" s="12">
        <v>2</v>
      </c>
      <c r="K76" s="16">
        <v>0</v>
      </c>
    </row>
    <row r="77" spans="5:44" x14ac:dyDescent="0.25">
      <c r="E77" s="12" t="s">
        <v>70</v>
      </c>
      <c r="F77" s="13">
        <v>123116</v>
      </c>
      <c r="G77" s="13">
        <v>0</v>
      </c>
      <c r="H77" s="14">
        <f t="shared" si="1"/>
        <v>0</v>
      </c>
      <c r="I77" s="15" t="s">
        <v>196</v>
      </c>
      <c r="J77" s="12">
        <v>0</v>
      </c>
      <c r="K77" s="16">
        <v>2</v>
      </c>
      <c r="L77" s="44" t="s">
        <v>421</v>
      </c>
    </row>
    <row r="78" spans="5:44" x14ac:dyDescent="0.25">
      <c r="E78" s="12" t="s">
        <v>71</v>
      </c>
      <c r="F78" s="13">
        <v>123116</v>
      </c>
      <c r="G78" s="13">
        <v>0</v>
      </c>
      <c r="H78" s="14">
        <f t="shared" si="1"/>
        <v>0</v>
      </c>
      <c r="I78" s="15" t="s">
        <v>196</v>
      </c>
      <c r="J78" s="12">
        <v>0</v>
      </c>
      <c r="K78" s="16">
        <v>0</v>
      </c>
      <c r="L78" s="44" t="s">
        <v>422</v>
      </c>
    </row>
    <row r="79" spans="5:44" x14ac:dyDescent="0.25">
      <c r="E79" s="12" t="s">
        <v>72</v>
      </c>
      <c r="F79" s="13">
        <v>123116</v>
      </c>
      <c r="G79" s="13">
        <v>0</v>
      </c>
      <c r="H79" s="14">
        <f t="shared" si="1"/>
        <v>0</v>
      </c>
      <c r="I79" s="15" t="s">
        <v>196</v>
      </c>
      <c r="J79" s="12">
        <v>0</v>
      </c>
      <c r="K79" s="16">
        <v>0</v>
      </c>
      <c r="L79" s="44" t="s">
        <v>423</v>
      </c>
    </row>
    <row r="80" spans="5:44" x14ac:dyDescent="0.25">
      <c r="E80" s="12" t="s">
        <v>73</v>
      </c>
      <c r="F80" s="13">
        <v>123116</v>
      </c>
      <c r="G80" s="13">
        <v>0</v>
      </c>
      <c r="H80" s="14">
        <f t="shared" si="1"/>
        <v>0</v>
      </c>
      <c r="I80" s="15" t="s">
        <v>196</v>
      </c>
      <c r="J80" s="12">
        <v>2</v>
      </c>
      <c r="K80" s="16">
        <v>0</v>
      </c>
      <c r="L80" s="44" t="s">
        <v>424</v>
      </c>
    </row>
    <row r="81" spans="5:12" x14ac:dyDescent="0.25">
      <c r="E81" s="12" t="s">
        <v>74</v>
      </c>
      <c r="F81" s="13">
        <v>123116</v>
      </c>
      <c r="G81" s="13">
        <v>0</v>
      </c>
      <c r="H81" s="14">
        <f t="shared" si="1"/>
        <v>0</v>
      </c>
      <c r="I81" s="15" t="s">
        <v>196</v>
      </c>
      <c r="J81" s="12">
        <v>0</v>
      </c>
      <c r="K81" s="16">
        <v>0</v>
      </c>
      <c r="L81" s="44" t="s">
        <v>425</v>
      </c>
    </row>
    <row r="82" spans="5:12" x14ac:dyDescent="0.25">
      <c r="E82" s="12" t="s">
        <v>75</v>
      </c>
      <c r="F82" s="13">
        <v>123116</v>
      </c>
      <c r="G82" s="13">
        <v>0</v>
      </c>
      <c r="H82" s="14">
        <f t="shared" si="1"/>
        <v>0</v>
      </c>
      <c r="I82" s="15" t="s">
        <v>196</v>
      </c>
      <c r="J82" s="12">
        <v>3</v>
      </c>
      <c r="K82" s="16">
        <v>3</v>
      </c>
      <c r="L82" s="44" t="s">
        <v>426</v>
      </c>
    </row>
    <row r="83" spans="5:12" x14ac:dyDescent="0.25">
      <c r="E83" s="12" t="s">
        <v>76</v>
      </c>
      <c r="F83" s="13">
        <v>123116</v>
      </c>
      <c r="G83" s="13">
        <v>0</v>
      </c>
      <c r="H83" s="14">
        <f t="shared" si="1"/>
        <v>0</v>
      </c>
      <c r="I83" s="15" t="s">
        <v>196</v>
      </c>
      <c r="J83" s="12">
        <v>0</v>
      </c>
      <c r="K83" s="16">
        <v>0</v>
      </c>
      <c r="L83" s="44" t="s">
        <v>427</v>
      </c>
    </row>
    <row r="84" spans="5:12" x14ac:dyDescent="0.25">
      <c r="E84" s="12" t="s">
        <v>77</v>
      </c>
      <c r="F84" s="13">
        <v>123116</v>
      </c>
      <c r="G84" s="13">
        <v>0</v>
      </c>
      <c r="H84" s="14">
        <f t="shared" si="1"/>
        <v>0</v>
      </c>
      <c r="I84" s="15" t="s">
        <v>196</v>
      </c>
      <c r="J84" s="12">
        <v>3</v>
      </c>
      <c r="K84" s="16">
        <v>7</v>
      </c>
      <c r="L84" s="44" t="s">
        <v>428</v>
      </c>
    </row>
    <row r="85" spans="5:12" x14ac:dyDescent="0.25">
      <c r="E85" s="12" t="s">
        <v>78</v>
      </c>
      <c r="F85" s="13">
        <v>123116</v>
      </c>
      <c r="G85" s="13">
        <v>18</v>
      </c>
      <c r="H85" s="14">
        <f t="shared" si="1"/>
        <v>1.4620358036323468E-4</v>
      </c>
      <c r="I85" s="15" t="s">
        <v>197</v>
      </c>
      <c r="J85" s="12">
        <v>1</v>
      </c>
      <c r="K85" s="16">
        <v>4</v>
      </c>
      <c r="L85" s="44" t="s">
        <v>429</v>
      </c>
    </row>
    <row r="86" spans="5:12" x14ac:dyDescent="0.25">
      <c r="E86" s="12" t="s">
        <v>79</v>
      </c>
      <c r="F86" s="13">
        <v>123116</v>
      </c>
      <c r="G86" s="13">
        <v>110648</v>
      </c>
      <c r="H86" s="14">
        <f t="shared" si="1"/>
        <v>0.89872965333506616</v>
      </c>
      <c r="I86" s="15" t="s">
        <v>195</v>
      </c>
      <c r="J86" s="12" t="s">
        <v>180</v>
      </c>
      <c r="K86" s="16" t="s">
        <v>180</v>
      </c>
      <c r="L86" s="44" t="s">
        <v>430</v>
      </c>
    </row>
    <row r="87" spans="5:12" x14ac:dyDescent="0.25">
      <c r="E87" s="12" t="s">
        <v>80</v>
      </c>
      <c r="F87" s="13">
        <v>123116</v>
      </c>
      <c r="G87" s="13">
        <v>0</v>
      </c>
      <c r="H87" s="14">
        <f t="shared" si="1"/>
        <v>0</v>
      </c>
      <c r="I87" s="15" t="s">
        <v>195</v>
      </c>
      <c r="J87" s="12" t="s">
        <v>185</v>
      </c>
      <c r="K87" s="16" t="s">
        <v>185</v>
      </c>
      <c r="L87" s="44" t="s">
        <v>431</v>
      </c>
    </row>
    <row r="88" spans="5:12" x14ac:dyDescent="0.25">
      <c r="E88" s="12" t="s">
        <v>81</v>
      </c>
      <c r="F88" s="13">
        <v>123116</v>
      </c>
      <c r="G88" s="13">
        <v>110648</v>
      </c>
      <c r="H88" s="14">
        <f t="shared" si="1"/>
        <v>0.89872965333506616</v>
      </c>
      <c r="I88" s="15" t="s">
        <v>195</v>
      </c>
      <c r="J88" s="12" t="s">
        <v>180</v>
      </c>
      <c r="K88" s="16" t="s">
        <v>180</v>
      </c>
      <c r="L88" s="44" t="s">
        <v>432</v>
      </c>
    </row>
    <row r="89" spans="5:12" x14ac:dyDescent="0.25">
      <c r="E89" s="12" t="s">
        <v>82</v>
      </c>
      <c r="F89" s="13">
        <v>123116</v>
      </c>
      <c r="G89" s="13">
        <v>110648</v>
      </c>
      <c r="H89" s="14">
        <f t="shared" si="1"/>
        <v>0.89872965333506616</v>
      </c>
      <c r="I89" s="15" t="s">
        <v>195</v>
      </c>
      <c r="J89" s="12" t="s">
        <v>180</v>
      </c>
      <c r="K89" s="16" t="s">
        <v>180</v>
      </c>
      <c r="L89" s="44" t="s">
        <v>433</v>
      </c>
    </row>
    <row r="90" spans="5:12" x14ac:dyDescent="0.25">
      <c r="E90" s="12" t="s">
        <v>83</v>
      </c>
      <c r="F90" s="13">
        <v>123116</v>
      </c>
      <c r="G90" s="13">
        <v>110869</v>
      </c>
      <c r="H90" s="14">
        <f t="shared" si="1"/>
        <v>0.90052470840508136</v>
      </c>
      <c r="I90" s="15" t="s">
        <v>195</v>
      </c>
      <c r="J90" s="12" t="s">
        <v>180</v>
      </c>
      <c r="K90" s="16" t="s">
        <v>180</v>
      </c>
      <c r="L90" s="44" t="s">
        <v>434</v>
      </c>
    </row>
    <row r="91" spans="5:12" x14ac:dyDescent="0.25">
      <c r="E91" s="12" t="s">
        <v>84</v>
      </c>
      <c r="F91" s="13">
        <v>123116</v>
      </c>
      <c r="G91" s="13">
        <v>110877</v>
      </c>
      <c r="H91" s="14">
        <f t="shared" si="1"/>
        <v>0.90058968777413173</v>
      </c>
      <c r="I91" s="15" t="s">
        <v>195</v>
      </c>
      <c r="J91" s="12" t="s">
        <v>180</v>
      </c>
      <c r="K91" s="16" t="s">
        <v>180</v>
      </c>
      <c r="L91" s="44" t="s">
        <v>435</v>
      </c>
    </row>
    <row r="92" spans="5:12" x14ac:dyDescent="0.25">
      <c r="E92" s="12" t="s">
        <v>85</v>
      </c>
      <c r="F92" s="13">
        <v>123116</v>
      </c>
      <c r="G92" s="13">
        <v>110648</v>
      </c>
      <c r="H92" s="14">
        <f t="shared" si="1"/>
        <v>0.89872965333506616</v>
      </c>
      <c r="I92" s="15" t="s">
        <v>195</v>
      </c>
      <c r="J92" s="12" t="s">
        <v>180</v>
      </c>
      <c r="K92" s="16" t="s">
        <v>180</v>
      </c>
      <c r="L92" s="44" t="s">
        <v>436</v>
      </c>
    </row>
    <row r="93" spans="5:12" x14ac:dyDescent="0.25">
      <c r="E93" s="12" t="s">
        <v>86</v>
      </c>
      <c r="F93" s="13">
        <v>123116</v>
      </c>
      <c r="G93" s="13">
        <v>110783</v>
      </c>
      <c r="H93" s="14">
        <f t="shared" si="1"/>
        <v>0.89982618018779037</v>
      </c>
      <c r="I93" s="15" t="s">
        <v>195</v>
      </c>
      <c r="J93" s="12" t="s">
        <v>180</v>
      </c>
      <c r="K93" s="16" t="s">
        <v>180</v>
      </c>
      <c r="L93" s="44" t="s">
        <v>437</v>
      </c>
    </row>
    <row r="94" spans="5:12" x14ac:dyDescent="0.25">
      <c r="E94" s="12" t="s">
        <v>87</v>
      </c>
      <c r="F94" s="13">
        <v>123116</v>
      </c>
      <c r="G94" s="13">
        <v>110866</v>
      </c>
      <c r="H94" s="14">
        <f t="shared" si="1"/>
        <v>0.90050034114168753</v>
      </c>
      <c r="I94" s="15" t="s">
        <v>195</v>
      </c>
      <c r="J94" s="12" t="s">
        <v>180</v>
      </c>
      <c r="K94" s="16" t="s">
        <v>180</v>
      </c>
      <c r="L94" s="44" t="s">
        <v>438</v>
      </c>
    </row>
    <row r="95" spans="5:12" x14ac:dyDescent="0.25">
      <c r="E95" s="12" t="s">
        <v>88</v>
      </c>
      <c r="F95" s="13">
        <v>123116</v>
      </c>
      <c r="G95" s="13">
        <v>110861</v>
      </c>
      <c r="H95" s="14">
        <f t="shared" si="1"/>
        <v>0.90045972903603111</v>
      </c>
      <c r="I95" s="15" t="s">
        <v>195</v>
      </c>
      <c r="J95" s="12" t="s">
        <v>180</v>
      </c>
      <c r="K95" s="16" t="s">
        <v>180</v>
      </c>
      <c r="L95" s="44" t="s">
        <v>439</v>
      </c>
    </row>
    <row r="96" spans="5:12" ht="15.75" thickBot="1" x14ac:dyDescent="0.3">
      <c r="E96" s="17" t="s">
        <v>89</v>
      </c>
      <c r="F96" s="18">
        <v>123116</v>
      </c>
      <c r="G96" s="18">
        <v>110850</v>
      </c>
      <c r="H96" s="19">
        <f t="shared" si="1"/>
        <v>0.90037038240358691</v>
      </c>
      <c r="I96" s="20" t="s">
        <v>195</v>
      </c>
      <c r="J96" s="17" t="s">
        <v>180</v>
      </c>
      <c r="K96" s="21" t="s">
        <v>180</v>
      </c>
      <c r="L96" s="44" t="s">
        <v>440</v>
      </c>
    </row>
    <row r="99" spans="3:12" ht="18.75" x14ac:dyDescent="0.3">
      <c r="C99" s="2" t="s">
        <v>189</v>
      </c>
    </row>
    <row r="100" spans="3:12" ht="9" customHeight="1" thickBot="1" x14ac:dyDescent="0.3"/>
    <row r="101" spans="3:12" ht="15.75" thickBot="1" x14ac:dyDescent="0.3">
      <c r="E101" s="3" t="s">
        <v>193</v>
      </c>
      <c r="F101" s="4" t="s">
        <v>190</v>
      </c>
      <c r="G101" s="4" t="s">
        <v>191</v>
      </c>
      <c r="H101" s="4" t="s">
        <v>192</v>
      </c>
      <c r="I101" s="22" t="s">
        <v>194</v>
      </c>
      <c r="J101" s="102" t="s">
        <v>203</v>
      </c>
      <c r="K101" s="103"/>
      <c r="L101" s="43" t="s">
        <v>354</v>
      </c>
    </row>
    <row r="102" spans="3:12" x14ac:dyDescent="0.25">
      <c r="E102" s="12" t="s">
        <v>90</v>
      </c>
      <c r="F102" s="13">
        <v>123114</v>
      </c>
      <c r="G102" s="15">
        <v>0</v>
      </c>
      <c r="H102" s="14">
        <f>G102/F102</f>
        <v>0</v>
      </c>
      <c r="I102" s="16" t="s">
        <v>196</v>
      </c>
      <c r="J102" s="12">
        <v>0</v>
      </c>
      <c r="K102" s="16">
        <v>0</v>
      </c>
      <c r="L102" t="s">
        <v>441</v>
      </c>
    </row>
    <row r="103" spans="3:12" x14ac:dyDescent="0.25">
      <c r="E103" s="12" t="s">
        <v>91</v>
      </c>
      <c r="F103" s="13">
        <v>123114</v>
      </c>
      <c r="G103" s="15">
        <v>0</v>
      </c>
      <c r="H103" s="14">
        <f t="shared" ref="H103:H166" si="2">G103/F103</f>
        <v>0</v>
      </c>
      <c r="I103" s="16" t="s">
        <v>196</v>
      </c>
      <c r="J103" s="12">
        <v>1</v>
      </c>
      <c r="K103" s="16">
        <v>0</v>
      </c>
      <c r="L103" t="s">
        <v>442</v>
      </c>
    </row>
    <row r="104" spans="3:12" x14ac:dyDescent="0.25">
      <c r="E104" s="12" t="s">
        <v>92</v>
      </c>
      <c r="F104" s="13">
        <v>123114</v>
      </c>
      <c r="G104" s="15">
        <v>0</v>
      </c>
      <c r="H104" s="14">
        <f t="shared" si="2"/>
        <v>0</v>
      </c>
      <c r="I104" s="16" t="s">
        <v>196</v>
      </c>
      <c r="J104" s="12">
        <v>0</v>
      </c>
      <c r="K104" s="16">
        <v>0</v>
      </c>
      <c r="L104" t="s">
        <v>443</v>
      </c>
    </row>
    <row r="105" spans="3:12" x14ac:dyDescent="0.25">
      <c r="E105" s="12" t="s">
        <v>93</v>
      </c>
      <c r="F105" s="13">
        <v>123114</v>
      </c>
      <c r="G105" s="15">
        <v>0</v>
      </c>
      <c r="H105" s="14">
        <f t="shared" si="2"/>
        <v>0</v>
      </c>
      <c r="I105" s="16" t="s">
        <v>196</v>
      </c>
      <c r="J105" s="12">
        <v>0</v>
      </c>
      <c r="K105" s="16">
        <v>0</v>
      </c>
      <c r="L105" t="s">
        <v>444</v>
      </c>
    </row>
    <row r="106" spans="3:12" x14ac:dyDescent="0.25">
      <c r="E106" s="12" t="s">
        <v>94</v>
      </c>
      <c r="F106" s="13">
        <v>123114</v>
      </c>
      <c r="G106" s="15">
        <v>0</v>
      </c>
      <c r="H106" s="14">
        <f t="shared" si="2"/>
        <v>0</v>
      </c>
      <c r="I106" s="16" t="s">
        <v>196</v>
      </c>
      <c r="J106" s="12">
        <v>0</v>
      </c>
      <c r="K106" s="16">
        <v>0</v>
      </c>
      <c r="L106" t="s">
        <v>446</v>
      </c>
    </row>
    <row r="107" spans="3:12" x14ac:dyDescent="0.25">
      <c r="E107" s="12" t="s">
        <v>11</v>
      </c>
      <c r="F107" s="13">
        <v>123114</v>
      </c>
      <c r="G107" s="15">
        <v>0</v>
      </c>
      <c r="H107" s="14">
        <f t="shared" si="2"/>
        <v>0</v>
      </c>
      <c r="I107" s="16" t="s">
        <v>196</v>
      </c>
      <c r="J107" s="12">
        <v>67</v>
      </c>
      <c r="K107" s="16">
        <v>67</v>
      </c>
    </row>
    <row r="108" spans="3:12" x14ac:dyDescent="0.25">
      <c r="E108" s="12" t="s">
        <v>12</v>
      </c>
      <c r="F108" s="13">
        <v>123114</v>
      </c>
      <c r="G108" s="15">
        <v>111995</v>
      </c>
      <c r="H108" s="14">
        <f t="shared" si="2"/>
        <v>0.90968533229364656</v>
      </c>
      <c r="I108" s="16" t="s">
        <v>195</v>
      </c>
      <c r="J108" s="12" t="s">
        <v>180</v>
      </c>
      <c r="K108" s="16" t="s">
        <v>180</v>
      </c>
    </row>
    <row r="109" spans="3:12" x14ac:dyDescent="0.25">
      <c r="E109" s="12" t="s">
        <v>13</v>
      </c>
      <c r="F109" s="13">
        <v>123114</v>
      </c>
      <c r="G109" s="15">
        <v>11119</v>
      </c>
      <c r="H109" s="14">
        <f t="shared" si="2"/>
        <v>9.0314667706353463E-2</v>
      </c>
      <c r="I109" s="16" t="s">
        <v>195</v>
      </c>
      <c r="J109" s="12" t="s">
        <v>181</v>
      </c>
      <c r="K109" s="16" t="s">
        <v>181</v>
      </c>
    </row>
    <row r="110" spans="3:12" x14ac:dyDescent="0.25">
      <c r="E110" s="12" t="s">
        <v>15</v>
      </c>
      <c r="F110" s="13">
        <v>123114</v>
      </c>
      <c r="G110" s="15">
        <v>0</v>
      </c>
      <c r="H110" s="14">
        <f t="shared" si="2"/>
        <v>0</v>
      </c>
      <c r="I110" s="16" t="s">
        <v>196</v>
      </c>
      <c r="J110" s="12">
        <v>2007</v>
      </c>
      <c r="K110" s="16">
        <v>2007</v>
      </c>
    </row>
    <row r="111" spans="3:12" x14ac:dyDescent="0.25">
      <c r="E111" s="59" t="s">
        <v>16</v>
      </c>
      <c r="F111" s="13">
        <v>123114</v>
      </c>
      <c r="G111" s="15">
        <v>0</v>
      </c>
      <c r="H111" s="14">
        <f t="shared" si="2"/>
        <v>0</v>
      </c>
      <c r="I111" s="16" t="s">
        <v>196</v>
      </c>
      <c r="J111" s="12">
        <v>2008020096</v>
      </c>
      <c r="K111" s="16">
        <v>2008020233</v>
      </c>
      <c r="L111" t="s">
        <v>445</v>
      </c>
    </row>
    <row r="112" spans="3:12" x14ac:dyDescent="0.25">
      <c r="E112" s="12" t="s">
        <v>95</v>
      </c>
      <c r="F112" s="13">
        <v>123114</v>
      </c>
      <c r="G112" s="15">
        <v>0</v>
      </c>
      <c r="H112" s="14">
        <f t="shared" si="2"/>
        <v>0</v>
      </c>
      <c r="I112" s="16" t="s">
        <v>196</v>
      </c>
      <c r="J112" s="12">
        <v>1</v>
      </c>
      <c r="K112" s="16">
        <v>0</v>
      </c>
      <c r="L112" t="s">
        <v>447</v>
      </c>
    </row>
    <row r="113" spans="5:12" x14ac:dyDescent="0.25">
      <c r="E113" s="12" t="s">
        <v>96</v>
      </c>
      <c r="F113" s="13">
        <v>123114</v>
      </c>
      <c r="G113" s="15">
        <v>0</v>
      </c>
      <c r="H113" s="14">
        <f t="shared" si="2"/>
        <v>0</v>
      </c>
      <c r="I113" s="16" t="s">
        <v>196</v>
      </c>
      <c r="J113" s="12">
        <v>0</v>
      </c>
      <c r="K113" s="16">
        <v>0</v>
      </c>
      <c r="L113" t="s">
        <v>449</v>
      </c>
    </row>
    <row r="114" spans="5:12" x14ac:dyDescent="0.25">
      <c r="E114" s="12" t="s">
        <v>97</v>
      </c>
      <c r="F114" s="13">
        <v>123114</v>
      </c>
      <c r="G114" s="15">
        <v>0</v>
      </c>
      <c r="H114" s="14">
        <f t="shared" si="2"/>
        <v>0</v>
      </c>
      <c r="I114" s="16" t="s">
        <v>196</v>
      </c>
      <c r="J114" s="12">
        <v>0</v>
      </c>
      <c r="K114" s="16">
        <v>0</v>
      </c>
      <c r="L114" t="s">
        <v>450</v>
      </c>
    </row>
    <row r="115" spans="5:12" x14ac:dyDescent="0.25">
      <c r="E115" s="12" t="s">
        <v>98</v>
      </c>
      <c r="F115" s="13">
        <v>123114</v>
      </c>
      <c r="G115" s="15">
        <v>0</v>
      </c>
      <c r="H115" s="14">
        <f t="shared" si="2"/>
        <v>0</v>
      </c>
      <c r="I115" s="16" t="s">
        <v>196</v>
      </c>
      <c r="J115" s="12">
        <v>0</v>
      </c>
      <c r="K115" s="16">
        <v>0</v>
      </c>
      <c r="L115" t="s">
        <v>451</v>
      </c>
    </row>
    <row r="116" spans="5:12" x14ac:dyDescent="0.25">
      <c r="E116" s="12" t="s">
        <v>99</v>
      </c>
      <c r="F116" s="13">
        <v>123114</v>
      </c>
      <c r="G116" s="15">
        <v>0</v>
      </c>
      <c r="H116" s="14">
        <f t="shared" si="2"/>
        <v>0</v>
      </c>
      <c r="I116" s="16" t="s">
        <v>196</v>
      </c>
      <c r="J116" s="12">
        <v>0</v>
      </c>
      <c r="K116" s="16">
        <v>0</v>
      </c>
      <c r="L116" t="s">
        <v>452</v>
      </c>
    </row>
    <row r="117" spans="5:12" x14ac:dyDescent="0.25">
      <c r="E117" s="12" t="s">
        <v>100</v>
      </c>
      <c r="F117" s="13">
        <v>123114</v>
      </c>
      <c r="G117" s="15">
        <v>0</v>
      </c>
      <c r="H117" s="14">
        <f t="shared" si="2"/>
        <v>0</v>
      </c>
      <c r="I117" s="16" t="s">
        <v>196</v>
      </c>
      <c r="J117" s="12">
        <v>1</v>
      </c>
      <c r="K117" s="16">
        <v>0</v>
      </c>
      <c r="L117" t="s">
        <v>448</v>
      </c>
    </row>
    <row r="118" spans="5:12" x14ac:dyDescent="0.25">
      <c r="E118" s="12" t="s">
        <v>101</v>
      </c>
      <c r="F118" s="13">
        <v>123114</v>
      </c>
      <c r="G118" s="15">
        <v>0</v>
      </c>
      <c r="H118" s="14">
        <f t="shared" si="2"/>
        <v>0</v>
      </c>
      <c r="I118" s="16" t="s">
        <v>196</v>
      </c>
      <c r="J118" s="12">
        <v>0</v>
      </c>
      <c r="K118" s="16">
        <v>0</v>
      </c>
      <c r="L118" t="s">
        <v>453</v>
      </c>
    </row>
    <row r="119" spans="5:12" x14ac:dyDescent="0.25">
      <c r="E119" s="12" t="s">
        <v>102</v>
      </c>
      <c r="F119" s="13">
        <v>123114</v>
      </c>
      <c r="G119" s="15">
        <v>0</v>
      </c>
      <c r="H119" s="14">
        <f t="shared" si="2"/>
        <v>0</v>
      </c>
      <c r="I119" s="16" t="s">
        <v>196</v>
      </c>
      <c r="J119" s="12">
        <v>0</v>
      </c>
      <c r="K119" s="16">
        <v>0</v>
      </c>
      <c r="L119" t="s">
        <v>454</v>
      </c>
    </row>
    <row r="120" spans="5:12" x14ac:dyDescent="0.25">
      <c r="E120" s="12" t="s">
        <v>103</v>
      </c>
      <c r="F120" s="13">
        <v>123114</v>
      </c>
      <c r="G120" s="15">
        <v>0</v>
      </c>
      <c r="H120" s="14">
        <f t="shared" si="2"/>
        <v>0</v>
      </c>
      <c r="I120" s="16" t="s">
        <v>196</v>
      </c>
      <c r="J120" s="12">
        <v>0</v>
      </c>
      <c r="K120" s="16">
        <v>0</v>
      </c>
      <c r="L120" t="s">
        <v>455</v>
      </c>
    </row>
    <row r="121" spans="5:12" x14ac:dyDescent="0.25">
      <c r="E121" s="12" t="s">
        <v>104</v>
      </c>
      <c r="F121" s="13">
        <v>123114</v>
      </c>
      <c r="G121" s="15">
        <v>0</v>
      </c>
      <c r="H121" s="14">
        <f t="shared" si="2"/>
        <v>0</v>
      </c>
      <c r="I121" s="16" t="s">
        <v>196</v>
      </c>
      <c r="J121" s="12">
        <v>0</v>
      </c>
      <c r="K121" s="16">
        <v>1</v>
      </c>
      <c r="L121" t="s">
        <v>456</v>
      </c>
    </row>
    <row r="122" spans="5:12" x14ac:dyDescent="0.25">
      <c r="E122" s="12" t="s">
        <v>105</v>
      </c>
      <c r="F122" s="13">
        <v>123114</v>
      </c>
      <c r="G122" s="15">
        <v>0</v>
      </c>
      <c r="H122" s="14">
        <f t="shared" si="2"/>
        <v>0</v>
      </c>
      <c r="I122" s="16" t="s">
        <v>196</v>
      </c>
      <c r="J122" s="12">
        <v>0</v>
      </c>
      <c r="K122" s="16">
        <v>0</v>
      </c>
      <c r="L122" t="s">
        <v>457</v>
      </c>
    </row>
    <row r="123" spans="5:12" x14ac:dyDescent="0.25">
      <c r="E123" s="12" t="s">
        <v>106</v>
      </c>
      <c r="F123" s="13">
        <v>123114</v>
      </c>
      <c r="G123" s="15">
        <v>0</v>
      </c>
      <c r="H123" s="14">
        <f t="shared" si="2"/>
        <v>0</v>
      </c>
      <c r="I123" s="16" t="s">
        <v>196</v>
      </c>
      <c r="J123" s="12">
        <v>1</v>
      </c>
      <c r="K123" s="16">
        <v>1</v>
      </c>
      <c r="L123" t="s">
        <v>458</v>
      </c>
    </row>
    <row r="124" spans="5:12" x14ac:dyDescent="0.25">
      <c r="E124" s="12" t="s">
        <v>107</v>
      </c>
      <c r="F124" s="13">
        <v>123114</v>
      </c>
      <c r="G124" s="15">
        <v>0</v>
      </c>
      <c r="H124" s="14">
        <f t="shared" si="2"/>
        <v>0</v>
      </c>
      <c r="I124" s="16" t="s">
        <v>196</v>
      </c>
      <c r="J124" s="12">
        <v>0</v>
      </c>
      <c r="K124" s="16">
        <v>0</v>
      </c>
      <c r="L124" t="s">
        <v>459</v>
      </c>
    </row>
    <row r="125" spans="5:12" x14ac:dyDescent="0.25">
      <c r="E125" s="12" t="s">
        <v>108</v>
      </c>
      <c r="F125" s="13">
        <v>123114</v>
      </c>
      <c r="G125" s="15">
        <v>0</v>
      </c>
      <c r="H125" s="14">
        <f t="shared" si="2"/>
        <v>0</v>
      </c>
      <c r="I125" s="16" t="s">
        <v>196</v>
      </c>
      <c r="J125" s="12">
        <v>0</v>
      </c>
      <c r="K125" s="16">
        <v>0</v>
      </c>
      <c r="L125" t="s">
        <v>460</v>
      </c>
    </row>
    <row r="126" spans="5:12" x14ac:dyDescent="0.25">
      <c r="E126" s="12" t="s">
        <v>109</v>
      </c>
      <c r="F126" s="13">
        <v>123114</v>
      </c>
      <c r="G126" s="15">
        <v>0</v>
      </c>
      <c r="H126" s="14">
        <f t="shared" si="2"/>
        <v>0</v>
      </c>
      <c r="I126" s="16" t="s">
        <v>196</v>
      </c>
      <c r="J126" s="12">
        <v>0</v>
      </c>
      <c r="K126" s="16">
        <v>0</v>
      </c>
      <c r="L126" t="s">
        <v>462</v>
      </c>
    </row>
    <row r="127" spans="5:12" x14ac:dyDescent="0.25">
      <c r="E127" s="12" t="s">
        <v>110</v>
      </c>
      <c r="F127" s="13">
        <v>123114</v>
      </c>
      <c r="G127" s="15">
        <v>0</v>
      </c>
      <c r="H127" s="14">
        <f t="shared" si="2"/>
        <v>0</v>
      </c>
      <c r="I127" s="16" t="s">
        <v>196</v>
      </c>
      <c r="J127" s="12">
        <v>0</v>
      </c>
      <c r="K127" s="16">
        <v>0</v>
      </c>
      <c r="L127" t="s">
        <v>461</v>
      </c>
    </row>
    <row r="128" spans="5:12" x14ac:dyDescent="0.25">
      <c r="E128" s="12" t="s">
        <v>111</v>
      </c>
      <c r="F128" s="13">
        <v>123114</v>
      </c>
      <c r="G128" s="15">
        <v>0</v>
      </c>
      <c r="H128" s="14">
        <f t="shared" si="2"/>
        <v>0</v>
      </c>
      <c r="I128" s="16" t="s">
        <v>196</v>
      </c>
      <c r="J128" s="12">
        <v>1</v>
      </c>
      <c r="K128" s="16">
        <v>1</v>
      </c>
      <c r="L128" t="s">
        <v>463</v>
      </c>
    </row>
    <row r="129" spans="5:12" x14ac:dyDescent="0.25">
      <c r="E129" s="12" t="s">
        <v>112</v>
      </c>
      <c r="F129" s="13">
        <v>123114</v>
      </c>
      <c r="G129" s="15">
        <v>0</v>
      </c>
      <c r="H129" s="14">
        <f t="shared" si="2"/>
        <v>0</v>
      </c>
      <c r="I129" s="16" t="s">
        <v>196</v>
      </c>
      <c r="J129" s="12">
        <v>1</v>
      </c>
      <c r="K129" s="16">
        <v>1</v>
      </c>
      <c r="L129" t="s">
        <v>464</v>
      </c>
    </row>
    <row r="130" spans="5:12" x14ac:dyDescent="0.25">
      <c r="E130" s="12" t="s">
        <v>113</v>
      </c>
      <c r="F130" s="13">
        <v>123114</v>
      </c>
      <c r="G130" s="15">
        <v>0</v>
      </c>
      <c r="H130" s="14">
        <f t="shared" si="2"/>
        <v>0</v>
      </c>
      <c r="I130" s="16" t="s">
        <v>196</v>
      </c>
      <c r="J130" s="12">
        <v>0</v>
      </c>
      <c r="K130" s="16">
        <v>0</v>
      </c>
      <c r="L130" t="s">
        <v>465</v>
      </c>
    </row>
    <row r="131" spans="5:12" x14ac:dyDescent="0.25">
      <c r="E131" s="12" t="s">
        <v>114</v>
      </c>
      <c r="F131" s="13">
        <v>123114</v>
      </c>
      <c r="G131" s="15">
        <v>0</v>
      </c>
      <c r="H131" s="14">
        <f t="shared" si="2"/>
        <v>0</v>
      </c>
      <c r="I131" s="16" t="s">
        <v>196</v>
      </c>
      <c r="J131" s="12">
        <v>0</v>
      </c>
      <c r="K131" s="16">
        <v>0</v>
      </c>
      <c r="L131" t="s">
        <v>466</v>
      </c>
    </row>
    <row r="132" spans="5:12" x14ac:dyDescent="0.25">
      <c r="E132" s="12" t="s">
        <v>115</v>
      </c>
      <c r="F132" s="13">
        <v>123114</v>
      </c>
      <c r="G132" s="15">
        <v>0</v>
      </c>
      <c r="H132" s="14">
        <f t="shared" si="2"/>
        <v>0</v>
      </c>
      <c r="I132" s="16" t="s">
        <v>196</v>
      </c>
      <c r="J132" s="12">
        <v>0</v>
      </c>
      <c r="K132" s="16">
        <v>0</v>
      </c>
      <c r="L132" t="s">
        <v>467</v>
      </c>
    </row>
    <row r="133" spans="5:12" x14ac:dyDescent="0.25">
      <c r="E133" s="12" t="s">
        <v>116</v>
      </c>
      <c r="F133" s="13">
        <v>123114</v>
      </c>
      <c r="G133" s="15">
        <v>0</v>
      </c>
      <c r="H133" s="14">
        <f t="shared" si="2"/>
        <v>0</v>
      </c>
      <c r="I133" s="16" t="s">
        <v>196</v>
      </c>
      <c r="J133" s="12">
        <v>0</v>
      </c>
      <c r="K133" s="16">
        <v>0</v>
      </c>
      <c r="L133" t="s">
        <v>468</v>
      </c>
    </row>
    <row r="134" spans="5:12" x14ac:dyDescent="0.25">
      <c r="E134" s="12" t="s">
        <v>117</v>
      </c>
      <c r="F134" s="13">
        <v>123114</v>
      </c>
      <c r="G134" s="15">
        <v>0</v>
      </c>
      <c r="H134" s="14">
        <f t="shared" si="2"/>
        <v>0</v>
      </c>
      <c r="I134" s="16" t="s">
        <v>196</v>
      </c>
      <c r="J134" s="12">
        <v>0</v>
      </c>
      <c r="K134" s="16">
        <v>0</v>
      </c>
      <c r="L134" t="s">
        <v>469</v>
      </c>
    </row>
    <row r="135" spans="5:12" x14ac:dyDescent="0.25">
      <c r="E135" s="12" t="s">
        <v>118</v>
      </c>
      <c r="F135" s="13">
        <v>123114</v>
      </c>
      <c r="G135" s="15">
        <v>0</v>
      </c>
      <c r="H135" s="14">
        <f t="shared" si="2"/>
        <v>0</v>
      </c>
      <c r="I135" s="16" t="s">
        <v>196</v>
      </c>
      <c r="J135" s="12">
        <v>0</v>
      </c>
      <c r="K135" s="16">
        <v>0</v>
      </c>
      <c r="L135" t="s">
        <v>470</v>
      </c>
    </row>
    <row r="136" spans="5:12" x14ac:dyDescent="0.25">
      <c r="E136" s="12" t="s">
        <v>119</v>
      </c>
      <c r="F136" s="13">
        <v>123114</v>
      </c>
      <c r="G136" s="15">
        <v>0</v>
      </c>
      <c r="H136" s="14">
        <f t="shared" si="2"/>
        <v>0</v>
      </c>
      <c r="I136" s="16" t="s">
        <v>196</v>
      </c>
      <c r="J136" s="12">
        <v>0</v>
      </c>
      <c r="K136" s="16">
        <v>0</v>
      </c>
      <c r="L136" t="s">
        <v>471</v>
      </c>
    </row>
    <row r="137" spans="5:12" x14ac:dyDescent="0.25">
      <c r="E137" s="12" t="s">
        <v>120</v>
      </c>
      <c r="F137" s="13">
        <v>123114</v>
      </c>
      <c r="G137" s="15">
        <v>0</v>
      </c>
      <c r="H137" s="14">
        <f t="shared" si="2"/>
        <v>0</v>
      </c>
      <c r="I137" s="16" t="s">
        <v>196</v>
      </c>
      <c r="J137" s="12">
        <v>0</v>
      </c>
      <c r="K137" s="16">
        <v>0</v>
      </c>
      <c r="L137" t="s">
        <v>472</v>
      </c>
    </row>
    <row r="138" spans="5:12" x14ac:dyDescent="0.25">
      <c r="E138" s="12" t="s">
        <v>121</v>
      </c>
      <c r="F138" s="13">
        <v>123114</v>
      </c>
      <c r="G138" s="15">
        <v>0</v>
      </c>
      <c r="H138" s="14">
        <f t="shared" si="2"/>
        <v>0</v>
      </c>
      <c r="I138" s="16" t="s">
        <v>196</v>
      </c>
      <c r="J138" s="12">
        <v>0</v>
      </c>
      <c r="K138" s="16">
        <v>0</v>
      </c>
      <c r="L138" t="s">
        <v>473</v>
      </c>
    </row>
    <row r="139" spans="5:12" x14ac:dyDescent="0.25">
      <c r="E139" s="12" t="s">
        <v>122</v>
      </c>
      <c r="F139" s="13">
        <v>123114</v>
      </c>
      <c r="G139" s="15">
        <v>0</v>
      </c>
      <c r="H139" s="14">
        <f t="shared" si="2"/>
        <v>0</v>
      </c>
      <c r="I139" s="16" t="s">
        <v>196</v>
      </c>
      <c r="J139" s="12">
        <v>0</v>
      </c>
      <c r="K139" s="16">
        <v>0</v>
      </c>
      <c r="L139" t="s">
        <v>474</v>
      </c>
    </row>
    <row r="140" spans="5:12" x14ac:dyDescent="0.25">
      <c r="E140" s="12" t="s">
        <v>123</v>
      </c>
      <c r="F140" s="13">
        <v>123114</v>
      </c>
      <c r="G140" s="15">
        <v>0</v>
      </c>
      <c r="H140" s="14">
        <f t="shared" si="2"/>
        <v>0</v>
      </c>
      <c r="I140" s="16" t="s">
        <v>196</v>
      </c>
      <c r="J140" s="12">
        <v>0</v>
      </c>
      <c r="K140" s="16">
        <v>0</v>
      </c>
      <c r="L140" t="s">
        <v>475</v>
      </c>
    </row>
    <row r="141" spans="5:12" x14ac:dyDescent="0.25">
      <c r="E141" s="12" t="s">
        <v>124</v>
      </c>
      <c r="F141" s="13">
        <v>123114</v>
      </c>
      <c r="G141" s="15">
        <v>0</v>
      </c>
      <c r="H141" s="14">
        <f t="shared" si="2"/>
        <v>0</v>
      </c>
      <c r="I141" s="16" t="s">
        <v>196</v>
      </c>
      <c r="J141" s="12">
        <v>0</v>
      </c>
      <c r="K141" s="16">
        <v>0</v>
      </c>
      <c r="L141" t="s">
        <v>476</v>
      </c>
    </row>
    <row r="142" spans="5:12" x14ac:dyDescent="0.25">
      <c r="E142" s="12" t="s">
        <v>125</v>
      </c>
      <c r="F142" s="13">
        <v>123114</v>
      </c>
      <c r="G142" s="15">
        <v>0</v>
      </c>
      <c r="H142" s="14">
        <f t="shared" si="2"/>
        <v>0</v>
      </c>
      <c r="I142" s="16" t="s">
        <v>196</v>
      </c>
      <c r="J142" s="12">
        <v>0</v>
      </c>
      <c r="K142" s="16">
        <v>0</v>
      </c>
      <c r="L142" t="s">
        <v>477</v>
      </c>
    </row>
    <row r="143" spans="5:12" x14ac:dyDescent="0.25">
      <c r="E143" s="12" t="s">
        <v>126</v>
      </c>
      <c r="F143" s="13">
        <v>123114</v>
      </c>
      <c r="G143" s="15">
        <v>0</v>
      </c>
      <c r="H143" s="14">
        <f t="shared" si="2"/>
        <v>0</v>
      </c>
      <c r="I143" s="16" t="s">
        <v>196</v>
      </c>
      <c r="J143" s="12">
        <v>1</v>
      </c>
      <c r="K143" s="16">
        <v>0</v>
      </c>
      <c r="L143" t="s">
        <v>478</v>
      </c>
    </row>
    <row r="144" spans="5:12" x14ac:dyDescent="0.25">
      <c r="E144" s="12" t="s">
        <v>127</v>
      </c>
      <c r="F144" s="13">
        <v>123114</v>
      </c>
      <c r="G144" s="15">
        <v>0</v>
      </c>
      <c r="H144" s="14">
        <f t="shared" si="2"/>
        <v>0</v>
      </c>
      <c r="I144" s="16" t="s">
        <v>196</v>
      </c>
      <c r="J144" s="12">
        <v>0</v>
      </c>
      <c r="K144" s="16">
        <v>0</v>
      </c>
      <c r="L144" t="s">
        <v>479</v>
      </c>
    </row>
    <row r="145" spans="5:12" x14ac:dyDescent="0.25">
      <c r="E145" s="12" t="s">
        <v>128</v>
      </c>
      <c r="F145" s="13">
        <v>123114</v>
      </c>
      <c r="G145" s="15">
        <v>0</v>
      </c>
      <c r="H145" s="14">
        <f t="shared" si="2"/>
        <v>0</v>
      </c>
      <c r="I145" s="16" t="s">
        <v>196</v>
      </c>
      <c r="J145" s="12">
        <v>0</v>
      </c>
      <c r="K145" s="16">
        <v>0</v>
      </c>
      <c r="L145" t="s">
        <v>480</v>
      </c>
    </row>
    <row r="146" spans="5:12" x14ac:dyDescent="0.25">
      <c r="E146" s="12" t="s">
        <v>129</v>
      </c>
      <c r="F146" s="13">
        <v>123114</v>
      </c>
      <c r="G146" s="15">
        <v>0</v>
      </c>
      <c r="H146" s="14">
        <f t="shared" si="2"/>
        <v>0</v>
      </c>
      <c r="I146" s="16" t="s">
        <v>196</v>
      </c>
      <c r="J146" s="12">
        <v>0</v>
      </c>
      <c r="K146" s="16">
        <v>0</v>
      </c>
      <c r="L146" t="s">
        <v>481</v>
      </c>
    </row>
    <row r="147" spans="5:12" x14ac:dyDescent="0.25">
      <c r="E147" s="12" t="s">
        <v>130</v>
      </c>
      <c r="F147" s="13">
        <v>123114</v>
      </c>
      <c r="G147" s="15">
        <v>0</v>
      </c>
      <c r="H147" s="14">
        <f t="shared" si="2"/>
        <v>0</v>
      </c>
      <c r="I147" s="16" t="s">
        <v>196</v>
      </c>
      <c r="J147" s="12">
        <v>0</v>
      </c>
      <c r="K147" s="16">
        <v>0</v>
      </c>
      <c r="L147" t="s">
        <v>482</v>
      </c>
    </row>
    <row r="148" spans="5:12" x14ac:dyDescent="0.25">
      <c r="E148" s="12" t="s">
        <v>131</v>
      </c>
      <c r="F148" s="13">
        <v>123114</v>
      </c>
      <c r="G148" s="15">
        <v>0</v>
      </c>
      <c r="H148" s="14">
        <f t="shared" si="2"/>
        <v>0</v>
      </c>
      <c r="I148" s="16" t="s">
        <v>196</v>
      </c>
      <c r="J148" s="12">
        <v>1</v>
      </c>
      <c r="K148" s="16">
        <v>0</v>
      </c>
      <c r="L148" t="s">
        <v>483</v>
      </c>
    </row>
    <row r="149" spans="5:12" x14ac:dyDescent="0.25">
      <c r="E149" s="12" t="s">
        <v>132</v>
      </c>
      <c r="F149" s="13">
        <v>123114</v>
      </c>
      <c r="G149" s="15">
        <v>0</v>
      </c>
      <c r="H149" s="14">
        <f t="shared" si="2"/>
        <v>0</v>
      </c>
      <c r="I149" s="16" t="s">
        <v>196</v>
      </c>
      <c r="J149" s="12">
        <v>1</v>
      </c>
      <c r="K149" s="16">
        <v>0</v>
      </c>
      <c r="L149" t="s">
        <v>484</v>
      </c>
    </row>
    <row r="150" spans="5:12" x14ac:dyDescent="0.25">
      <c r="E150" s="12" t="s">
        <v>133</v>
      </c>
      <c r="F150" s="13">
        <v>123114</v>
      </c>
      <c r="G150" s="15">
        <v>0</v>
      </c>
      <c r="H150" s="14">
        <f t="shared" si="2"/>
        <v>0</v>
      </c>
      <c r="I150" s="16" t="s">
        <v>196</v>
      </c>
      <c r="J150" s="12">
        <v>1</v>
      </c>
      <c r="K150" s="16">
        <v>1</v>
      </c>
      <c r="L150" t="s">
        <v>485</v>
      </c>
    </row>
    <row r="151" spans="5:12" x14ac:dyDescent="0.25">
      <c r="E151" s="12" t="s">
        <v>134</v>
      </c>
      <c r="F151" s="13">
        <v>123114</v>
      </c>
      <c r="G151" s="15">
        <v>0</v>
      </c>
      <c r="H151" s="14">
        <f t="shared" si="2"/>
        <v>0</v>
      </c>
      <c r="I151" s="16" t="s">
        <v>196</v>
      </c>
      <c r="J151" s="12">
        <v>0</v>
      </c>
      <c r="K151" s="16">
        <v>1</v>
      </c>
      <c r="L151" t="s">
        <v>486</v>
      </c>
    </row>
    <row r="152" spans="5:12" x14ac:dyDescent="0.25">
      <c r="E152" s="12" t="s">
        <v>135</v>
      </c>
      <c r="F152" s="13">
        <v>123114</v>
      </c>
      <c r="G152" s="15">
        <v>0</v>
      </c>
      <c r="H152" s="14">
        <f t="shared" si="2"/>
        <v>0</v>
      </c>
      <c r="I152" s="16" t="s">
        <v>196</v>
      </c>
      <c r="J152" s="12">
        <v>0</v>
      </c>
      <c r="K152" s="16">
        <v>0</v>
      </c>
      <c r="L152" t="s">
        <v>487</v>
      </c>
    </row>
    <row r="153" spans="5:12" x14ac:dyDescent="0.25">
      <c r="E153" s="12" t="s">
        <v>136</v>
      </c>
      <c r="F153" s="13">
        <v>123114</v>
      </c>
      <c r="G153" s="15">
        <v>0</v>
      </c>
      <c r="H153" s="14">
        <f t="shared" si="2"/>
        <v>0</v>
      </c>
      <c r="I153" s="16" t="s">
        <v>196</v>
      </c>
      <c r="J153" s="12">
        <v>0</v>
      </c>
      <c r="K153" s="16">
        <v>0</v>
      </c>
      <c r="L153" t="s">
        <v>488</v>
      </c>
    </row>
    <row r="154" spans="5:12" x14ac:dyDescent="0.25">
      <c r="E154" s="12" t="s">
        <v>137</v>
      </c>
      <c r="F154" s="13">
        <v>123114</v>
      </c>
      <c r="G154" s="15">
        <v>0</v>
      </c>
      <c r="H154" s="14">
        <f t="shared" si="2"/>
        <v>0</v>
      </c>
      <c r="I154" s="16" t="s">
        <v>196</v>
      </c>
      <c r="J154" s="12">
        <v>1</v>
      </c>
      <c r="K154" s="16">
        <v>1</v>
      </c>
      <c r="L154" t="s">
        <v>489</v>
      </c>
    </row>
    <row r="155" spans="5:12" x14ac:dyDescent="0.25">
      <c r="E155" s="12" t="s">
        <v>138</v>
      </c>
      <c r="F155" s="13">
        <v>123114</v>
      </c>
      <c r="G155" s="15">
        <v>0</v>
      </c>
      <c r="H155" s="14">
        <f t="shared" si="2"/>
        <v>0</v>
      </c>
      <c r="I155" s="16" t="s">
        <v>196</v>
      </c>
      <c r="J155" s="12">
        <v>1</v>
      </c>
      <c r="K155" s="16">
        <v>0</v>
      </c>
      <c r="L155" t="s">
        <v>490</v>
      </c>
    </row>
    <row r="156" spans="5:12" x14ac:dyDescent="0.25">
      <c r="E156" s="12" t="s">
        <v>139</v>
      </c>
      <c r="F156" s="13">
        <v>123114</v>
      </c>
      <c r="G156" s="15">
        <v>0</v>
      </c>
      <c r="H156" s="14">
        <f t="shared" si="2"/>
        <v>0</v>
      </c>
      <c r="I156" s="16" t="s">
        <v>196</v>
      </c>
      <c r="J156" s="12">
        <v>0</v>
      </c>
      <c r="K156" s="16">
        <v>0</v>
      </c>
      <c r="L156" t="s">
        <v>491</v>
      </c>
    </row>
    <row r="157" spans="5:12" x14ac:dyDescent="0.25">
      <c r="E157" s="12" t="s">
        <v>140</v>
      </c>
      <c r="F157" s="13">
        <v>123114</v>
      </c>
      <c r="G157" s="15">
        <v>0</v>
      </c>
      <c r="H157" s="14">
        <f t="shared" si="2"/>
        <v>0</v>
      </c>
      <c r="I157" s="16" t="s">
        <v>196</v>
      </c>
      <c r="J157" s="12">
        <v>0</v>
      </c>
      <c r="K157" s="16">
        <v>0</v>
      </c>
      <c r="L157" t="s">
        <v>492</v>
      </c>
    </row>
    <row r="158" spans="5:12" x14ac:dyDescent="0.25">
      <c r="E158" s="12" t="s">
        <v>141</v>
      </c>
      <c r="F158" s="13">
        <v>123114</v>
      </c>
      <c r="G158" s="15">
        <v>0</v>
      </c>
      <c r="H158" s="14">
        <f t="shared" si="2"/>
        <v>0</v>
      </c>
      <c r="I158" s="16" t="s">
        <v>196</v>
      </c>
      <c r="J158" s="12">
        <v>0</v>
      </c>
      <c r="K158" s="16">
        <v>0</v>
      </c>
      <c r="L158" t="s">
        <v>494</v>
      </c>
    </row>
    <row r="159" spans="5:12" x14ac:dyDescent="0.25">
      <c r="E159" s="12" t="s">
        <v>142</v>
      </c>
      <c r="F159" s="13">
        <v>123114</v>
      </c>
      <c r="G159" s="15">
        <v>0</v>
      </c>
      <c r="H159" s="14">
        <f t="shared" si="2"/>
        <v>0</v>
      </c>
      <c r="I159" s="16" t="s">
        <v>196</v>
      </c>
      <c r="J159" s="12">
        <v>0</v>
      </c>
      <c r="K159" s="16">
        <v>0</v>
      </c>
      <c r="L159" t="s">
        <v>493</v>
      </c>
    </row>
    <row r="160" spans="5:12" x14ac:dyDescent="0.25">
      <c r="E160" s="12" t="s">
        <v>143</v>
      </c>
      <c r="F160" s="13">
        <v>123114</v>
      </c>
      <c r="G160" s="15">
        <v>0</v>
      </c>
      <c r="H160" s="14">
        <f t="shared" si="2"/>
        <v>0</v>
      </c>
      <c r="I160" s="16" t="s">
        <v>196</v>
      </c>
      <c r="J160" s="12">
        <v>0</v>
      </c>
      <c r="K160" s="16">
        <v>1</v>
      </c>
      <c r="L160" t="s">
        <v>495</v>
      </c>
    </row>
    <row r="161" spans="5:12" x14ac:dyDescent="0.25">
      <c r="E161" s="12" t="s">
        <v>49</v>
      </c>
      <c r="F161" s="13">
        <v>123114</v>
      </c>
      <c r="G161" s="15">
        <v>0</v>
      </c>
      <c r="H161" s="14">
        <f t="shared" si="2"/>
        <v>0</v>
      </c>
      <c r="I161" s="16" t="s">
        <v>196</v>
      </c>
      <c r="J161" s="12">
        <v>67301</v>
      </c>
      <c r="K161" s="16">
        <v>67301</v>
      </c>
    </row>
    <row r="162" spans="5:12" x14ac:dyDescent="0.25">
      <c r="E162" s="12" t="s">
        <v>144</v>
      </c>
      <c r="F162" s="13">
        <v>123114</v>
      </c>
      <c r="G162" s="15">
        <v>0</v>
      </c>
      <c r="H162" s="14">
        <f t="shared" si="2"/>
        <v>0</v>
      </c>
      <c r="I162" s="16" t="s">
        <v>196</v>
      </c>
      <c r="J162" s="12">
        <v>0</v>
      </c>
      <c r="K162" s="16">
        <v>0</v>
      </c>
      <c r="L162" t="s">
        <v>497</v>
      </c>
    </row>
    <row r="163" spans="5:12" x14ac:dyDescent="0.25">
      <c r="E163" s="12" t="s">
        <v>145</v>
      </c>
      <c r="F163" s="13">
        <v>123114</v>
      </c>
      <c r="G163" s="15">
        <v>0</v>
      </c>
      <c r="H163" s="14">
        <f t="shared" si="2"/>
        <v>0</v>
      </c>
      <c r="I163" s="16" t="s">
        <v>196</v>
      </c>
      <c r="J163" s="12">
        <v>1</v>
      </c>
      <c r="K163" s="16">
        <v>0</v>
      </c>
      <c r="L163" t="s">
        <v>498</v>
      </c>
    </row>
    <row r="164" spans="5:12" x14ac:dyDescent="0.25">
      <c r="E164" s="12" t="s">
        <v>146</v>
      </c>
      <c r="F164" s="13">
        <v>123114</v>
      </c>
      <c r="G164" s="15">
        <v>0</v>
      </c>
      <c r="H164" s="14">
        <f t="shared" si="2"/>
        <v>0</v>
      </c>
      <c r="I164" s="16" t="s">
        <v>196</v>
      </c>
      <c r="J164" s="12">
        <v>0</v>
      </c>
      <c r="K164" s="16">
        <v>0</v>
      </c>
      <c r="L164" t="s">
        <v>499</v>
      </c>
    </row>
    <row r="165" spans="5:12" x14ac:dyDescent="0.25">
      <c r="E165" s="12" t="s">
        <v>147</v>
      </c>
      <c r="F165" s="13">
        <v>123114</v>
      </c>
      <c r="G165" s="15">
        <v>0</v>
      </c>
      <c r="H165" s="14">
        <f t="shared" si="2"/>
        <v>0</v>
      </c>
      <c r="I165" s="16" t="s">
        <v>196</v>
      </c>
      <c r="J165" s="12">
        <v>0</v>
      </c>
      <c r="K165" s="16">
        <v>0</v>
      </c>
      <c r="L165" t="s">
        <v>503</v>
      </c>
    </row>
    <row r="166" spans="5:12" x14ac:dyDescent="0.25">
      <c r="E166" s="12" t="s">
        <v>148</v>
      </c>
      <c r="F166" s="13">
        <v>123114</v>
      </c>
      <c r="G166" s="15">
        <v>0</v>
      </c>
      <c r="H166" s="14">
        <f t="shared" si="2"/>
        <v>0</v>
      </c>
      <c r="I166" s="16" t="s">
        <v>196</v>
      </c>
      <c r="J166" s="12">
        <v>0</v>
      </c>
      <c r="K166" s="16">
        <v>0</v>
      </c>
      <c r="L166" t="s">
        <v>496</v>
      </c>
    </row>
    <row r="167" spans="5:12" x14ac:dyDescent="0.25">
      <c r="E167" s="12" t="s">
        <v>149</v>
      </c>
      <c r="F167" s="13">
        <v>123114</v>
      </c>
      <c r="G167" s="15">
        <v>0</v>
      </c>
      <c r="H167" s="14">
        <f t="shared" ref="H167:H197" si="3">G167/F167</f>
        <v>0</v>
      </c>
      <c r="I167" s="16" t="s">
        <v>196</v>
      </c>
      <c r="J167" s="12">
        <v>0</v>
      </c>
      <c r="K167" s="16">
        <v>0</v>
      </c>
      <c r="L167" t="s">
        <v>500</v>
      </c>
    </row>
    <row r="168" spans="5:12" x14ac:dyDescent="0.25">
      <c r="E168" s="12" t="s">
        <v>150</v>
      </c>
      <c r="F168" s="13">
        <v>123114</v>
      </c>
      <c r="G168" s="15">
        <v>0</v>
      </c>
      <c r="H168" s="14">
        <f t="shared" si="3"/>
        <v>0</v>
      </c>
      <c r="I168" s="16" t="s">
        <v>196</v>
      </c>
      <c r="J168" s="12">
        <v>0</v>
      </c>
      <c r="K168" s="16">
        <v>0</v>
      </c>
      <c r="L168" t="s">
        <v>501</v>
      </c>
    </row>
    <row r="169" spans="5:12" x14ac:dyDescent="0.25">
      <c r="E169" s="12" t="s">
        <v>151</v>
      </c>
      <c r="F169" s="13">
        <v>123114</v>
      </c>
      <c r="G169" s="15">
        <v>0</v>
      </c>
      <c r="H169" s="14">
        <f t="shared" si="3"/>
        <v>0</v>
      </c>
      <c r="I169" s="16" t="s">
        <v>196</v>
      </c>
      <c r="J169" s="12">
        <v>0</v>
      </c>
      <c r="K169" s="16">
        <v>0</v>
      </c>
      <c r="L169" t="s">
        <v>504</v>
      </c>
    </row>
    <row r="170" spans="5:12" x14ac:dyDescent="0.25">
      <c r="E170" s="12" t="s">
        <v>152</v>
      </c>
      <c r="F170" s="13">
        <v>123114</v>
      </c>
      <c r="G170" s="15">
        <v>0</v>
      </c>
      <c r="H170" s="14">
        <f t="shared" si="3"/>
        <v>0</v>
      </c>
      <c r="I170" s="16" t="s">
        <v>196</v>
      </c>
      <c r="J170" s="12">
        <v>0</v>
      </c>
      <c r="K170" s="16">
        <v>0</v>
      </c>
      <c r="L170" t="s">
        <v>505</v>
      </c>
    </row>
    <row r="171" spans="5:12" x14ac:dyDescent="0.25">
      <c r="E171" s="12" t="s">
        <v>153</v>
      </c>
      <c r="F171" s="13">
        <v>123114</v>
      </c>
      <c r="G171" s="15">
        <v>0</v>
      </c>
      <c r="H171" s="14">
        <f t="shared" si="3"/>
        <v>0</v>
      </c>
      <c r="I171" s="16" t="s">
        <v>196</v>
      </c>
      <c r="J171" s="12">
        <v>0</v>
      </c>
      <c r="K171" s="16">
        <v>0</v>
      </c>
      <c r="L171" t="s">
        <v>506</v>
      </c>
    </row>
    <row r="172" spans="5:12" x14ac:dyDescent="0.25">
      <c r="E172" s="12" t="s">
        <v>154</v>
      </c>
      <c r="F172" s="13">
        <v>123114</v>
      </c>
      <c r="G172" s="15">
        <v>0</v>
      </c>
      <c r="H172" s="14">
        <f t="shared" si="3"/>
        <v>0</v>
      </c>
      <c r="I172" s="16" t="s">
        <v>196</v>
      </c>
      <c r="J172" s="12">
        <v>0</v>
      </c>
      <c r="K172" s="16">
        <v>0</v>
      </c>
      <c r="L172" t="s">
        <v>507</v>
      </c>
    </row>
    <row r="173" spans="5:12" x14ac:dyDescent="0.25">
      <c r="E173" s="12" t="s">
        <v>155</v>
      </c>
      <c r="F173" s="13">
        <v>123114</v>
      </c>
      <c r="G173" s="15">
        <v>0</v>
      </c>
      <c r="H173" s="14">
        <f t="shared" si="3"/>
        <v>0</v>
      </c>
      <c r="I173" s="16" t="s">
        <v>196</v>
      </c>
      <c r="J173" s="12">
        <v>0</v>
      </c>
      <c r="K173" s="16">
        <v>0</v>
      </c>
      <c r="L173" t="s">
        <v>508</v>
      </c>
    </row>
    <row r="174" spans="5:12" x14ac:dyDescent="0.25">
      <c r="E174" s="12" t="s">
        <v>156</v>
      </c>
      <c r="F174" s="13">
        <v>123114</v>
      </c>
      <c r="G174" s="15">
        <v>0</v>
      </c>
      <c r="H174" s="14">
        <f t="shared" si="3"/>
        <v>0</v>
      </c>
      <c r="I174" s="16" t="s">
        <v>196</v>
      </c>
      <c r="J174" s="12">
        <v>0</v>
      </c>
      <c r="K174" s="16">
        <v>0</v>
      </c>
      <c r="L174" t="s">
        <v>509</v>
      </c>
    </row>
    <row r="175" spans="5:12" x14ac:dyDescent="0.25">
      <c r="E175" s="12" t="s">
        <v>157</v>
      </c>
      <c r="F175" s="13">
        <v>123114</v>
      </c>
      <c r="G175" s="15">
        <v>0</v>
      </c>
      <c r="H175" s="14">
        <f t="shared" si="3"/>
        <v>0</v>
      </c>
      <c r="I175" s="16" t="s">
        <v>196</v>
      </c>
      <c r="J175" s="12">
        <v>0</v>
      </c>
      <c r="K175" s="16">
        <v>0</v>
      </c>
      <c r="L175" t="s">
        <v>502</v>
      </c>
    </row>
    <row r="176" spans="5:12" x14ac:dyDescent="0.25">
      <c r="E176" s="12" t="s">
        <v>158</v>
      </c>
      <c r="F176" s="13">
        <v>123114</v>
      </c>
      <c r="G176" s="15">
        <v>0</v>
      </c>
      <c r="H176" s="14">
        <f t="shared" si="3"/>
        <v>0</v>
      </c>
      <c r="I176" s="16" t="s">
        <v>196</v>
      </c>
      <c r="J176" s="12">
        <v>0</v>
      </c>
      <c r="K176" s="16">
        <v>0</v>
      </c>
      <c r="L176" t="s">
        <v>510</v>
      </c>
    </row>
    <row r="177" spans="5:12" x14ac:dyDescent="0.25">
      <c r="E177" s="12" t="s">
        <v>159</v>
      </c>
      <c r="F177" s="13">
        <v>123114</v>
      </c>
      <c r="G177" s="15">
        <v>0</v>
      </c>
      <c r="H177" s="14">
        <f t="shared" si="3"/>
        <v>0</v>
      </c>
      <c r="I177" s="16" t="s">
        <v>196</v>
      </c>
      <c r="J177" s="12">
        <v>0</v>
      </c>
      <c r="K177" s="16">
        <v>1</v>
      </c>
      <c r="L177" t="s">
        <v>511</v>
      </c>
    </row>
    <row r="178" spans="5:12" x14ac:dyDescent="0.25">
      <c r="E178" s="12" t="s">
        <v>160</v>
      </c>
      <c r="F178" s="13">
        <v>123114</v>
      </c>
      <c r="G178" s="15">
        <v>0</v>
      </c>
      <c r="H178" s="14">
        <f t="shared" si="3"/>
        <v>0</v>
      </c>
      <c r="I178" s="16" t="s">
        <v>196</v>
      </c>
      <c r="J178" s="12">
        <v>0</v>
      </c>
      <c r="K178" s="16">
        <v>0</v>
      </c>
      <c r="L178" t="s">
        <v>512</v>
      </c>
    </row>
    <row r="179" spans="5:12" x14ac:dyDescent="0.25">
      <c r="E179" s="12" t="s">
        <v>161</v>
      </c>
      <c r="F179" s="13">
        <v>123114</v>
      </c>
      <c r="G179" s="15">
        <v>0</v>
      </c>
      <c r="H179" s="14">
        <f t="shared" si="3"/>
        <v>0</v>
      </c>
      <c r="I179" s="16" t="s">
        <v>196</v>
      </c>
      <c r="J179" s="12">
        <v>0</v>
      </c>
      <c r="K179" s="16">
        <v>0</v>
      </c>
      <c r="L179" t="s">
        <v>513</v>
      </c>
    </row>
    <row r="180" spans="5:12" x14ac:dyDescent="0.25">
      <c r="E180" s="12" t="s">
        <v>162</v>
      </c>
      <c r="F180" s="13">
        <v>123114</v>
      </c>
      <c r="G180" s="15">
        <v>0</v>
      </c>
      <c r="H180" s="14">
        <f t="shared" si="3"/>
        <v>0</v>
      </c>
      <c r="I180" s="16" t="s">
        <v>196</v>
      </c>
      <c r="J180" s="12">
        <v>0</v>
      </c>
      <c r="K180" s="16">
        <v>0</v>
      </c>
      <c r="L180" t="s">
        <v>514</v>
      </c>
    </row>
    <row r="181" spans="5:12" x14ac:dyDescent="0.25">
      <c r="E181" s="12" t="s">
        <v>163</v>
      </c>
      <c r="F181" s="13">
        <v>123114</v>
      </c>
      <c r="G181" s="15">
        <v>0</v>
      </c>
      <c r="H181" s="14">
        <f t="shared" si="3"/>
        <v>0</v>
      </c>
      <c r="I181" s="16" t="s">
        <v>196</v>
      </c>
      <c r="J181" s="12">
        <v>0</v>
      </c>
      <c r="K181" s="16">
        <v>1</v>
      </c>
      <c r="L181" t="s">
        <v>515</v>
      </c>
    </row>
    <row r="182" spans="5:12" x14ac:dyDescent="0.25">
      <c r="E182" s="12" t="s">
        <v>164</v>
      </c>
      <c r="F182" s="13">
        <v>123114</v>
      </c>
      <c r="G182" s="15">
        <v>0</v>
      </c>
      <c r="H182" s="14">
        <f t="shared" si="3"/>
        <v>0</v>
      </c>
      <c r="I182" s="16" t="s">
        <v>196</v>
      </c>
      <c r="J182" s="12">
        <v>0</v>
      </c>
      <c r="K182" s="16">
        <v>0</v>
      </c>
      <c r="L182" t="s">
        <v>516</v>
      </c>
    </row>
    <row r="183" spans="5:12" x14ac:dyDescent="0.25">
      <c r="E183" s="12" t="s">
        <v>165</v>
      </c>
      <c r="F183" s="13">
        <v>123114</v>
      </c>
      <c r="G183" s="15">
        <v>0</v>
      </c>
      <c r="H183" s="14">
        <f t="shared" si="3"/>
        <v>0</v>
      </c>
      <c r="I183" s="16" t="s">
        <v>196</v>
      </c>
      <c r="J183" s="12">
        <v>0</v>
      </c>
      <c r="K183" s="16">
        <v>0</v>
      </c>
      <c r="L183" t="s">
        <v>517</v>
      </c>
    </row>
    <row r="184" spans="5:12" x14ac:dyDescent="0.25">
      <c r="E184" s="12" t="s">
        <v>166</v>
      </c>
      <c r="F184" s="13">
        <v>123114</v>
      </c>
      <c r="G184" s="15">
        <v>0</v>
      </c>
      <c r="H184" s="14">
        <f t="shared" si="3"/>
        <v>0</v>
      </c>
      <c r="I184" s="16" t="s">
        <v>196</v>
      </c>
      <c r="J184" s="12">
        <v>0</v>
      </c>
      <c r="K184" s="16">
        <v>0</v>
      </c>
      <c r="L184" t="s">
        <v>518</v>
      </c>
    </row>
    <row r="185" spans="5:12" x14ac:dyDescent="0.25">
      <c r="E185" s="12" t="s">
        <v>167</v>
      </c>
      <c r="F185" s="13">
        <v>123114</v>
      </c>
      <c r="G185" s="15">
        <v>0</v>
      </c>
      <c r="H185" s="14">
        <f t="shared" si="3"/>
        <v>0</v>
      </c>
      <c r="I185" s="16" t="s">
        <v>196</v>
      </c>
      <c r="J185" s="12">
        <v>0</v>
      </c>
      <c r="K185" s="16">
        <v>0</v>
      </c>
      <c r="L185" t="s">
        <v>519</v>
      </c>
    </row>
    <row r="186" spans="5:12" x14ac:dyDescent="0.25">
      <c r="E186" s="12" t="s">
        <v>168</v>
      </c>
      <c r="F186" s="13">
        <v>123114</v>
      </c>
      <c r="G186" s="15">
        <v>0</v>
      </c>
      <c r="H186" s="14">
        <f t="shared" si="3"/>
        <v>0</v>
      </c>
      <c r="I186" s="16" t="s">
        <v>196</v>
      </c>
      <c r="J186" s="12">
        <v>0</v>
      </c>
      <c r="K186" s="16">
        <v>0</v>
      </c>
      <c r="L186" t="s">
        <v>520</v>
      </c>
    </row>
    <row r="187" spans="5:12" x14ac:dyDescent="0.25">
      <c r="E187" s="12" t="s">
        <v>169</v>
      </c>
      <c r="F187" s="13">
        <v>123114</v>
      </c>
      <c r="G187" s="15">
        <v>0</v>
      </c>
      <c r="H187" s="14">
        <f t="shared" si="3"/>
        <v>0</v>
      </c>
      <c r="I187" s="16" t="s">
        <v>196</v>
      </c>
      <c r="J187" s="12">
        <v>0</v>
      </c>
      <c r="K187" s="16">
        <v>0</v>
      </c>
      <c r="L187" t="s">
        <v>521</v>
      </c>
    </row>
    <row r="188" spans="5:12" x14ac:dyDescent="0.25">
      <c r="E188" s="12" t="s">
        <v>170</v>
      </c>
      <c r="F188" s="13">
        <v>123114</v>
      </c>
      <c r="G188" s="15">
        <v>0</v>
      </c>
      <c r="H188" s="14">
        <f t="shared" si="3"/>
        <v>0</v>
      </c>
      <c r="I188" s="16" t="s">
        <v>196</v>
      </c>
      <c r="J188" s="12">
        <v>0</v>
      </c>
      <c r="K188" s="16">
        <v>0</v>
      </c>
      <c r="L188" t="s">
        <v>522</v>
      </c>
    </row>
    <row r="189" spans="5:12" x14ac:dyDescent="0.25">
      <c r="E189" s="12" t="s">
        <v>171</v>
      </c>
      <c r="F189" s="13">
        <v>123114</v>
      </c>
      <c r="G189" s="15">
        <v>0</v>
      </c>
      <c r="H189" s="14">
        <f t="shared" si="3"/>
        <v>0</v>
      </c>
      <c r="I189" s="16" t="s">
        <v>196</v>
      </c>
      <c r="J189" s="12">
        <v>0</v>
      </c>
      <c r="K189" s="16">
        <v>0</v>
      </c>
      <c r="L189" t="s">
        <v>523</v>
      </c>
    </row>
    <row r="190" spans="5:12" x14ac:dyDescent="0.25">
      <c r="E190" s="12" t="s">
        <v>172</v>
      </c>
      <c r="F190" s="13">
        <v>123114</v>
      </c>
      <c r="G190" s="15">
        <v>0</v>
      </c>
      <c r="H190" s="14">
        <f t="shared" si="3"/>
        <v>0</v>
      </c>
      <c r="I190" s="16" t="s">
        <v>196</v>
      </c>
      <c r="J190" s="12">
        <v>0</v>
      </c>
      <c r="K190" s="16">
        <v>0</v>
      </c>
      <c r="L190" t="s">
        <v>524</v>
      </c>
    </row>
    <row r="191" spans="5:12" x14ac:dyDescent="0.25">
      <c r="E191" s="12" t="s">
        <v>173</v>
      </c>
      <c r="F191" s="13">
        <v>123114</v>
      </c>
      <c r="G191" s="15">
        <v>0</v>
      </c>
      <c r="H191" s="14">
        <f t="shared" si="3"/>
        <v>0</v>
      </c>
      <c r="I191" s="16" t="s">
        <v>196</v>
      </c>
      <c r="J191" s="12">
        <v>0</v>
      </c>
      <c r="K191" s="16">
        <v>0</v>
      </c>
      <c r="L191" t="s">
        <v>525</v>
      </c>
    </row>
    <row r="192" spans="5:12" x14ac:dyDescent="0.25">
      <c r="E192" s="12" t="s">
        <v>174</v>
      </c>
      <c r="F192" s="13">
        <v>123114</v>
      </c>
      <c r="G192" s="15">
        <v>0</v>
      </c>
      <c r="H192" s="14">
        <f t="shared" si="3"/>
        <v>0</v>
      </c>
      <c r="I192" s="16" t="s">
        <v>196</v>
      </c>
      <c r="J192" s="12">
        <v>0</v>
      </c>
      <c r="K192" s="16">
        <v>0</v>
      </c>
      <c r="L192" t="s">
        <v>526</v>
      </c>
    </row>
    <row r="193" spans="3:12" x14ac:dyDescent="0.25">
      <c r="E193" s="12" t="s">
        <v>175</v>
      </c>
      <c r="F193" s="13">
        <v>123114</v>
      </c>
      <c r="G193" s="15">
        <v>0</v>
      </c>
      <c r="H193" s="14">
        <f t="shared" si="3"/>
        <v>0</v>
      </c>
      <c r="I193" s="16" t="s">
        <v>196</v>
      </c>
      <c r="J193" s="12">
        <v>0</v>
      </c>
      <c r="K193" s="16">
        <v>0</v>
      </c>
      <c r="L193" t="s">
        <v>527</v>
      </c>
    </row>
    <row r="194" spans="3:12" x14ac:dyDescent="0.25">
      <c r="E194" s="12" t="s">
        <v>176</v>
      </c>
      <c r="F194" s="13">
        <v>123114</v>
      </c>
      <c r="G194" s="15">
        <v>0</v>
      </c>
      <c r="H194" s="14">
        <f t="shared" si="3"/>
        <v>0</v>
      </c>
      <c r="I194" s="16" t="s">
        <v>196</v>
      </c>
      <c r="J194" s="12">
        <v>0</v>
      </c>
      <c r="K194" s="16">
        <v>0</v>
      </c>
      <c r="L194" t="s">
        <v>528</v>
      </c>
    </row>
    <row r="195" spans="3:12" x14ac:dyDescent="0.25">
      <c r="E195" s="12" t="s">
        <v>177</v>
      </c>
      <c r="F195" s="13">
        <v>123114</v>
      </c>
      <c r="G195" s="15">
        <v>0</v>
      </c>
      <c r="H195" s="14">
        <f t="shared" si="3"/>
        <v>0</v>
      </c>
      <c r="I195" s="16" t="s">
        <v>196</v>
      </c>
      <c r="J195" s="12">
        <v>1</v>
      </c>
      <c r="K195" s="16">
        <v>1</v>
      </c>
      <c r="L195" t="s">
        <v>529</v>
      </c>
    </row>
    <row r="196" spans="3:12" x14ac:dyDescent="0.25">
      <c r="E196" s="12" t="s">
        <v>178</v>
      </c>
      <c r="F196" s="13">
        <v>123114</v>
      </c>
      <c r="G196" s="15">
        <v>0</v>
      </c>
      <c r="H196" s="14">
        <f t="shared" si="3"/>
        <v>0</v>
      </c>
      <c r="I196" s="16" t="s">
        <v>196</v>
      </c>
      <c r="J196" s="12">
        <v>0</v>
      </c>
      <c r="K196" s="16">
        <v>0</v>
      </c>
      <c r="L196" t="s">
        <v>530</v>
      </c>
    </row>
    <row r="197" spans="3:12" ht="15.75" thickBot="1" x14ac:dyDescent="0.3">
      <c r="E197" s="17" t="s">
        <v>179</v>
      </c>
      <c r="F197" s="18">
        <v>123114</v>
      </c>
      <c r="G197" s="20">
        <v>0</v>
      </c>
      <c r="H197" s="19">
        <f t="shared" si="3"/>
        <v>0</v>
      </c>
      <c r="I197" s="21" t="s">
        <v>196</v>
      </c>
      <c r="J197" s="17">
        <v>0</v>
      </c>
      <c r="K197" s="21">
        <v>0</v>
      </c>
      <c r="L197" t="s">
        <v>531</v>
      </c>
    </row>
    <row r="200" spans="3:12" ht="18.75" x14ac:dyDescent="0.3">
      <c r="C200" s="2" t="s">
        <v>221</v>
      </c>
    </row>
    <row r="201" spans="3:12" ht="15.75" thickBot="1" x14ac:dyDescent="0.3"/>
    <row r="202" spans="3:12" ht="15.75" thickBot="1" x14ac:dyDescent="0.3">
      <c r="E202" s="3" t="s">
        <v>193</v>
      </c>
      <c r="F202" s="4" t="s">
        <v>190</v>
      </c>
      <c r="G202" s="4" t="s">
        <v>191</v>
      </c>
      <c r="H202" s="4" t="s">
        <v>192</v>
      </c>
      <c r="I202" s="4" t="s">
        <v>194</v>
      </c>
      <c r="J202" s="102" t="s">
        <v>203</v>
      </c>
      <c r="K202" s="103"/>
      <c r="L202" s="43" t="s">
        <v>354</v>
      </c>
    </row>
    <row r="203" spans="3:12" x14ac:dyDescent="0.25">
      <c r="E203" s="12" t="s">
        <v>205</v>
      </c>
      <c r="F203" s="13">
        <v>216211</v>
      </c>
      <c r="G203" s="13">
        <v>120268</v>
      </c>
      <c r="H203" s="14">
        <f>G203/F203</f>
        <v>0.55625291960168544</v>
      </c>
      <c r="I203" s="15" t="s">
        <v>197</v>
      </c>
      <c r="J203" s="12">
        <v>1</v>
      </c>
      <c r="K203" s="16" t="s">
        <v>180</v>
      </c>
      <c r="L203" t="s">
        <v>532</v>
      </c>
    </row>
    <row r="204" spans="3:12" x14ac:dyDescent="0.25">
      <c r="E204" s="12" t="s">
        <v>206</v>
      </c>
      <c r="F204" s="13">
        <v>216211</v>
      </c>
      <c r="G204" s="13">
        <v>19528</v>
      </c>
      <c r="H204" s="14">
        <f t="shared" ref="H204:H219" si="4">G204/F204</f>
        <v>9.0319178950192175E-2</v>
      </c>
      <c r="I204" s="15" t="s">
        <v>197</v>
      </c>
      <c r="J204" s="12">
        <v>3</v>
      </c>
      <c r="K204" s="16">
        <v>4</v>
      </c>
      <c r="L204" t="s">
        <v>533</v>
      </c>
    </row>
    <row r="205" spans="3:12" x14ac:dyDescent="0.25">
      <c r="E205" s="12" t="s">
        <v>11</v>
      </c>
      <c r="F205" s="13">
        <v>216211</v>
      </c>
      <c r="G205" s="13">
        <v>0</v>
      </c>
      <c r="H205" s="14">
        <f t="shared" si="4"/>
        <v>0</v>
      </c>
      <c r="I205" s="15" t="s">
        <v>196</v>
      </c>
      <c r="J205" s="12">
        <v>67</v>
      </c>
      <c r="K205" s="16">
        <v>67</v>
      </c>
    </row>
    <row r="206" spans="3:12" x14ac:dyDescent="0.25">
      <c r="E206" s="12" t="s">
        <v>12</v>
      </c>
      <c r="F206" s="13">
        <v>216211</v>
      </c>
      <c r="G206" s="13">
        <v>196683</v>
      </c>
      <c r="H206" s="14">
        <f t="shared" si="4"/>
        <v>0.90968082104980785</v>
      </c>
      <c r="I206" s="15" t="s">
        <v>195</v>
      </c>
      <c r="J206" s="12" t="s">
        <v>180</v>
      </c>
      <c r="K206" s="16" t="s">
        <v>180</v>
      </c>
    </row>
    <row r="207" spans="3:12" x14ac:dyDescent="0.25">
      <c r="E207" s="12" t="s">
        <v>13</v>
      </c>
      <c r="F207" s="13">
        <v>216211</v>
      </c>
      <c r="G207" s="13">
        <v>19528</v>
      </c>
      <c r="H207" s="14">
        <f t="shared" si="4"/>
        <v>9.0319178950192175E-2</v>
      </c>
      <c r="I207" s="15" t="s">
        <v>195</v>
      </c>
      <c r="J207" s="12" t="s">
        <v>216</v>
      </c>
      <c r="K207" s="16" t="s">
        <v>216</v>
      </c>
    </row>
    <row r="208" spans="3:12" x14ac:dyDescent="0.25">
      <c r="E208" s="12" t="s">
        <v>15</v>
      </c>
      <c r="F208" s="13">
        <v>216211</v>
      </c>
      <c r="G208" s="13">
        <v>0</v>
      </c>
      <c r="H208" s="14">
        <f t="shared" si="4"/>
        <v>0</v>
      </c>
      <c r="I208" s="15" t="s">
        <v>196</v>
      </c>
      <c r="J208" s="12">
        <v>2007</v>
      </c>
      <c r="K208" s="16">
        <v>2007</v>
      </c>
    </row>
    <row r="209" spans="3:12" x14ac:dyDescent="0.25">
      <c r="E209" s="59" t="s">
        <v>16</v>
      </c>
      <c r="F209" s="13">
        <v>216211</v>
      </c>
      <c r="G209" s="13">
        <v>0</v>
      </c>
      <c r="H209" s="14">
        <f t="shared" si="4"/>
        <v>0</v>
      </c>
      <c r="I209" s="15" t="s">
        <v>196</v>
      </c>
      <c r="J209" s="12">
        <v>2007014726</v>
      </c>
      <c r="K209" s="16">
        <v>2008053049</v>
      </c>
      <c r="L209" t="s">
        <v>445</v>
      </c>
    </row>
    <row r="210" spans="3:12" x14ac:dyDescent="0.25">
      <c r="E210" s="56" t="s">
        <v>207</v>
      </c>
      <c r="F210" s="13">
        <v>216211</v>
      </c>
      <c r="G210" s="13">
        <v>40</v>
      </c>
      <c r="H210" s="14">
        <f t="shared" si="4"/>
        <v>1.8500446323267548E-4</v>
      </c>
      <c r="I210" s="15" t="s">
        <v>197</v>
      </c>
      <c r="J210" s="12">
        <v>2</v>
      </c>
      <c r="K210" s="16">
        <v>2</v>
      </c>
      <c r="L210" t="s">
        <v>534</v>
      </c>
    </row>
    <row r="211" spans="3:12" x14ac:dyDescent="0.25">
      <c r="E211" s="12" t="s">
        <v>49</v>
      </c>
      <c r="F211" s="13">
        <v>216211</v>
      </c>
      <c r="G211" s="13">
        <v>0</v>
      </c>
      <c r="H211" s="14">
        <f t="shared" si="4"/>
        <v>0</v>
      </c>
      <c r="I211" s="15" t="s">
        <v>196</v>
      </c>
      <c r="J211" s="12">
        <v>67301</v>
      </c>
      <c r="K211" s="16">
        <v>67301</v>
      </c>
    </row>
    <row r="212" spans="3:12" x14ac:dyDescent="0.25">
      <c r="E212" s="12" t="s">
        <v>208</v>
      </c>
      <c r="F212" s="13">
        <v>216211</v>
      </c>
      <c r="G212" s="13">
        <v>109511</v>
      </c>
      <c r="H212" s="14">
        <f t="shared" si="4"/>
        <v>0.50650059432683814</v>
      </c>
      <c r="I212" s="15" t="s">
        <v>197</v>
      </c>
      <c r="J212" s="12">
        <v>190</v>
      </c>
      <c r="K212" s="16" t="s">
        <v>180</v>
      </c>
      <c r="L212" t="s">
        <v>535</v>
      </c>
    </row>
    <row r="213" spans="3:12" x14ac:dyDescent="0.25">
      <c r="E213" s="12" t="s">
        <v>209</v>
      </c>
      <c r="F213" s="13">
        <v>216211</v>
      </c>
      <c r="G213" s="13">
        <v>248</v>
      </c>
      <c r="H213" s="14">
        <f t="shared" si="4"/>
        <v>1.1470276720425879E-3</v>
      </c>
      <c r="I213" s="15" t="s">
        <v>195</v>
      </c>
      <c r="J213" s="12" t="s">
        <v>217</v>
      </c>
      <c r="K213" s="16" t="s">
        <v>218</v>
      </c>
      <c r="L213" s="44" t="s">
        <v>536</v>
      </c>
    </row>
    <row r="214" spans="3:12" x14ac:dyDescent="0.25">
      <c r="E214" s="59" t="s">
        <v>210</v>
      </c>
      <c r="F214" s="13">
        <v>216211</v>
      </c>
      <c r="G214" s="13">
        <v>0</v>
      </c>
      <c r="H214" s="14">
        <f t="shared" si="4"/>
        <v>0</v>
      </c>
      <c r="I214" s="15" t="s">
        <v>196</v>
      </c>
      <c r="J214" s="12">
        <v>3</v>
      </c>
      <c r="K214" s="16">
        <v>3</v>
      </c>
      <c r="L214" s="44" t="s">
        <v>537</v>
      </c>
    </row>
    <row r="215" spans="3:12" x14ac:dyDescent="0.25">
      <c r="E215" s="56" t="s">
        <v>211</v>
      </c>
      <c r="F215" s="13">
        <v>216211</v>
      </c>
      <c r="G215" s="13">
        <v>0</v>
      </c>
      <c r="H215" s="14">
        <f t="shared" si="4"/>
        <v>0</v>
      </c>
      <c r="I215" s="15" t="s">
        <v>196</v>
      </c>
      <c r="J215" s="12">
        <v>1</v>
      </c>
      <c r="K215" s="16">
        <v>4</v>
      </c>
      <c r="L215" s="44" t="s">
        <v>538</v>
      </c>
    </row>
    <row r="216" spans="3:12" x14ac:dyDescent="0.25">
      <c r="E216" s="12" t="s">
        <v>212</v>
      </c>
      <c r="F216" s="13">
        <v>216211</v>
      </c>
      <c r="G216" s="13">
        <v>108679</v>
      </c>
      <c r="H216" s="14">
        <f t="shared" si="4"/>
        <v>0.50265250149159846</v>
      </c>
      <c r="I216" s="15" t="s">
        <v>195</v>
      </c>
      <c r="J216" s="12">
        <v>76</v>
      </c>
      <c r="K216" s="16" t="s">
        <v>180</v>
      </c>
      <c r="L216" s="44" t="s">
        <v>539</v>
      </c>
    </row>
    <row r="217" spans="3:12" x14ac:dyDescent="0.25">
      <c r="E217" s="12" t="s">
        <v>213</v>
      </c>
      <c r="F217" s="13">
        <v>216211</v>
      </c>
      <c r="G217" s="13">
        <v>109157</v>
      </c>
      <c r="H217" s="14">
        <f t="shared" si="4"/>
        <v>0.50486330482722896</v>
      </c>
      <c r="I217" s="15" t="s">
        <v>195</v>
      </c>
      <c r="J217" s="12">
        <v>3401</v>
      </c>
      <c r="K217" s="16" t="s">
        <v>180</v>
      </c>
      <c r="L217" s="44" t="s">
        <v>540</v>
      </c>
    </row>
    <row r="218" spans="3:12" x14ac:dyDescent="0.25">
      <c r="E218" s="56" t="s">
        <v>214</v>
      </c>
      <c r="F218" s="13">
        <v>216211</v>
      </c>
      <c r="G218" s="13">
        <v>38740</v>
      </c>
      <c r="H218" s="14">
        <f t="shared" si="4"/>
        <v>0.17917682264084622</v>
      </c>
      <c r="I218" s="15" t="s">
        <v>197</v>
      </c>
      <c r="J218" s="12">
        <v>50</v>
      </c>
      <c r="K218" s="16">
        <v>35</v>
      </c>
      <c r="L218" s="44" t="s">
        <v>541</v>
      </c>
    </row>
    <row r="219" spans="3:12" ht="15.75" thickBot="1" x14ac:dyDescent="0.3">
      <c r="E219" s="17" t="s">
        <v>215</v>
      </c>
      <c r="F219" s="18">
        <v>216211</v>
      </c>
      <c r="G219" s="18">
        <v>897</v>
      </c>
      <c r="H219" s="19">
        <f t="shared" si="4"/>
        <v>4.1487250879927474E-3</v>
      </c>
      <c r="I219" s="20" t="s">
        <v>195</v>
      </c>
      <c r="J219" s="17" t="s">
        <v>219</v>
      </c>
      <c r="K219" s="21" t="s">
        <v>220</v>
      </c>
      <c r="L219" s="44" t="s">
        <v>542</v>
      </c>
    </row>
    <row r="222" spans="3:12" ht="18.75" x14ac:dyDescent="0.3">
      <c r="C222" s="2" t="s">
        <v>269</v>
      </c>
    </row>
    <row r="223" spans="3:12" ht="18.75" x14ac:dyDescent="0.3">
      <c r="D223" s="2" t="s">
        <v>670</v>
      </c>
    </row>
    <row r="224" spans="3:12" ht="15.75" thickBot="1" x14ac:dyDescent="0.3"/>
    <row r="225" spans="5:12" ht="15.75" thickBot="1" x14ac:dyDescent="0.3">
      <c r="E225" s="3" t="s">
        <v>193</v>
      </c>
      <c r="F225" s="4" t="s">
        <v>190</v>
      </c>
      <c r="G225" s="4" t="s">
        <v>191</v>
      </c>
      <c r="H225" s="4" t="s">
        <v>192</v>
      </c>
      <c r="I225" s="22" t="s">
        <v>194</v>
      </c>
      <c r="J225" s="102" t="s">
        <v>203</v>
      </c>
      <c r="K225" s="103"/>
      <c r="L225" s="43" t="s">
        <v>354</v>
      </c>
    </row>
    <row r="226" spans="5:12" x14ac:dyDescent="0.25">
      <c r="E226" s="27" t="s">
        <v>222</v>
      </c>
      <c r="F226" s="13">
        <v>260684</v>
      </c>
      <c r="G226" s="13">
        <v>259131</v>
      </c>
      <c r="H226" s="14">
        <f>G226/F226</f>
        <v>0.99404259563302699</v>
      </c>
      <c r="I226" s="25" t="s">
        <v>197</v>
      </c>
      <c r="J226" s="28" t="s">
        <v>180</v>
      </c>
      <c r="K226" s="29" t="s">
        <v>180</v>
      </c>
      <c r="L226" t="s">
        <v>543</v>
      </c>
    </row>
    <row r="227" spans="5:12" x14ac:dyDescent="0.25">
      <c r="E227" s="63" t="s">
        <v>223</v>
      </c>
      <c r="F227" s="13">
        <v>260684</v>
      </c>
      <c r="G227" s="13">
        <v>29568</v>
      </c>
      <c r="H227" s="14">
        <f t="shared" ref="H227:H268" si="5">G227/F227</f>
        <v>0.11342468275766829</v>
      </c>
      <c r="I227" s="25" t="s">
        <v>197</v>
      </c>
      <c r="J227" s="28">
        <v>4</v>
      </c>
      <c r="K227" s="29">
        <v>75</v>
      </c>
      <c r="L227" t="s">
        <v>544</v>
      </c>
    </row>
    <row r="228" spans="5:12" x14ac:dyDescent="0.25">
      <c r="E228" s="63" t="s">
        <v>224</v>
      </c>
      <c r="F228" s="13">
        <v>260684</v>
      </c>
      <c r="G228" s="13">
        <v>8241</v>
      </c>
      <c r="H228" s="14">
        <f t="shared" si="5"/>
        <v>3.1612987371683728E-2</v>
      </c>
      <c r="I228" s="25" t="s">
        <v>195</v>
      </c>
      <c r="J228" s="28" t="s">
        <v>185</v>
      </c>
      <c r="K228" s="29" t="s">
        <v>259</v>
      </c>
      <c r="L228" t="s">
        <v>545</v>
      </c>
    </row>
    <row r="229" spans="5:12" x14ac:dyDescent="0.25">
      <c r="E229" s="27" t="s">
        <v>11</v>
      </c>
      <c r="F229" s="13">
        <v>260684</v>
      </c>
      <c r="G229" s="13">
        <v>24010</v>
      </c>
      <c r="H229" s="14">
        <f t="shared" si="5"/>
        <v>9.2103849871875532E-2</v>
      </c>
      <c r="I229" s="25" t="s">
        <v>197</v>
      </c>
      <c r="J229" s="28">
        <v>67</v>
      </c>
      <c r="K229" s="29">
        <v>67</v>
      </c>
    </row>
    <row r="230" spans="5:12" x14ac:dyDescent="0.25">
      <c r="E230" s="27" t="s">
        <v>12</v>
      </c>
      <c r="F230" s="13">
        <v>260684</v>
      </c>
      <c r="G230" s="13">
        <v>236674</v>
      </c>
      <c r="H230" s="14">
        <f t="shared" si="5"/>
        <v>0.90789615012812452</v>
      </c>
      <c r="I230" s="25" t="s">
        <v>195</v>
      </c>
      <c r="J230" s="28" t="s">
        <v>180</v>
      </c>
      <c r="K230" s="29" t="s">
        <v>180</v>
      </c>
    </row>
    <row r="231" spans="5:12" x14ac:dyDescent="0.25">
      <c r="E231" s="27" t="s">
        <v>13</v>
      </c>
      <c r="F231" s="13">
        <v>260684</v>
      </c>
      <c r="G231" s="13">
        <v>24010</v>
      </c>
      <c r="H231" s="14">
        <f t="shared" si="5"/>
        <v>9.2103849871875532E-2</v>
      </c>
      <c r="I231" s="25" t="s">
        <v>195</v>
      </c>
      <c r="J231" s="30" t="s">
        <v>260</v>
      </c>
      <c r="K231" s="31" t="s">
        <v>260</v>
      </c>
    </row>
    <row r="232" spans="5:12" x14ac:dyDescent="0.25">
      <c r="E232" s="27" t="s">
        <v>15</v>
      </c>
      <c r="F232" s="13">
        <v>260684</v>
      </c>
      <c r="G232" s="13">
        <v>0</v>
      </c>
      <c r="H232" s="14">
        <f t="shared" si="5"/>
        <v>0</v>
      </c>
      <c r="I232" s="25" t="s">
        <v>196</v>
      </c>
      <c r="J232" s="28">
        <v>2007</v>
      </c>
      <c r="K232" s="29">
        <v>2007</v>
      </c>
    </row>
    <row r="233" spans="5:12" x14ac:dyDescent="0.25">
      <c r="E233" s="57" t="s">
        <v>16</v>
      </c>
      <c r="F233" s="13">
        <v>260684</v>
      </c>
      <c r="G233" s="13">
        <v>0</v>
      </c>
      <c r="H233" s="14">
        <f t="shared" si="5"/>
        <v>0</v>
      </c>
      <c r="I233" s="25" t="s">
        <v>196</v>
      </c>
      <c r="J233" s="28">
        <v>2012030689</v>
      </c>
      <c r="K233" s="29">
        <v>2012030689</v>
      </c>
      <c r="L233" t="s">
        <v>445</v>
      </c>
    </row>
    <row r="234" spans="5:12" x14ac:dyDescent="0.25">
      <c r="E234" s="27" t="s">
        <v>225</v>
      </c>
      <c r="F234" s="13">
        <v>260684</v>
      </c>
      <c r="G234" s="13">
        <v>20062</v>
      </c>
      <c r="H234" s="14">
        <f t="shared" si="5"/>
        <v>7.6959076890027775E-2</v>
      </c>
      <c r="I234" s="25" t="s">
        <v>197</v>
      </c>
      <c r="J234" s="28">
        <v>3</v>
      </c>
      <c r="K234" s="29">
        <v>1</v>
      </c>
      <c r="L234" t="s">
        <v>546</v>
      </c>
    </row>
    <row r="235" spans="5:12" x14ac:dyDescent="0.25">
      <c r="E235" s="27" t="s">
        <v>226</v>
      </c>
      <c r="F235" s="13">
        <v>260684</v>
      </c>
      <c r="G235" s="13">
        <v>20654</v>
      </c>
      <c r="H235" s="14">
        <f t="shared" si="5"/>
        <v>7.9230025624894507E-2</v>
      </c>
      <c r="I235" s="25" t="s">
        <v>197</v>
      </c>
      <c r="J235" s="28">
        <v>1</v>
      </c>
      <c r="K235" s="29">
        <v>1</v>
      </c>
      <c r="L235" t="s">
        <v>547</v>
      </c>
    </row>
    <row r="236" spans="5:12" x14ac:dyDescent="0.25">
      <c r="E236" s="27" t="s">
        <v>227</v>
      </c>
      <c r="F236" s="13">
        <v>260684</v>
      </c>
      <c r="G236" s="13">
        <v>259131</v>
      </c>
      <c r="H236" s="14">
        <f t="shared" si="5"/>
        <v>0.99404259563302699</v>
      </c>
      <c r="I236" s="25" t="s">
        <v>197</v>
      </c>
      <c r="J236" s="28" t="s">
        <v>180</v>
      </c>
      <c r="K236" s="29" t="s">
        <v>180</v>
      </c>
      <c r="L236" t="s">
        <v>548</v>
      </c>
    </row>
    <row r="237" spans="5:12" x14ac:dyDescent="0.25">
      <c r="E237" s="63" t="s">
        <v>228</v>
      </c>
      <c r="F237" s="13">
        <v>260684</v>
      </c>
      <c r="G237" s="13">
        <v>20106</v>
      </c>
      <c r="H237" s="14">
        <f t="shared" si="5"/>
        <v>7.7127863620321924E-2</v>
      </c>
      <c r="I237" s="25" t="s">
        <v>197</v>
      </c>
      <c r="J237" s="28">
        <v>1</v>
      </c>
      <c r="K237" s="29">
        <v>1</v>
      </c>
      <c r="L237" t="s">
        <v>549</v>
      </c>
    </row>
    <row r="238" spans="5:12" x14ac:dyDescent="0.25">
      <c r="E238" s="62" t="s">
        <v>229</v>
      </c>
      <c r="F238" s="13">
        <v>260684</v>
      </c>
      <c r="G238" s="13">
        <v>218959</v>
      </c>
      <c r="H238" s="14">
        <f t="shared" si="5"/>
        <v>0.83994031087446874</v>
      </c>
      <c r="I238" s="25" t="s">
        <v>195</v>
      </c>
      <c r="J238" s="28" t="s">
        <v>180</v>
      </c>
      <c r="K238" s="29" t="s">
        <v>185</v>
      </c>
      <c r="L238" t="s">
        <v>550</v>
      </c>
    </row>
    <row r="239" spans="5:12" x14ac:dyDescent="0.25">
      <c r="E239" s="27" t="s">
        <v>230</v>
      </c>
      <c r="F239" s="13">
        <v>260684</v>
      </c>
      <c r="G239" s="13">
        <v>19938</v>
      </c>
      <c r="H239" s="14">
        <f t="shared" si="5"/>
        <v>7.6483405195562446E-2</v>
      </c>
      <c r="I239" s="25" t="s">
        <v>197</v>
      </c>
      <c r="J239" s="28">
        <v>10</v>
      </c>
      <c r="K239" s="29">
        <v>2</v>
      </c>
      <c r="L239" t="s">
        <v>551</v>
      </c>
    </row>
    <row r="240" spans="5:12" x14ac:dyDescent="0.25">
      <c r="E240" s="27" t="s">
        <v>231</v>
      </c>
      <c r="F240" s="13">
        <v>260684</v>
      </c>
      <c r="G240" s="13">
        <v>93659</v>
      </c>
      <c r="H240" s="14">
        <f t="shared" si="5"/>
        <v>0.35928173574135736</v>
      </c>
      <c r="I240" s="25" t="s">
        <v>195</v>
      </c>
      <c r="J240" s="28" t="s">
        <v>180</v>
      </c>
      <c r="K240" s="29" t="s">
        <v>180</v>
      </c>
      <c r="L240" t="s">
        <v>552</v>
      </c>
    </row>
    <row r="241" spans="5:12" x14ac:dyDescent="0.25">
      <c r="E241" s="27" t="s">
        <v>232</v>
      </c>
      <c r="F241" s="13">
        <v>260684</v>
      </c>
      <c r="G241" s="13">
        <v>260684</v>
      </c>
      <c r="H241" s="14">
        <f t="shared" si="5"/>
        <v>1</v>
      </c>
      <c r="I241" s="25" t="s">
        <v>197</v>
      </c>
      <c r="J241" s="28" t="s">
        <v>180</v>
      </c>
      <c r="K241" s="29" t="s">
        <v>180</v>
      </c>
      <c r="L241" t="s">
        <v>553</v>
      </c>
    </row>
    <row r="242" spans="5:12" x14ac:dyDescent="0.25">
      <c r="E242" s="27" t="s">
        <v>233</v>
      </c>
      <c r="F242" s="13">
        <v>260684</v>
      </c>
      <c r="G242" s="13">
        <v>28982</v>
      </c>
      <c r="H242" s="14">
        <f t="shared" si="5"/>
        <v>0.11117675039511439</v>
      </c>
      <c r="I242" s="25" t="s">
        <v>195</v>
      </c>
      <c r="J242" s="28" t="s">
        <v>259</v>
      </c>
      <c r="K242" s="29" t="s">
        <v>259</v>
      </c>
      <c r="L242" t="s">
        <v>554</v>
      </c>
    </row>
    <row r="243" spans="5:12" x14ac:dyDescent="0.25">
      <c r="E243" s="27" t="s">
        <v>234</v>
      </c>
      <c r="F243" s="13">
        <v>260684</v>
      </c>
      <c r="G243" s="13">
        <v>29185</v>
      </c>
      <c r="H243" s="14">
        <f t="shared" si="5"/>
        <v>0.11195547099169877</v>
      </c>
      <c r="I243" s="25" t="s">
        <v>195</v>
      </c>
      <c r="J243" s="28">
        <v>37</v>
      </c>
      <c r="K243" s="29">
        <v>82</v>
      </c>
      <c r="L243" t="s">
        <v>555</v>
      </c>
    </row>
    <row r="244" spans="5:12" x14ac:dyDescent="0.25">
      <c r="E244" s="27" t="s">
        <v>235</v>
      </c>
      <c r="F244" s="13">
        <v>260684</v>
      </c>
      <c r="G244" s="13">
        <v>101611</v>
      </c>
      <c r="H244" s="14">
        <f t="shared" si="5"/>
        <v>0.3897861011799727</v>
      </c>
      <c r="I244" s="25" t="s">
        <v>195</v>
      </c>
      <c r="J244" s="28" t="s">
        <v>261</v>
      </c>
      <c r="K244" s="29" t="s">
        <v>180</v>
      </c>
      <c r="L244" t="s">
        <v>556</v>
      </c>
    </row>
    <row r="245" spans="5:12" x14ac:dyDescent="0.25">
      <c r="E245" s="62" t="s">
        <v>236</v>
      </c>
      <c r="F245" s="13">
        <v>260684</v>
      </c>
      <c r="G245" s="13">
        <v>36779</v>
      </c>
      <c r="H245" s="14">
        <f t="shared" si="5"/>
        <v>0.14108652621564807</v>
      </c>
      <c r="I245" s="25" t="s">
        <v>197</v>
      </c>
      <c r="J245" s="28">
        <v>2007</v>
      </c>
      <c r="K245" s="29">
        <v>2007</v>
      </c>
      <c r="L245" t="s">
        <v>557</v>
      </c>
    </row>
    <row r="246" spans="5:12" x14ac:dyDescent="0.25">
      <c r="E246" s="27" t="s">
        <v>49</v>
      </c>
      <c r="F246" s="13">
        <v>260684</v>
      </c>
      <c r="G246" s="13">
        <v>0</v>
      </c>
      <c r="H246" s="14">
        <f t="shared" si="5"/>
        <v>0</v>
      </c>
      <c r="I246" s="25" t="s">
        <v>196</v>
      </c>
      <c r="J246" s="28">
        <v>67301</v>
      </c>
      <c r="K246" s="29">
        <v>67301</v>
      </c>
    </row>
    <row r="247" spans="5:12" x14ac:dyDescent="0.25">
      <c r="E247" s="27" t="s">
        <v>237</v>
      </c>
      <c r="F247" s="13">
        <v>260684</v>
      </c>
      <c r="G247" s="13">
        <v>47342</v>
      </c>
      <c r="H247" s="14">
        <f t="shared" si="5"/>
        <v>0.18160684967240029</v>
      </c>
      <c r="I247" s="25" t="s">
        <v>197</v>
      </c>
      <c r="J247" s="28">
        <v>1</v>
      </c>
      <c r="K247" s="29">
        <v>2</v>
      </c>
      <c r="L247" t="s">
        <v>558</v>
      </c>
    </row>
    <row r="248" spans="5:12" x14ac:dyDescent="0.25">
      <c r="E248" s="27" t="s">
        <v>238</v>
      </c>
      <c r="F248" s="13">
        <v>260684</v>
      </c>
      <c r="G248" s="13">
        <v>37171</v>
      </c>
      <c r="H248" s="14">
        <f t="shared" si="5"/>
        <v>0.14259026254008686</v>
      </c>
      <c r="I248" s="25" t="s">
        <v>195</v>
      </c>
      <c r="J248" s="28" t="s">
        <v>262</v>
      </c>
      <c r="K248" s="29" t="s">
        <v>263</v>
      </c>
      <c r="L248" t="s">
        <v>560</v>
      </c>
    </row>
    <row r="249" spans="5:12" x14ac:dyDescent="0.25">
      <c r="E249" s="27" t="s">
        <v>239</v>
      </c>
      <c r="F249" s="13">
        <v>260684</v>
      </c>
      <c r="G249" s="13">
        <v>0</v>
      </c>
      <c r="H249" s="14">
        <f t="shared" si="5"/>
        <v>0</v>
      </c>
      <c r="I249" s="25" t="s">
        <v>196</v>
      </c>
      <c r="J249" s="28">
        <v>1</v>
      </c>
      <c r="K249" s="29">
        <v>1</v>
      </c>
      <c r="L249" t="s">
        <v>561</v>
      </c>
    </row>
    <row r="250" spans="5:12" x14ac:dyDescent="0.25">
      <c r="E250" s="27" t="s">
        <v>240</v>
      </c>
      <c r="F250" s="13">
        <v>260684</v>
      </c>
      <c r="G250" s="13">
        <v>259131</v>
      </c>
      <c r="H250" s="14">
        <f t="shared" si="5"/>
        <v>0.99404259563302699</v>
      </c>
      <c r="I250" s="25" t="s">
        <v>197</v>
      </c>
      <c r="J250" s="28" t="s">
        <v>180</v>
      </c>
      <c r="K250" s="29" t="s">
        <v>180</v>
      </c>
      <c r="L250" t="s">
        <v>562</v>
      </c>
    </row>
    <row r="251" spans="5:12" x14ac:dyDescent="0.25">
      <c r="E251" s="27" t="s">
        <v>241</v>
      </c>
      <c r="F251" s="13">
        <v>260684</v>
      </c>
      <c r="G251" s="13">
        <v>20009</v>
      </c>
      <c r="H251" s="14">
        <f t="shared" si="5"/>
        <v>7.6755765601264361E-2</v>
      </c>
      <c r="I251" s="25" t="s">
        <v>197</v>
      </c>
      <c r="J251" s="28">
        <v>1</v>
      </c>
      <c r="K251" s="29">
        <v>1</v>
      </c>
      <c r="L251" t="s">
        <v>563</v>
      </c>
    </row>
    <row r="252" spans="5:12" x14ac:dyDescent="0.25">
      <c r="E252" s="27" t="s">
        <v>242</v>
      </c>
      <c r="F252" s="13">
        <v>260684</v>
      </c>
      <c r="G252" s="13">
        <v>20277</v>
      </c>
      <c r="H252" s="14">
        <f t="shared" si="5"/>
        <v>7.7783830231237819E-2</v>
      </c>
      <c r="I252" s="25" t="s">
        <v>197</v>
      </c>
      <c r="J252" s="28">
        <v>0</v>
      </c>
      <c r="K252" s="29">
        <v>21</v>
      </c>
      <c r="L252" t="s">
        <v>559</v>
      </c>
    </row>
    <row r="253" spans="5:12" x14ac:dyDescent="0.25">
      <c r="E253" s="27" t="s">
        <v>243</v>
      </c>
      <c r="F253" s="13">
        <v>260684</v>
      </c>
      <c r="G253" s="13">
        <v>171355</v>
      </c>
      <c r="H253" s="14">
        <f t="shared" si="5"/>
        <v>0.6573284129444078</v>
      </c>
      <c r="I253" s="25" t="s">
        <v>195</v>
      </c>
      <c r="J253" s="28" t="s">
        <v>180</v>
      </c>
      <c r="K253" s="29" t="s">
        <v>180</v>
      </c>
      <c r="L253" t="s">
        <v>564</v>
      </c>
    </row>
    <row r="254" spans="5:12" x14ac:dyDescent="0.25">
      <c r="E254" s="27" t="s">
        <v>244</v>
      </c>
      <c r="F254" s="13">
        <v>260684</v>
      </c>
      <c r="G254" s="13">
        <v>260684</v>
      </c>
      <c r="H254" s="14">
        <f t="shared" si="5"/>
        <v>1</v>
      </c>
      <c r="I254" s="25" t="s">
        <v>197</v>
      </c>
      <c r="J254" s="28" t="s">
        <v>180</v>
      </c>
      <c r="K254" s="29" t="s">
        <v>180</v>
      </c>
      <c r="L254" t="s">
        <v>565</v>
      </c>
    </row>
    <row r="255" spans="5:12" x14ac:dyDescent="0.25">
      <c r="E255" s="27" t="s">
        <v>245</v>
      </c>
      <c r="F255" s="13">
        <v>260684</v>
      </c>
      <c r="G255" s="13">
        <v>19831</v>
      </c>
      <c r="H255" s="14">
        <f t="shared" si="5"/>
        <v>7.6072946555983484E-2</v>
      </c>
      <c r="I255" s="25" t="s">
        <v>195</v>
      </c>
      <c r="J255" s="28" t="s">
        <v>259</v>
      </c>
      <c r="K255" s="29" t="s">
        <v>185</v>
      </c>
      <c r="L255" t="s">
        <v>566</v>
      </c>
    </row>
    <row r="256" spans="5:12" x14ac:dyDescent="0.25">
      <c r="E256" s="27" t="s">
        <v>246</v>
      </c>
      <c r="F256" s="13">
        <v>260684</v>
      </c>
      <c r="G256" s="13">
        <v>29602</v>
      </c>
      <c r="H256" s="14">
        <f t="shared" si="5"/>
        <v>0.11355510886744104</v>
      </c>
      <c r="I256" s="25" t="s">
        <v>195</v>
      </c>
      <c r="J256" s="28" t="s">
        <v>264</v>
      </c>
      <c r="K256" s="29" t="s">
        <v>264</v>
      </c>
      <c r="L256" t="s">
        <v>567</v>
      </c>
    </row>
    <row r="257" spans="4:15" x14ac:dyDescent="0.25">
      <c r="E257" s="62" t="s">
        <v>247</v>
      </c>
      <c r="F257" s="13">
        <v>260684</v>
      </c>
      <c r="G257" s="13">
        <v>18148</v>
      </c>
      <c r="H257" s="14">
        <f t="shared" si="5"/>
        <v>6.9616854122232286E-2</v>
      </c>
      <c r="I257" s="25" t="s">
        <v>197</v>
      </c>
      <c r="J257" s="28">
        <v>35</v>
      </c>
      <c r="K257" s="29">
        <v>35</v>
      </c>
      <c r="L257" t="s">
        <v>568</v>
      </c>
    </row>
    <row r="258" spans="4:15" x14ac:dyDescent="0.25">
      <c r="E258" s="27" t="s">
        <v>248</v>
      </c>
      <c r="F258" s="13">
        <v>260684</v>
      </c>
      <c r="G258" s="13">
        <v>121014</v>
      </c>
      <c r="H258" s="14">
        <f t="shared" si="5"/>
        <v>0.46421721317764036</v>
      </c>
      <c r="I258" s="25" t="s">
        <v>197</v>
      </c>
      <c r="J258" s="28" t="s">
        <v>180</v>
      </c>
      <c r="K258" s="29">
        <v>1</v>
      </c>
      <c r="L258" t="s">
        <v>569</v>
      </c>
    </row>
    <row r="259" spans="4:15" x14ac:dyDescent="0.25">
      <c r="E259" s="27" t="s">
        <v>249</v>
      </c>
      <c r="F259" s="13">
        <v>260684</v>
      </c>
      <c r="G259" s="13">
        <v>259131</v>
      </c>
      <c r="H259" s="14">
        <f t="shared" si="5"/>
        <v>0.99404259563302699</v>
      </c>
      <c r="I259" s="25" t="s">
        <v>197</v>
      </c>
      <c r="J259" s="28" t="s">
        <v>180</v>
      </c>
      <c r="K259" s="29" t="s">
        <v>180</v>
      </c>
      <c r="L259" t="s">
        <v>570</v>
      </c>
    </row>
    <row r="260" spans="4:15" x14ac:dyDescent="0.25">
      <c r="E260" s="57" t="s">
        <v>250</v>
      </c>
      <c r="F260" s="13">
        <v>260684</v>
      </c>
      <c r="G260" s="13">
        <v>0</v>
      </c>
      <c r="H260" s="14">
        <f t="shared" si="5"/>
        <v>0</v>
      </c>
      <c r="I260" s="25" t="s">
        <v>196</v>
      </c>
      <c r="J260" s="28">
        <v>2</v>
      </c>
      <c r="K260" s="29">
        <v>1</v>
      </c>
      <c r="L260" t="s">
        <v>571</v>
      </c>
    </row>
    <row r="261" spans="4:15" x14ac:dyDescent="0.25">
      <c r="E261" s="62" t="s">
        <v>251</v>
      </c>
      <c r="F261" s="13">
        <v>260684</v>
      </c>
      <c r="G261" s="13">
        <v>0</v>
      </c>
      <c r="H261" s="14">
        <f t="shared" si="5"/>
        <v>0</v>
      </c>
      <c r="I261" s="25" t="s">
        <v>196</v>
      </c>
      <c r="J261" s="28">
        <v>1</v>
      </c>
      <c r="K261" s="29">
        <v>1</v>
      </c>
      <c r="L261" t="s">
        <v>671</v>
      </c>
    </row>
    <row r="262" spans="4:15" x14ac:dyDescent="0.25">
      <c r="E262" s="27" t="s">
        <v>252</v>
      </c>
      <c r="F262" s="13">
        <v>260684</v>
      </c>
      <c r="G262" s="13">
        <v>21845</v>
      </c>
      <c r="H262" s="14">
        <f t="shared" si="5"/>
        <v>8.3798775528992953E-2</v>
      </c>
      <c r="I262" s="25" t="s">
        <v>197</v>
      </c>
      <c r="J262" s="28">
        <v>1</v>
      </c>
      <c r="K262" s="29">
        <v>3</v>
      </c>
      <c r="L262" t="s">
        <v>572</v>
      </c>
    </row>
    <row r="263" spans="4:15" x14ac:dyDescent="0.25">
      <c r="E263" s="27" t="s">
        <v>253</v>
      </c>
      <c r="F263" s="13">
        <v>260684</v>
      </c>
      <c r="G263" s="13">
        <v>20127</v>
      </c>
      <c r="H263" s="14">
        <f t="shared" si="5"/>
        <v>7.7208420923416857E-2</v>
      </c>
      <c r="I263" s="25" t="s">
        <v>197</v>
      </c>
      <c r="J263" s="28">
        <v>1</v>
      </c>
      <c r="K263" s="29">
        <v>15</v>
      </c>
      <c r="L263" t="s">
        <v>573</v>
      </c>
    </row>
    <row r="264" spans="4:15" x14ac:dyDescent="0.25">
      <c r="E264" s="27" t="s">
        <v>254</v>
      </c>
      <c r="F264" s="13">
        <v>260684</v>
      </c>
      <c r="G264" s="13">
        <v>20192</v>
      </c>
      <c r="H264" s="14">
        <f t="shared" si="5"/>
        <v>7.7457764956805938E-2</v>
      </c>
      <c r="I264" s="25" t="s">
        <v>197</v>
      </c>
      <c r="J264" s="28">
        <v>6</v>
      </c>
      <c r="K264" s="29">
        <v>3</v>
      </c>
      <c r="L264" t="s">
        <v>574</v>
      </c>
    </row>
    <row r="265" spans="4:15" x14ac:dyDescent="0.25">
      <c r="E265" s="27" t="s">
        <v>255</v>
      </c>
      <c r="F265" s="13">
        <v>260684</v>
      </c>
      <c r="G265" s="13">
        <v>34643</v>
      </c>
      <c r="H265" s="14">
        <f t="shared" si="5"/>
        <v>0.13289269767227754</v>
      </c>
      <c r="I265" s="25" t="s">
        <v>195</v>
      </c>
      <c r="J265" s="28" t="s">
        <v>265</v>
      </c>
      <c r="K265" s="29" t="s">
        <v>266</v>
      </c>
      <c r="L265" t="s">
        <v>575</v>
      </c>
    </row>
    <row r="266" spans="4:15" x14ac:dyDescent="0.25">
      <c r="E266" s="63" t="s">
        <v>256</v>
      </c>
      <c r="F266" s="13">
        <v>260684</v>
      </c>
      <c r="G266" s="13">
        <v>16</v>
      </c>
      <c r="H266" s="14">
        <f t="shared" si="5"/>
        <v>6.1376992834236092E-5</v>
      </c>
      <c r="I266" s="25" t="s">
        <v>197</v>
      </c>
      <c r="J266" s="28">
        <v>2</v>
      </c>
      <c r="K266" s="29">
        <v>1</v>
      </c>
      <c r="L266" t="s">
        <v>576</v>
      </c>
    </row>
    <row r="267" spans="4:15" x14ac:dyDescent="0.25">
      <c r="E267" s="63" t="s">
        <v>257</v>
      </c>
      <c r="F267" s="13">
        <v>260684</v>
      </c>
      <c r="G267" s="13">
        <v>19801</v>
      </c>
      <c r="H267" s="14">
        <f t="shared" si="5"/>
        <v>7.59578646944193E-2</v>
      </c>
      <c r="I267" s="25" t="s">
        <v>197</v>
      </c>
      <c r="J267" s="28">
        <v>1</v>
      </c>
      <c r="K267" s="29">
        <v>5</v>
      </c>
      <c r="L267" t="s">
        <v>577</v>
      </c>
    </row>
    <row r="268" spans="4:15" ht="15.75" thickBot="1" x14ac:dyDescent="0.3">
      <c r="E268" s="32" t="s">
        <v>258</v>
      </c>
      <c r="F268" s="18">
        <v>260684</v>
      </c>
      <c r="G268" s="18">
        <v>47415</v>
      </c>
      <c r="H268" s="19">
        <f t="shared" si="5"/>
        <v>0.1818868822022065</v>
      </c>
      <c r="I268" s="26" t="s">
        <v>195</v>
      </c>
      <c r="J268" s="33" t="s">
        <v>267</v>
      </c>
      <c r="K268" s="34" t="s">
        <v>268</v>
      </c>
      <c r="L268" t="s">
        <v>578</v>
      </c>
    </row>
    <row r="271" spans="4:15" ht="18.75" x14ac:dyDescent="0.3">
      <c r="D271" s="2" t="s">
        <v>270</v>
      </c>
    </row>
    <row r="272" spans="4:15" ht="15.75" thickBot="1" x14ac:dyDescent="0.3">
      <c r="O272" s="1"/>
    </row>
    <row r="273" spans="5:12" ht="15.75" thickBot="1" x14ac:dyDescent="0.3">
      <c r="E273" s="3" t="s">
        <v>193</v>
      </c>
      <c r="F273" s="4" t="s">
        <v>190</v>
      </c>
      <c r="G273" s="4" t="s">
        <v>191</v>
      </c>
      <c r="H273" s="4" t="s">
        <v>192</v>
      </c>
      <c r="I273" s="22" t="s">
        <v>194</v>
      </c>
      <c r="J273" s="102" t="s">
        <v>203</v>
      </c>
      <c r="K273" s="103"/>
      <c r="L273" s="43" t="s">
        <v>354</v>
      </c>
    </row>
    <row r="274" spans="5:12" x14ac:dyDescent="0.25">
      <c r="E274" s="35" t="s">
        <v>271</v>
      </c>
      <c r="F274" s="13">
        <v>7248</v>
      </c>
      <c r="G274" s="13">
        <v>47</v>
      </c>
      <c r="H274" s="14">
        <f>G274/F274</f>
        <v>6.4845474613686536E-3</v>
      </c>
      <c r="I274" s="25" t="s">
        <v>195</v>
      </c>
      <c r="J274" s="37">
        <v>99</v>
      </c>
      <c r="K274" s="38">
        <v>99</v>
      </c>
      <c r="L274" t="s">
        <v>579</v>
      </c>
    </row>
    <row r="275" spans="5:12" x14ac:dyDescent="0.25">
      <c r="E275" s="35" t="s">
        <v>272</v>
      </c>
      <c r="F275" s="13">
        <v>7248</v>
      </c>
      <c r="G275" s="13">
        <v>1</v>
      </c>
      <c r="H275" s="14">
        <f t="shared" ref="H275:H304" si="6">G275/F275</f>
        <v>1.3796909492273731E-4</v>
      </c>
      <c r="I275" s="25" t="s">
        <v>197</v>
      </c>
      <c r="J275" s="37">
        <v>8</v>
      </c>
      <c r="K275" s="38">
        <v>7</v>
      </c>
      <c r="L275" t="s">
        <v>580</v>
      </c>
    </row>
    <row r="276" spans="5:12" x14ac:dyDescent="0.25">
      <c r="E276" s="35" t="s">
        <v>273</v>
      </c>
      <c r="F276" s="13">
        <v>7248</v>
      </c>
      <c r="G276" s="13">
        <v>5</v>
      </c>
      <c r="H276" s="14">
        <f t="shared" si="6"/>
        <v>6.8984547461368659E-4</v>
      </c>
      <c r="I276" s="25" t="s">
        <v>195</v>
      </c>
      <c r="J276" s="37" t="s">
        <v>274</v>
      </c>
      <c r="K276" s="38" t="s">
        <v>275</v>
      </c>
      <c r="L276" t="s">
        <v>581</v>
      </c>
    </row>
    <row r="277" spans="5:12" x14ac:dyDescent="0.25">
      <c r="E277" s="35" t="s">
        <v>276</v>
      </c>
      <c r="F277" s="13">
        <v>7248</v>
      </c>
      <c r="G277" s="13">
        <v>6988</v>
      </c>
      <c r="H277" s="14">
        <f t="shared" si="6"/>
        <v>0.96412803532008828</v>
      </c>
      <c r="I277" s="25" t="s">
        <v>195</v>
      </c>
      <c r="J277" s="37" t="s">
        <v>180</v>
      </c>
      <c r="K277" s="38" t="s">
        <v>180</v>
      </c>
      <c r="L277" t="s">
        <v>582</v>
      </c>
    </row>
    <row r="278" spans="5:12" x14ac:dyDescent="0.25">
      <c r="E278" s="35" t="s">
        <v>277</v>
      </c>
      <c r="F278" s="13">
        <v>7248</v>
      </c>
      <c r="G278" s="13">
        <v>1</v>
      </c>
      <c r="H278" s="14">
        <f t="shared" si="6"/>
        <v>1.3796909492273731E-4</v>
      </c>
      <c r="I278" s="25" t="s">
        <v>195</v>
      </c>
      <c r="J278" s="37" t="s">
        <v>278</v>
      </c>
      <c r="K278" s="38" t="s">
        <v>279</v>
      </c>
      <c r="L278" t="s">
        <v>583</v>
      </c>
    </row>
    <row r="279" spans="5:12" x14ac:dyDescent="0.25">
      <c r="E279" s="35" t="s">
        <v>280</v>
      </c>
      <c r="F279" s="13">
        <v>7248</v>
      </c>
      <c r="G279" s="13">
        <v>3</v>
      </c>
      <c r="H279" s="14">
        <f t="shared" si="6"/>
        <v>4.1390728476821192E-4</v>
      </c>
      <c r="I279" s="25" t="s">
        <v>195</v>
      </c>
      <c r="J279" s="37" t="s">
        <v>265</v>
      </c>
      <c r="K279" s="38" t="s">
        <v>265</v>
      </c>
      <c r="L279" t="s">
        <v>584</v>
      </c>
    </row>
    <row r="280" spans="5:12" x14ac:dyDescent="0.25">
      <c r="E280" s="35" t="s">
        <v>281</v>
      </c>
      <c r="F280" s="13">
        <v>7248</v>
      </c>
      <c r="G280" s="13">
        <v>4</v>
      </c>
      <c r="H280" s="14">
        <f t="shared" si="6"/>
        <v>5.5187637969094923E-4</v>
      </c>
      <c r="I280" s="25" t="s">
        <v>195</v>
      </c>
      <c r="J280" s="37">
        <v>19013</v>
      </c>
      <c r="K280" s="38">
        <v>99999</v>
      </c>
      <c r="L280" t="s">
        <v>585</v>
      </c>
    </row>
    <row r="281" spans="5:12" x14ac:dyDescent="0.25">
      <c r="E281" s="35" t="s">
        <v>282</v>
      </c>
      <c r="F281" s="13">
        <v>7248</v>
      </c>
      <c r="G281" s="13">
        <v>0</v>
      </c>
      <c r="H281" s="14">
        <f t="shared" si="6"/>
        <v>0</v>
      </c>
      <c r="I281" s="25" t="s">
        <v>195</v>
      </c>
      <c r="J281" s="37" t="s">
        <v>283</v>
      </c>
      <c r="K281" s="38" t="s">
        <v>284</v>
      </c>
      <c r="L281" t="s">
        <v>586</v>
      </c>
    </row>
    <row r="282" spans="5:12" x14ac:dyDescent="0.25">
      <c r="E282" s="35" t="s">
        <v>285</v>
      </c>
      <c r="F282" s="13">
        <v>7248</v>
      </c>
      <c r="G282" s="13">
        <v>4</v>
      </c>
      <c r="H282" s="14">
        <f t="shared" si="6"/>
        <v>5.5187637969094923E-4</v>
      </c>
      <c r="I282" s="25" t="s">
        <v>197</v>
      </c>
      <c r="J282" s="39">
        <v>10000000000</v>
      </c>
      <c r="K282" s="40">
        <v>10000000000</v>
      </c>
      <c r="L282" t="s">
        <v>587</v>
      </c>
    </row>
    <row r="283" spans="5:12" x14ac:dyDescent="0.25">
      <c r="E283" s="35" t="s">
        <v>11</v>
      </c>
      <c r="F283" s="13">
        <v>7248</v>
      </c>
      <c r="G283" s="13">
        <v>0</v>
      </c>
      <c r="H283" s="14">
        <f t="shared" si="6"/>
        <v>0</v>
      </c>
      <c r="I283" s="25" t="s">
        <v>196</v>
      </c>
      <c r="J283" s="37">
        <v>67</v>
      </c>
      <c r="K283" s="38">
        <v>67</v>
      </c>
    </row>
    <row r="284" spans="5:12" x14ac:dyDescent="0.25">
      <c r="E284" s="35" t="s">
        <v>12</v>
      </c>
      <c r="F284" s="13">
        <v>7248</v>
      </c>
      <c r="G284" s="13">
        <v>6556</v>
      </c>
      <c r="H284" s="14">
        <f t="shared" si="6"/>
        <v>0.9045253863134658</v>
      </c>
      <c r="I284" s="25" t="s">
        <v>195</v>
      </c>
      <c r="J284" s="37" t="s">
        <v>180</v>
      </c>
      <c r="K284" s="38" t="s">
        <v>180</v>
      </c>
    </row>
    <row r="285" spans="5:12" x14ac:dyDescent="0.25">
      <c r="E285" s="35" t="s">
        <v>13</v>
      </c>
      <c r="F285" s="13">
        <v>7248</v>
      </c>
      <c r="G285" s="13">
        <v>692</v>
      </c>
      <c r="H285" s="14">
        <f t="shared" si="6"/>
        <v>9.5474613686534218E-2</v>
      </c>
      <c r="I285" s="25" t="s">
        <v>195</v>
      </c>
      <c r="J285" s="37" t="s">
        <v>286</v>
      </c>
      <c r="K285" s="38" t="s">
        <v>286</v>
      </c>
    </row>
    <row r="286" spans="5:12" x14ac:dyDescent="0.25">
      <c r="E286" s="35" t="s">
        <v>15</v>
      </c>
      <c r="F286" s="13">
        <v>7248</v>
      </c>
      <c r="G286" s="13">
        <v>0</v>
      </c>
      <c r="H286" s="14">
        <f t="shared" si="6"/>
        <v>0</v>
      </c>
      <c r="I286" s="25" t="s">
        <v>196</v>
      </c>
      <c r="J286" s="37">
        <v>2007</v>
      </c>
      <c r="K286" s="38">
        <v>2007</v>
      </c>
    </row>
    <row r="287" spans="5:12" x14ac:dyDescent="0.25">
      <c r="E287" s="58" t="s">
        <v>16</v>
      </c>
      <c r="F287" s="13">
        <v>7248</v>
      </c>
      <c r="G287" s="13">
        <v>0</v>
      </c>
      <c r="H287" s="14">
        <f t="shared" si="6"/>
        <v>0</v>
      </c>
      <c r="I287" s="25" t="s">
        <v>196</v>
      </c>
      <c r="J287" s="37">
        <v>2007098134</v>
      </c>
      <c r="K287" s="38">
        <v>2007098274</v>
      </c>
      <c r="L287" t="s">
        <v>445</v>
      </c>
    </row>
    <row r="288" spans="5:12" x14ac:dyDescent="0.25">
      <c r="E288" s="35" t="s">
        <v>287</v>
      </c>
      <c r="F288" s="13">
        <v>7248</v>
      </c>
      <c r="G288" s="13">
        <v>1921</v>
      </c>
      <c r="H288" s="14">
        <f t="shared" si="6"/>
        <v>0.26503863134657835</v>
      </c>
      <c r="I288" s="25" t="s">
        <v>195</v>
      </c>
      <c r="J288" s="37" t="s">
        <v>180</v>
      </c>
      <c r="K288" s="38" t="s">
        <v>180</v>
      </c>
      <c r="L288" t="s">
        <v>588</v>
      </c>
    </row>
    <row r="289" spans="5:12" x14ac:dyDescent="0.25">
      <c r="E289" s="35" t="s">
        <v>288</v>
      </c>
      <c r="F289" s="13">
        <v>7248</v>
      </c>
      <c r="G289" s="13">
        <v>7177</v>
      </c>
      <c r="H289" s="14">
        <f t="shared" si="6"/>
        <v>0.99020419426048567</v>
      </c>
      <c r="I289" s="25" t="s">
        <v>197</v>
      </c>
      <c r="J289" s="37" t="s">
        <v>180</v>
      </c>
      <c r="K289" s="38" t="s">
        <v>180</v>
      </c>
      <c r="L289" t="s">
        <v>589</v>
      </c>
    </row>
    <row r="290" spans="5:12" x14ac:dyDescent="0.25">
      <c r="E290" s="35" t="s">
        <v>289</v>
      </c>
      <c r="F290" s="13">
        <v>7248</v>
      </c>
      <c r="G290" s="13">
        <v>7233</v>
      </c>
      <c r="H290" s="14">
        <f t="shared" si="6"/>
        <v>0.99793046357615889</v>
      </c>
      <c r="I290" s="25" t="s">
        <v>197</v>
      </c>
      <c r="J290" s="37" t="s">
        <v>180</v>
      </c>
      <c r="K290" s="38" t="s">
        <v>180</v>
      </c>
      <c r="L290" t="s">
        <v>590</v>
      </c>
    </row>
    <row r="291" spans="5:12" x14ac:dyDescent="0.25">
      <c r="E291" s="35" t="s">
        <v>290</v>
      </c>
      <c r="F291" s="13">
        <v>7248</v>
      </c>
      <c r="G291" s="13">
        <v>7237</v>
      </c>
      <c r="H291" s="14">
        <f t="shared" si="6"/>
        <v>0.9984823399558499</v>
      </c>
      <c r="I291" s="25" t="s">
        <v>197</v>
      </c>
      <c r="J291" s="37" t="s">
        <v>180</v>
      </c>
      <c r="K291" s="38" t="s">
        <v>180</v>
      </c>
      <c r="L291" t="s">
        <v>591</v>
      </c>
    </row>
    <row r="292" spans="5:12" x14ac:dyDescent="0.25">
      <c r="E292" s="35" t="s">
        <v>291</v>
      </c>
      <c r="F292" s="13">
        <v>7248</v>
      </c>
      <c r="G292" s="13">
        <v>7237</v>
      </c>
      <c r="H292" s="14">
        <f t="shared" si="6"/>
        <v>0.9984823399558499</v>
      </c>
      <c r="I292" s="25" t="s">
        <v>197</v>
      </c>
      <c r="J292" s="37" t="s">
        <v>180</v>
      </c>
      <c r="K292" s="38" t="s">
        <v>180</v>
      </c>
      <c r="L292" t="s">
        <v>592</v>
      </c>
    </row>
    <row r="293" spans="5:12" x14ac:dyDescent="0.25">
      <c r="E293" s="35" t="s">
        <v>229</v>
      </c>
      <c r="F293" s="13">
        <v>7248</v>
      </c>
      <c r="G293" s="13">
        <v>383</v>
      </c>
      <c r="H293" s="14">
        <f t="shared" si="6"/>
        <v>5.2842163355408388E-2</v>
      </c>
      <c r="I293" s="25" t="s">
        <v>195</v>
      </c>
      <c r="J293" s="37" t="s">
        <v>185</v>
      </c>
      <c r="K293" s="38" t="s">
        <v>185</v>
      </c>
      <c r="L293" t="s">
        <v>593</v>
      </c>
    </row>
    <row r="294" spans="5:12" x14ac:dyDescent="0.25">
      <c r="E294" s="35" t="s">
        <v>292</v>
      </c>
      <c r="F294" s="13">
        <v>7248</v>
      </c>
      <c r="G294" s="13">
        <v>7177</v>
      </c>
      <c r="H294" s="14">
        <f t="shared" si="6"/>
        <v>0.99020419426048567</v>
      </c>
      <c r="I294" s="25" t="s">
        <v>197</v>
      </c>
      <c r="J294" s="37" t="s">
        <v>180</v>
      </c>
      <c r="K294" s="38" t="s">
        <v>180</v>
      </c>
      <c r="L294" t="s">
        <v>594</v>
      </c>
    </row>
    <row r="295" spans="5:12" x14ac:dyDescent="0.25">
      <c r="E295" s="35" t="s">
        <v>293</v>
      </c>
      <c r="F295" s="13">
        <v>7248</v>
      </c>
      <c r="G295" s="13">
        <v>7233</v>
      </c>
      <c r="H295" s="14">
        <f t="shared" si="6"/>
        <v>0.99793046357615889</v>
      </c>
      <c r="I295" s="25" t="s">
        <v>197</v>
      </c>
      <c r="J295" s="37" t="s">
        <v>180</v>
      </c>
      <c r="K295" s="38" t="s">
        <v>180</v>
      </c>
      <c r="L295" t="s">
        <v>595</v>
      </c>
    </row>
    <row r="296" spans="5:12" x14ac:dyDescent="0.25">
      <c r="E296" s="35" t="s">
        <v>294</v>
      </c>
      <c r="F296" s="13">
        <v>7248</v>
      </c>
      <c r="G296" s="13">
        <v>7238</v>
      </c>
      <c r="H296" s="14">
        <f t="shared" si="6"/>
        <v>0.99862030905077259</v>
      </c>
      <c r="I296" s="25" t="s">
        <v>197</v>
      </c>
      <c r="J296" s="37" t="s">
        <v>180</v>
      </c>
      <c r="K296" s="38" t="s">
        <v>180</v>
      </c>
      <c r="L296" t="s">
        <v>596</v>
      </c>
    </row>
    <row r="297" spans="5:12" x14ac:dyDescent="0.25">
      <c r="E297" s="35" t="s">
        <v>295</v>
      </c>
      <c r="F297" s="13">
        <v>7248</v>
      </c>
      <c r="G297" s="13">
        <v>7237</v>
      </c>
      <c r="H297" s="14">
        <f t="shared" si="6"/>
        <v>0.9984823399558499</v>
      </c>
      <c r="I297" s="25" t="s">
        <v>197</v>
      </c>
      <c r="J297" s="37" t="s">
        <v>180</v>
      </c>
      <c r="K297" s="38" t="s">
        <v>180</v>
      </c>
      <c r="L297" t="s">
        <v>597</v>
      </c>
    </row>
    <row r="298" spans="5:12" x14ac:dyDescent="0.25">
      <c r="E298" s="35" t="s">
        <v>296</v>
      </c>
      <c r="F298" s="13">
        <v>7248</v>
      </c>
      <c r="G298" s="13">
        <v>6845</v>
      </c>
      <c r="H298" s="14">
        <f t="shared" si="6"/>
        <v>0.94439845474613682</v>
      </c>
      <c r="I298" s="25" t="s">
        <v>195</v>
      </c>
      <c r="J298" s="37" t="s">
        <v>180</v>
      </c>
      <c r="K298" s="38" t="s">
        <v>180</v>
      </c>
      <c r="L298" t="s">
        <v>598</v>
      </c>
    </row>
    <row r="299" spans="5:12" x14ac:dyDescent="0.25">
      <c r="E299" s="35" t="s">
        <v>49</v>
      </c>
      <c r="F299" s="13">
        <v>7248</v>
      </c>
      <c r="G299" s="13">
        <v>0</v>
      </c>
      <c r="H299" s="14">
        <f t="shared" si="6"/>
        <v>0</v>
      </c>
      <c r="I299" s="25" t="s">
        <v>196</v>
      </c>
      <c r="J299" s="37">
        <v>67301</v>
      </c>
      <c r="K299" s="38">
        <v>67301</v>
      </c>
    </row>
    <row r="300" spans="5:12" x14ac:dyDescent="0.25">
      <c r="E300" s="35" t="s">
        <v>297</v>
      </c>
      <c r="F300" s="13">
        <v>7248</v>
      </c>
      <c r="G300" s="13">
        <v>545</v>
      </c>
      <c r="H300" s="14">
        <f t="shared" si="6"/>
        <v>7.5193156732891828E-2</v>
      </c>
      <c r="I300" s="25" t="s">
        <v>195</v>
      </c>
      <c r="J300" s="37" t="s">
        <v>180</v>
      </c>
      <c r="K300" s="38" t="s">
        <v>180</v>
      </c>
      <c r="L300" t="s">
        <v>599</v>
      </c>
    </row>
    <row r="301" spans="5:12" x14ac:dyDescent="0.25">
      <c r="E301" s="35" t="s">
        <v>298</v>
      </c>
      <c r="F301" s="13">
        <v>7248</v>
      </c>
      <c r="G301" s="13">
        <v>7138</v>
      </c>
      <c r="H301" s="14">
        <f t="shared" si="6"/>
        <v>0.98482339955849885</v>
      </c>
      <c r="I301" s="25" t="s">
        <v>195</v>
      </c>
      <c r="J301" s="37" t="s">
        <v>180</v>
      </c>
      <c r="K301" s="38" t="s">
        <v>180</v>
      </c>
      <c r="L301" t="s">
        <v>600</v>
      </c>
    </row>
    <row r="302" spans="5:12" x14ac:dyDescent="0.25">
      <c r="E302" s="58" t="s">
        <v>250</v>
      </c>
      <c r="F302" s="13">
        <v>7248</v>
      </c>
      <c r="G302" s="13">
        <v>0</v>
      </c>
      <c r="H302" s="14">
        <f t="shared" si="6"/>
        <v>0</v>
      </c>
      <c r="I302" s="25" t="s">
        <v>196</v>
      </c>
      <c r="J302" s="37">
        <v>1</v>
      </c>
      <c r="K302" s="38">
        <v>1</v>
      </c>
      <c r="L302" t="s">
        <v>601</v>
      </c>
    </row>
    <row r="303" spans="5:12" x14ac:dyDescent="0.25">
      <c r="E303" s="35" t="s">
        <v>299</v>
      </c>
      <c r="F303" s="13">
        <v>7248</v>
      </c>
      <c r="G303" s="13">
        <v>4342</v>
      </c>
      <c r="H303" s="14">
        <f t="shared" si="6"/>
        <v>0.59906181015452542</v>
      </c>
      <c r="I303" s="25" t="s">
        <v>195</v>
      </c>
      <c r="J303" s="39">
        <v>100000000</v>
      </c>
      <c r="K303" s="40">
        <v>100000000</v>
      </c>
      <c r="L303" t="s">
        <v>602</v>
      </c>
    </row>
    <row r="304" spans="5:12" ht="15.75" thickBot="1" x14ac:dyDescent="0.3">
      <c r="E304" s="36" t="s">
        <v>300</v>
      </c>
      <c r="F304" s="18">
        <v>7248</v>
      </c>
      <c r="G304" s="18">
        <v>2</v>
      </c>
      <c r="H304" s="19">
        <f t="shared" si="6"/>
        <v>2.7593818984547461E-4</v>
      </c>
      <c r="I304" s="26" t="s">
        <v>197</v>
      </c>
      <c r="J304" s="41">
        <v>11</v>
      </c>
      <c r="K304" s="42">
        <v>5</v>
      </c>
      <c r="L304" t="s">
        <v>603</v>
      </c>
    </row>
    <row r="307" spans="4:12" ht="18.75" x14ac:dyDescent="0.3">
      <c r="D307" s="2" t="s">
        <v>301</v>
      </c>
    </row>
    <row r="308" spans="4:12" ht="15.75" thickBot="1" x14ac:dyDescent="0.3"/>
    <row r="309" spans="4:12" ht="15.75" thickBot="1" x14ac:dyDescent="0.3">
      <c r="E309" s="3" t="s">
        <v>193</v>
      </c>
      <c r="F309" s="4" t="s">
        <v>190</v>
      </c>
      <c r="G309" s="4" t="s">
        <v>191</v>
      </c>
      <c r="H309" s="4" t="s">
        <v>192</v>
      </c>
      <c r="I309" s="22" t="s">
        <v>194</v>
      </c>
      <c r="J309" s="102" t="s">
        <v>203</v>
      </c>
      <c r="K309" s="103"/>
      <c r="L309" s="43" t="s">
        <v>354</v>
      </c>
    </row>
    <row r="310" spans="4:12" x14ac:dyDescent="0.25">
      <c r="E310" s="12" t="s">
        <v>11</v>
      </c>
      <c r="F310" s="13">
        <v>8533</v>
      </c>
      <c r="G310" s="13">
        <v>0</v>
      </c>
      <c r="H310" s="14">
        <f>G310/F310</f>
        <v>0</v>
      </c>
      <c r="I310" s="16" t="s">
        <v>196</v>
      </c>
      <c r="J310" s="12">
        <v>67</v>
      </c>
      <c r="K310" s="16">
        <v>67</v>
      </c>
    </row>
    <row r="311" spans="4:12" x14ac:dyDescent="0.25">
      <c r="E311" s="12" t="s">
        <v>12</v>
      </c>
      <c r="F311" s="13">
        <v>8533</v>
      </c>
      <c r="G311" s="13">
        <v>7848</v>
      </c>
      <c r="H311" s="14">
        <f t="shared" ref="H311:H339" si="7">G311/F311</f>
        <v>0.91972342669635532</v>
      </c>
      <c r="I311" s="16" t="s">
        <v>195</v>
      </c>
      <c r="J311" s="12" t="s">
        <v>180</v>
      </c>
      <c r="K311" s="16" t="s">
        <v>180</v>
      </c>
    </row>
    <row r="312" spans="4:12" x14ac:dyDescent="0.25">
      <c r="E312" s="12" t="s">
        <v>13</v>
      </c>
      <c r="F312" s="13">
        <v>8533</v>
      </c>
      <c r="G312" s="13">
        <v>685</v>
      </c>
      <c r="H312" s="14">
        <f t="shared" si="7"/>
        <v>8.0276573303644669E-2</v>
      </c>
      <c r="I312" s="16" t="s">
        <v>195</v>
      </c>
      <c r="J312" s="12" t="s">
        <v>302</v>
      </c>
      <c r="K312" s="16" t="s">
        <v>302</v>
      </c>
    </row>
    <row r="313" spans="4:12" x14ac:dyDescent="0.25">
      <c r="E313" s="12" t="s">
        <v>15</v>
      </c>
      <c r="F313" s="13">
        <v>8533</v>
      </c>
      <c r="G313" s="13">
        <v>0</v>
      </c>
      <c r="H313" s="14">
        <f t="shared" si="7"/>
        <v>0</v>
      </c>
      <c r="I313" s="16" t="s">
        <v>196</v>
      </c>
      <c r="J313" s="12">
        <v>2007</v>
      </c>
      <c r="K313" s="16">
        <v>2007</v>
      </c>
    </row>
    <row r="314" spans="4:12" x14ac:dyDescent="0.25">
      <c r="E314" s="59" t="s">
        <v>16</v>
      </c>
      <c r="F314" s="13">
        <v>8533</v>
      </c>
      <c r="G314" s="13">
        <v>0</v>
      </c>
      <c r="H314" s="14">
        <f t="shared" si="7"/>
        <v>0</v>
      </c>
      <c r="I314" s="16" t="s">
        <v>196</v>
      </c>
      <c r="J314" s="12">
        <v>2007080818</v>
      </c>
      <c r="K314" s="16">
        <v>2007080818</v>
      </c>
      <c r="L314" t="s">
        <v>445</v>
      </c>
    </row>
    <row r="315" spans="4:12" x14ac:dyDescent="0.25">
      <c r="E315" s="12" t="s">
        <v>303</v>
      </c>
      <c r="F315" s="13">
        <v>8533</v>
      </c>
      <c r="G315" s="13">
        <v>4903</v>
      </c>
      <c r="H315" s="14">
        <f t="shared" si="7"/>
        <v>0.57459275752959105</v>
      </c>
      <c r="I315" s="16" t="s">
        <v>195</v>
      </c>
      <c r="J315" s="12" t="s">
        <v>185</v>
      </c>
      <c r="K315" s="16" t="s">
        <v>180</v>
      </c>
      <c r="L315" s="44" t="s">
        <v>604</v>
      </c>
    </row>
    <row r="316" spans="4:12" x14ac:dyDescent="0.25">
      <c r="E316" s="12" t="s">
        <v>304</v>
      </c>
      <c r="F316" s="13">
        <v>8533</v>
      </c>
      <c r="G316" s="13">
        <v>4904</v>
      </c>
      <c r="H316" s="14">
        <f t="shared" si="7"/>
        <v>0.57470994960740651</v>
      </c>
      <c r="I316" s="16" t="s">
        <v>195</v>
      </c>
      <c r="J316" s="12" t="s">
        <v>185</v>
      </c>
      <c r="K316" s="16" t="s">
        <v>180</v>
      </c>
      <c r="L316" s="44" t="s">
        <v>605</v>
      </c>
    </row>
    <row r="317" spans="4:12" x14ac:dyDescent="0.25">
      <c r="E317" s="56" t="s">
        <v>305</v>
      </c>
      <c r="F317" s="13">
        <v>8533</v>
      </c>
      <c r="G317" s="13">
        <v>4905</v>
      </c>
      <c r="H317" s="14">
        <f t="shared" si="7"/>
        <v>0.57482714168522209</v>
      </c>
      <c r="I317" s="16" t="s">
        <v>195</v>
      </c>
      <c r="J317" s="12" t="s">
        <v>185</v>
      </c>
      <c r="K317" s="16" t="s">
        <v>180</v>
      </c>
      <c r="L317" s="44" t="s">
        <v>606</v>
      </c>
    </row>
    <row r="318" spans="4:12" x14ac:dyDescent="0.25">
      <c r="E318" s="12" t="s">
        <v>306</v>
      </c>
      <c r="F318" s="13">
        <v>8533</v>
      </c>
      <c r="G318" s="13">
        <v>4904</v>
      </c>
      <c r="H318" s="14">
        <f t="shared" si="7"/>
        <v>0.57470994960740651</v>
      </c>
      <c r="I318" s="16" t="s">
        <v>195</v>
      </c>
      <c r="J318" s="12" t="s">
        <v>185</v>
      </c>
      <c r="K318" s="16" t="s">
        <v>180</v>
      </c>
      <c r="L318" s="44" t="s">
        <v>607</v>
      </c>
    </row>
    <row r="319" spans="4:12" x14ac:dyDescent="0.25">
      <c r="E319" s="12" t="s">
        <v>307</v>
      </c>
      <c r="F319" s="13">
        <v>8533</v>
      </c>
      <c r="G319" s="13">
        <v>5013</v>
      </c>
      <c r="H319" s="14">
        <f t="shared" si="7"/>
        <v>0.58748388608930036</v>
      </c>
      <c r="I319" s="16" t="s">
        <v>195</v>
      </c>
      <c r="J319" s="12" t="s">
        <v>185</v>
      </c>
      <c r="K319" s="16" t="s">
        <v>180</v>
      </c>
      <c r="L319" s="44" t="s">
        <v>608</v>
      </c>
    </row>
    <row r="320" spans="4:12" x14ac:dyDescent="0.25">
      <c r="E320" s="56" t="s">
        <v>308</v>
      </c>
      <c r="F320" s="13">
        <v>8533</v>
      </c>
      <c r="G320" s="13">
        <v>5015</v>
      </c>
      <c r="H320" s="14">
        <f t="shared" si="7"/>
        <v>0.5877182702449314</v>
      </c>
      <c r="I320" s="16" t="s">
        <v>195</v>
      </c>
      <c r="J320" s="12" t="s">
        <v>185</v>
      </c>
      <c r="K320" s="16" t="s">
        <v>180</v>
      </c>
      <c r="L320" s="44" t="s">
        <v>609</v>
      </c>
    </row>
    <row r="321" spans="5:12" x14ac:dyDescent="0.25">
      <c r="E321" s="12" t="s">
        <v>309</v>
      </c>
      <c r="F321" s="13">
        <v>8533</v>
      </c>
      <c r="G321" s="13">
        <v>4904</v>
      </c>
      <c r="H321" s="14">
        <f t="shared" si="7"/>
        <v>0.57470994960740651</v>
      </c>
      <c r="I321" s="16" t="s">
        <v>195</v>
      </c>
      <c r="J321" s="12">
        <v>0</v>
      </c>
      <c r="K321" s="16" t="s">
        <v>180</v>
      </c>
      <c r="L321" s="44" t="s">
        <v>610</v>
      </c>
    </row>
    <row r="322" spans="5:12" x14ac:dyDescent="0.25">
      <c r="E322" s="12" t="s">
        <v>310</v>
      </c>
      <c r="F322" s="13">
        <v>8533</v>
      </c>
      <c r="G322" s="13">
        <v>4906</v>
      </c>
      <c r="H322" s="14">
        <f t="shared" si="7"/>
        <v>0.57494433376303766</v>
      </c>
      <c r="I322" s="16" t="s">
        <v>195</v>
      </c>
      <c r="J322" s="12" t="s">
        <v>259</v>
      </c>
      <c r="K322" s="16" t="s">
        <v>180</v>
      </c>
      <c r="L322" s="44" t="s">
        <v>611</v>
      </c>
    </row>
    <row r="323" spans="5:12" x14ac:dyDescent="0.25">
      <c r="E323" s="12" t="s">
        <v>311</v>
      </c>
      <c r="F323" s="13">
        <v>8533</v>
      </c>
      <c r="G323" s="13">
        <v>4904</v>
      </c>
      <c r="H323" s="14">
        <f t="shared" si="7"/>
        <v>0.57470994960740651</v>
      </c>
      <c r="I323" s="16" t="s">
        <v>195</v>
      </c>
      <c r="J323" s="12" t="s">
        <v>185</v>
      </c>
      <c r="K323" s="16" t="s">
        <v>180</v>
      </c>
      <c r="L323" t="s">
        <v>612</v>
      </c>
    </row>
    <row r="324" spans="5:12" x14ac:dyDescent="0.25">
      <c r="E324" s="12" t="s">
        <v>312</v>
      </c>
      <c r="F324" s="13">
        <v>8533</v>
      </c>
      <c r="G324" s="13">
        <v>4904</v>
      </c>
      <c r="H324" s="14">
        <f t="shared" si="7"/>
        <v>0.57470994960740651</v>
      </c>
      <c r="I324" s="16" t="s">
        <v>195</v>
      </c>
      <c r="J324" s="12">
        <v>650</v>
      </c>
      <c r="K324" s="16" t="s">
        <v>180</v>
      </c>
      <c r="L324" t="s">
        <v>613</v>
      </c>
    </row>
    <row r="325" spans="5:12" x14ac:dyDescent="0.25">
      <c r="E325" s="56" t="s">
        <v>313</v>
      </c>
      <c r="F325" s="13">
        <v>8533</v>
      </c>
      <c r="G325" s="13">
        <v>4894</v>
      </c>
      <c r="H325" s="14">
        <f t="shared" si="7"/>
        <v>0.57353802882925109</v>
      </c>
      <c r="I325" s="16" t="s">
        <v>195</v>
      </c>
      <c r="J325" s="12" t="s">
        <v>185</v>
      </c>
      <c r="K325" s="16" t="s">
        <v>180</v>
      </c>
      <c r="L325" s="44" t="s">
        <v>614</v>
      </c>
    </row>
    <row r="326" spans="5:12" x14ac:dyDescent="0.25">
      <c r="E326" s="12" t="s">
        <v>314</v>
      </c>
      <c r="F326" s="13">
        <v>8533</v>
      </c>
      <c r="G326" s="13">
        <v>7612</v>
      </c>
      <c r="H326" s="14">
        <f t="shared" si="7"/>
        <v>0.89206609633188794</v>
      </c>
      <c r="I326" s="16" t="s">
        <v>195</v>
      </c>
      <c r="J326" s="12" t="s">
        <v>180</v>
      </c>
      <c r="K326" s="16" t="s">
        <v>180</v>
      </c>
      <c r="L326" s="44" t="s">
        <v>615</v>
      </c>
    </row>
    <row r="327" spans="5:12" x14ac:dyDescent="0.25">
      <c r="E327" s="12" t="s">
        <v>315</v>
      </c>
      <c r="F327" s="13">
        <v>8533</v>
      </c>
      <c r="G327" s="13">
        <v>7612</v>
      </c>
      <c r="H327" s="14">
        <f t="shared" si="7"/>
        <v>0.89206609633188794</v>
      </c>
      <c r="I327" s="16" t="s">
        <v>195</v>
      </c>
      <c r="J327" s="12" t="s">
        <v>180</v>
      </c>
      <c r="K327" s="16" t="s">
        <v>180</v>
      </c>
      <c r="L327" s="44" t="s">
        <v>616</v>
      </c>
    </row>
    <row r="328" spans="5:12" x14ac:dyDescent="0.25">
      <c r="E328" s="12" t="s">
        <v>316</v>
      </c>
      <c r="F328" s="13">
        <v>8533</v>
      </c>
      <c r="G328" s="13">
        <v>7613</v>
      </c>
      <c r="H328" s="14">
        <f t="shared" si="7"/>
        <v>0.89218328840970351</v>
      </c>
      <c r="I328" s="16" t="s">
        <v>195</v>
      </c>
      <c r="J328" s="12" t="s">
        <v>180</v>
      </c>
      <c r="K328" s="16" t="s">
        <v>180</v>
      </c>
      <c r="L328" s="44" t="s">
        <v>617</v>
      </c>
    </row>
    <row r="329" spans="5:12" x14ac:dyDescent="0.25">
      <c r="E329" s="12" t="s">
        <v>317</v>
      </c>
      <c r="F329" s="13">
        <v>8533</v>
      </c>
      <c r="G329" s="13">
        <v>7613</v>
      </c>
      <c r="H329" s="14">
        <f t="shared" si="7"/>
        <v>0.89218328840970351</v>
      </c>
      <c r="I329" s="16" t="s">
        <v>195</v>
      </c>
      <c r="J329" s="12" t="s">
        <v>180</v>
      </c>
      <c r="K329" s="16" t="s">
        <v>180</v>
      </c>
      <c r="L329" s="44" t="s">
        <v>618</v>
      </c>
    </row>
    <row r="330" spans="5:12" x14ac:dyDescent="0.25">
      <c r="E330" s="12" t="s">
        <v>318</v>
      </c>
      <c r="F330" s="13">
        <v>8533</v>
      </c>
      <c r="G330" s="13">
        <v>7612</v>
      </c>
      <c r="H330" s="14">
        <f t="shared" si="7"/>
        <v>0.89206609633188794</v>
      </c>
      <c r="I330" s="16" t="s">
        <v>195</v>
      </c>
      <c r="J330" s="12" t="s">
        <v>180</v>
      </c>
      <c r="K330" s="16" t="s">
        <v>180</v>
      </c>
      <c r="L330" s="44" t="s">
        <v>619</v>
      </c>
    </row>
    <row r="331" spans="5:12" x14ac:dyDescent="0.25">
      <c r="E331" s="12" t="s">
        <v>319</v>
      </c>
      <c r="F331" s="13">
        <v>8533</v>
      </c>
      <c r="G331" s="13">
        <v>7612</v>
      </c>
      <c r="H331" s="14">
        <f t="shared" si="7"/>
        <v>0.89206609633188794</v>
      </c>
      <c r="I331" s="16" t="s">
        <v>195</v>
      </c>
      <c r="J331" s="12" t="s">
        <v>180</v>
      </c>
      <c r="K331" s="16" t="s">
        <v>180</v>
      </c>
      <c r="L331" s="44" t="s">
        <v>620</v>
      </c>
    </row>
    <row r="332" spans="5:12" x14ac:dyDescent="0.25">
      <c r="E332" s="12" t="s">
        <v>320</v>
      </c>
      <c r="F332" s="13">
        <v>8533</v>
      </c>
      <c r="G332" s="13">
        <v>7612</v>
      </c>
      <c r="H332" s="14">
        <f t="shared" si="7"/>
        <v>0.89206609633188794</v>
      </c>
      <c r="I332" s="16" t="s">
        <v>195</v>
      </c>
      <c r="J332" s="12" t="s">
        <v>180</v>
      </c>
      <c r="K332" s="16" t="s">
        <v>180</v>
      </c>
      <c r="L332" t="s">
        <v>621</v>
      </c>
    </row>
    <row r="333" spans="5:12" x14ac:dyDescent="0.25">
      <c r="E333" s="12" t="s">
        <v>321</v>
      </c>
      <c r="F333" s="13">
        <v>8533</v>
      </c>
      <c r="G333" s="13">
        <v>4903</v>
      </c>
      <c r="H333" s="14">
        <f t="shared" si="7"/>
        <v>0.57459275752959105</v>
      </c>
      <c r="I333" s="16" t="s">
        <v>195</v>
      </c>
      <c r="J333" s="12" t="s">
        <v>185</v>
      </c>
      <c r="K333" s="16" t="s">
        <v>180</v>
      </c>
      <c r="L333" s="44" t="s">
        <v>622</v>
      </c>
    </row>
    <row r="334" spans="5:12" x14ac:dyDescent="0.25">
      <c r="E334" s="12" t="s">
        <v>49</v>
      </c>
      <c r="F334" s="13">
        <v>8533</v>
      </c>
      <c r="G334" s="13">
        <v>0</v>
      </c>
      <c r="H334" s="14">
        <f t="shared" si="7"/>
        <v>0</v>
      </c>
      <c r="I334" s="16" t="s">
        <v>196</v>
      </c>
      <c r="J334" s="12">
        <v>67301</v>
      </c>
      <c r="K334" s="16">
        <v>67301</v>
      </c>
    </row>
    <row r="335" spans="5:12" x14ac:dyDescent="0.25">
      <c r="E335" s="56" t="s">
        <v>322</v>
      </c>
      <c r="F335" s="13">
        <v>8533</v>
      </c>
      <c r="G335" s="13">
        <v>2949</v>
      </c>
      <c r="H335" s="14">
        <f t="shared" si="7"/>
        <v>0.34559943747802646</v>
      </c>
      <c r="I335" s="16" t="s">
        <v>195</v>
      </c>
      <c r="J335" s="12" t="s">
        <v>180</v>
      </c>
      <c r="K335" s="16" t="s">
        <v>323</v>
      </c>
      <c r="L335" t="s">
        <v>623</v>
      </c>
    </row>
    <row r="336" spans="5:12" x14ac:dyDescent="0.25">
      <c r="E336" s="56" t="s">
        <v>324</v>
      </c>
      <c r="F336" s="13">
        <v>8533</v>
      </c>
      <c r="G336" s="13">
        <v>2948</v>
      </c>
      <c r="H336" s="14">
        <f t="shared" si="7"/>
        <v>0.34548224540021094</v>
      </c>
      <c r="I336" s="16" t="s">
        <v>195</v>
      </c>
      <c r="J336" s="12" t="s">
        <v>180</v>
      </c>
      <c r="K336" s="16" t="s">
        <v>185</v>
      </c>
      <c r="L336" t="s">
        <v>624</v>
      </c>
    </row>
    <row r="337" spans="4:12" x14ac:dyDescent="0.25">
      <c r="E337" s="56" t="s">
        <v>325</v>
      </c>
      <c r="F337" s="13">
        <v>8533</v>
      </c>
      <c r="G337" s="13">
        <v>2946</v>
      </c>
      <c r="H337" s="14">
        <f t="shared" si="7"/>
        <v>0.34524786124457985</v>
      </c>
      <c r="I337" s="16" t="s">
        <v>195</v>
      </c>
      <c r="J337" s="12" t="s">
        <v>180</v>
      </c>
      <c r="K337" s="16" t="s">
        <v>259</v>
      </c>
      <c r="L337" t="s">
        <v>625</v>
      </c>
    </row>
    <row r="338" spans="4:12" x14ac:dyDescent="0.25">
      <c r="E338" s="56" t="s">
        <v>326</v>
      </c>
      <c r="F338" s="13">
        <v>8533</v>
      </c>
      <c r="G338" s="13">
        <v>2949</v>
      </c>
      <c r="H338" s="14">
        <f t="shared" si="7"/>
        <v>0.34559943747802646</v>
      </c>
      <c r="I338" s="16" t="s">
        <v>195</v>
      </c>
      <c r="J338" s="12" t="s">
        <v>180</v>
      </c>
      <c r="K338" s="16" t="s">
        <v>323</v>
      </c>
      <c r="L338" t="s">
        <v>672</v>
      </c>
    </row>
    <row r="339" spans="4:12" ht="15.75" thickBot="1" x14ac:dyDescent="0.3">
      <c r="E339" s="60" t="s">
        <v>250</v>
      </c>
      <c r="F339" s="18">
        <v>8533</v>
      </c>
      <c r="G339" s="18">
        <v>0</v>
      </c>
      <c r="H339" s="19">
        <f t="shared" si="7"/>
        <v>0</v>
      </c>
      <c r="I339" s="21" t="s">
        <v>196</v>
      </c>
      <c r="J339" s="17">
        <v>1</v>
      </c>
      <c r="K339" s="21">
        <v>2</v>
      </c>
      <c r="L339" t="s">
        <v>601</v>
      </c>
    </row>
    <row r="342" spans="4:12" ht="18.75" x14ac:dyDescent="0.3">
      <c r="D342" s="2" t="s">
        <v>327</v>
      </c>
    </row>
    <row r="343" spans="4:12" ht="15.75" thickBot="1" x14ac:dyDescent="0.3"/>
    <row r="344" spans="4:12" ht="15.75" thickBot="1" x14ac:dyDescent="0.3">
      <c r="E344" s="3" t="s">
        <v>193</v>
      </c>
      <c r="F344" s="4" t="s">
        <v>190</v>
      </c>
      <c r="G344" s="4" t="s">
        <v>191</v>
      </c>
      <c r="H344" s="4" t="s">
        <v>192</v>
      </c>
      <c r="I344" s="22" t="s">
        <v>194</v>
      </c>
      <c r="J344" s="102" t="s">
        <v>203</v>
      </c>
      <c r="K344" s="103"/>
      <c r="L344" s="43" t="s">
        <v>354</v>
      </c>
    </row>
    <row r="345" spans="4:12" x14ac:dyDescent="0.25">
      <c r="E345" s="27" t="s">
        <v>11</v>
      </c>
      <c r="F345" s="13">
        <v>2930</v>
      </c>
      <c r="G345" s="13">
        <v>0</v>
      </c>
      <c r="H345" s="14">
        <f>G345/F345</f>
        <v>0</v>
      </c>
      <c r="I345" s="25" t="s">
        <v>196</v>
      </c>
      <c r="J345" s="28">
        <v>67</v>
      </c>
      <c r="K345" s="29">
        <v>67</v>
      </c>
    </row>
    <row r="346" spans="4:12" x14ac:dyDescent="0.25">
      <c r="E346" s="27" t="s">
        <v>12</v>
      </c>
      <c r="F346" s="13">
        <v>2930</v>
      </c>
      <c r="G346" s="13">
        <v>2700</v>
      </c>
      <c r="H346" s="14">
        <f t="shared" ref="H346:H356" si="8">G346/F346</f>
        <v>0.92150170648464169</v>
      </c>
      <c r="I346" s="25" t="s">
        <v>195</v>
      </c>
      <c r="J346" s="28" t="s">
        <v>180</v>
      </c>
      <c r="K346" s="29" t="s">
        <v>180</v>
      </c>
    </row>
    <row r="347" spans="4:12" x14ac:dyDescent="0.25">
      <c r="E347" s="27" t="s">
        <v>13</v>
      </c>
      <c r="F347" s="13">
        <v>2930</v>
      </c>
      <c r="G347" s="13">
        <v>230</v>
      </c>
      <c r="H347" s="14">
        <f t="shared" si="8"/>
        <v>7.8498293515358364E-2</v>
      </c>
      <c r="I347" s="25" t="s">
        <v>195</v>
      </c>
      <c r="J347" s="37" t="s">
        <v>328</v>
      </c>
      <c r="K347" s="38" t="s">
        <v>328</v>
      </c>
    </row>
    <row r="348" spans="4:12" x14ac:dyDescent="0.25">
      <c r="E348" s="27" t="s">
        <v>15</v>
      </c>
      <c r="F348" s="13">
        <v>2930</v>
      </c>
      <c r="G348" s="13">
        <v>0</v>
      </c>
      <c r="H348" s="14">
        <f t="shared" si="8"/>
        <v>0</v>
      </c>
      <c r="I348" s="25" t="s">
        <v>196</v>
      </c>
      <c r="J348" s="28">
        <v>2007</v>
      </c>
      <c r="K348" s="29">
        <v>2007</v>
      </c>
    </row>
    <row r="349" spans="4:12" x14ac:dyDescent="0.25">
      <c r="E349" s="57" t="s">
        <v>16</v>
      </c>
      <c r="F349" s="13">
        <v>2930</v>
      </c>
      <c r="G349" s="13">
        <v>0</v>
      </c>
      <c r="H349" s="14">
        <f t="shared" si="8"/>
        <v>0</v>
      </c>
      <c r="I349" s="25" t="s">
        <v>196</v>
      </c>
      <c r="J349" s="28">
        <v>2008000426</v>
      </c>
      <c r="K349" s="29">
        <v>2008000438</v>
      </c>
      <c r="L349" t="s">
        <v>445</v>
      </c>
    </row>
    <row r="350" spans="4:12" x14ac:dyDescent="0.25">
      <c r="E350" s="27" t="s">
        <v>49</v>
      </c>
      <c r="F350" s="13">
        <v>2930</v>
      </c>
      <c r="G350" s="13">
        <v>0</v>
      </c>
      <c r="H350" s="14">
        <f t="shared" si="8"/>
        <v>0</v>
      </c>
      <c r="I350" s="25" t="s">
        <v>196</v>
      </c>
      <c r="J350" s="28">
        <v>67301</v>
      </c>
      <c r="K350" s="29">
        <v>67301</v>
      </c>
    </row>
    <row r="351" spans="4:12" x14ac:dyDescent="0.25">
      <c r="E351" s="27" t="s">
        <v>329</v>
      </c>
      <c r="F351" s="13">
        <v>2930</v>
      </c>
      <c r="G351" s="13">
        <v>0</v>
      </c>
      <c r="H351" s="14">
        <f t="shared" si="8"/>
        <v>0</v>
      </c>
      <c r="I351" s="25" t="s">
        <v>196</v>
      </c>
      <c r="J351" s="28">
        <v>0</v>
      </c>
      <c r="K351" s="29">
        <v>0</v>
      </c>
      <c r="L351" t="s">
        <v>626</v>
      </c>
    </row>
    <row r="352" spans="4:12" x14ac:dyDescent="0.25">
      <c r="E352" s="27" t="s">
        <v>330</v>
      </c>
      <c r="F352" s="13">
        <v>2930</v>
      </c>
      <c r="G352" s="13">
        <v>1096</v>
      </c>
      <c r="H352" s="14">
        <f t="shared" si="8"/>
        <v>0.37406143344709897</v>
      </c>
      <c r="I352" s="25" t="s">
        <v>195</v>
      </c>
      <c r="J352" s="28" t="s">
        <v>180</v>
      </c>
      <c r="K352" s="29" t="s">
        <v>180</v>
      </c>
      <c r="L352" t="s">
        <v>627</v>
      </c>
    </row>
    <row r="353" spans="3:12" x14ac:dyDescent="0.25">
      <c r="E353" s="27" t="s">
        <v>331</v>
      </c>
      <c r="F353" s="13">
        <v>2930</v>
      </c>
      <c r="G353" s="13">
        <v>852</v>
      </c>
      <c r="H353" s="14">
        <f t="shared" si="8"/>
        <v>0.29078498293515359</v>
      </c>
      <c r="I353" s="25" t="s">
        <v>195</v>
      </c>
      <c r="J353" s="28" t="s">
        <v>180</v>
      </c>
      <c r="K353" s="29" t="s">
        <v>180</v>
      </c>
      <c r="L353" t="s">
        <v>628</v>
      </c>
    </row>
    <row r="354" spans="3:12" x14ac:dyDescent="0.25">
      <c r="E354" s="27" t="s">
        <v>332</v>
      </c>
      <c r="F354" s="13">
        <v>2930</v>
      </c>
      <c r="G354" s="13">
        <v>1365</v>
      </c>
      <c r="H354" s="14">
        <f t="shared" si="8"/>
        <v>0.46587030716723549</v>
      </c>
      <c r="I354" s="25" t="s">
        <v>195</v>
      </c>
      <c r="J354" s="28" t="s">
        <v>180</v>
      </c>
      <c r="K354" s="29" t="s">
        <v>180</v>
      </c>
      <c r="L354" t="s">
        <v>629</v>
      </c>
    </row>
    <row r="355" spans="3:12" x14ac:dyDescent="0.25">
      <c r="E355" s="63" t="s">
        <v>333</v>
      </c>
      <c r="F355" s="13">
        <v>2930</v>
      </c>
      <c r="G355" s="13">
        <v>428</v>
      </c>
      <c r="H355" s="14">
        <f t="shared" si="8"/>
        <v>0.14607508532423208</v>
      </c>
      <c r="I355" s="25" t="s">
        <v>195</v>
      </c>
      <c r="J355" s="28" t="s">
        <v>180</v>
      </c>
      <c r="K355" s="29" t="s">
        <v>180</v>
      </c>
      <c r="L355" t="s">
        <v>630</v>
      </c>
    </row>
    <row r="356" spans="3:12" ht="15.75" thickBot="1" x14ac:dyDescent="0.3">
      <c r="E356" s="61" t="s">
        <v>250</v>
      </c>
      <c r="F356" s="18">
        <v>2930</v>
      </c>
      <c r="G356" s="18">
        <v>0</v>
      </c>
      <c r="H356" s="19">
        <f t="shared" si="8"/>
        <v>0</v>
      </c>
      <c r="I356" s="26" t="s">
        <v>196</v>
      </c>
      <c r="J356" s="33">
        <v>1</v>
      </c>
      <c r="K356" s="34">
        <v>1</v>
      </c>
      <c r="L356" t="s">
        <v>631</v>
      </c>
    </row>
    <row r="359" spans="3:12" ht="18.75" x14ac:dyDescent="0.3">
      <c r="C359" s="2" t="s">
        <v>351</v>
      </c>
    </row>
    <row r="360" spans="3:12" ht="15.75" thickBot="1" x14ac:dyDescent="0.3"/>
    <row r="361" spans="3:12" ht="15.75" thickBot="1" x14ac:dyDescent="0.3">
      <c r="E361" s="3" t="s">
        <v>193</v>
      </c>
      <c r="F361" s="4" t="s">
        <v>190</v>
      </c>
      <c r="G361" s="4" t="s">
        <v>191</v>
      </c>
      <c r="H361" s="4" t="s">
        <v>192</v>
      </c>
      <c r="I361" s="22" t="s">
        <v>194</v>
      </c>
      <c r="J361" s="102" t="s">
        <v>203</v>
      </c>
      <c r="K361" s="103"/>
      <c r="L361" s="43" t="s">
        <v>354</v>
      </c>
    </row>
    <row r="362" spans="3:12" x14ac:dyDescent="0.25">
      <c r="E362" s="62" t="s">
        <v>334</v>
      </c>
      <c r="F362" s="13">
        <v>329269</v>
      </c>
      <c r="G362" s="13">
        <v>0</v>
      </c>
      <c r="H362" s="14">
        <f>G362/F362</f>
        <v>0</v>
      </c>
      <c r="I362" s="25" t="s">
        <v>196</v>
      </c>
      <c r="J362" s="35">
        <v>26</v>
      </c>
      <c r="K362" s="25">
        <v>19</v>
      </c>
      <c r="L362" t="s">
        <v>632</v>
      </c>
    </row>
    <row r="363" spans="3:12" x14ac:dyDescent="0.25">
      <c r="E363" s="27" t="s">
        <v>335</v>
      </c>
      <c r="F363" s="13">
        <v>329269</v>
      </c>
      <c r="G363" s="13">
        <v>56</v>
      </c>
      <c r="H363" s="14">
        <f t="shared" ref="H363:H385" si="9">G363/F363</f>
        <v>1.7007370873055162E-4</v>
      </c>
      <c r="I363" s="25" t="s">
        <v>197</v>
      </c>
      <c r="J363" s="35">
        <v>0</v>
      </c>
      <c r="K363" s="25">
        <v>0</v>
      </c>
      <c r="L363" t="s">
        <v>633</v>
      </c>
    </row>
    <row r="364" spans="3:12" x14ac:dyDescent="0.25">
      <c r="E364" s="27" t="s">
        <v>336</v>
      </c>
      <c r="F364" s="13">
        <v>329269</v>
      </c>
      <c r="G364" s="13">
        <v>282345</v>
      </c>
      <c r="H364" s="14">
        <f t="shared" si="9"/>
        <v>0.85749038020584989</v>
      </c>
      <c r="I364" s="25" t="s">
        <v>195</v>
      </c>
      <c r="J364" s="35" t="s">
        <v>180</v>
      </c>
      <c r="K364" s="25" t="s">
        <v>180</v>
      </c>
      <c r="L364" s="45" t="s">
        <v>634</v>
      </c>
    </row>
    <row r="365" spans="3:12" x14ac:dyDescent="0.25">
      <c r="E365" s="27" t="s">
        <v>11</v>
      </c>
      <c r="F365" s="13">
        <v>329269</v>
      </c>
      <c r="G365" s="13">
        <v>0</v>
      </c>
      <c r="H365" s="14">
        <f t="shared" si="9"/>
        <v>0</v>
      </c>
      <c r="I365" s="25" t="s">
        <v>196</v>
      </c>
      <c r="J365" s="35">
        <v>67</v>
      </c>
      <c r="K365" s="25">
        <v>67</v>
      </c>
    </row>
    <row r="366" spans="3:12" x14ac:dyDescent="0.25">
      <c r="E366" s="27" t="s">
        <v>12</v>
      </c>
      <c r="F366" s="13">
        <v>329269</v>
      </c>
      <c r="G366" s="13">
        <v>300359</v>
      </c>
      <c r="H366" s="14">
        <f t="shared" si="9"/>
        <v>0.91219944786785268</v>
      </c>
      <c r="I366" s="25" t="s">
        <v>195</v>
      </c>
      <c r="J366" s="35" t="s">
        <v>180</v>
      </c>
      <c r="K366" s="25" t="s">
        <v>180</v>
      </c>
    </row>
    <row r="367" spans="3:12" x14ac:dyDescent="0.25">
      <c r="E367" s="27" t="s">
        <v>13</v>
      </c>
      <c r="F367" s="13">
        <v>329269</v>
      </c>
      <c r="G367" s="13">
        <v>28910</v>
      </c>
      <c r="H367" s="14">
        <f t="shared" si="9"/>
        <v>8.7800552132147269E-2</v>
      </c>
      <c r="I367" s="25" t="s">
        <v>195</v>
      </c>
      <c r="J367" s="35" t="s">
        <v>352</v>
      </c>
      <c r="K367" s="25" t="s">
        <v>352</v>
      </c>
    </row>
    <row r="368" spans="3:12" x14ac:dyDescent="0.25">
      <c r="E368" s="27" t="s">
        <v>15</v>
      </c>
      <c r="F368" s="13">
        <v>329269</v>
      </c>
      <c r="G368" s="13">
        <v>0</v>
      </c>
      <c r="H368" s="14">
        <f t="shared" si="9"/>
        <v>0</v>
      </c>
      <c r="I368" s="25" t="s">
        <v>196</v>
      </c>
      <c r="J368" s="35">
        <v>2007</v>
      </c>
      <c r="K368" s="25">
        <v>2007</v>
      </c>
    </row>
    <row r="369" spans="5:12" x14ac:dyDescent="0.25">
      <c r="E369" s="57" t="s">
        <v>16</v>
      </c>
      <c r="F369" s="13">
        <v>329269</v>
      </c>
      <c r="G369" s="13">
        <v>0</v>
      </c>
      <c r="H369" s="14">
        <f t="shared" si="9"/>
        <v>0</v>
      </c>
      <c r="I369" s="25" t="s">
        <v>196</v>
      </c>
      <c r="J369" s="35">
        <v>2008016368</v>
      </c>
      <c r="K369" s="25">
        <v>2008016368</v>
      </c>
      <c r="L369" t="s">
        <v>445</v>
      </c>
    </row>
    <row r="370" spans="5:12" x14ac:dyDescent="0.25">
      <c r="E370" s="27" t="s">
        <v>337</v>
      </c>
      <c r="F370" s="13">
        <v>329269</v>
      </c>
      <c r="G370" s="13">
        <v>37356</v>
      </c>
      <c r="H370" s="14">
        <f t="shared" si="9"/>
        <v>0.11345131184533011</v>
      </c>
      <c r="I370" s="25" t="s">
        <v>195</v>
      </c>
      <c r="J370" s="35" t="s">
        <v>265</v>
      </c>
      <c r="K370" s="25" t="s">
        <v>265</v>
      </c>
      <c r="L370" s="45" t="s">
        <v>635</v>
      </c>
    </row>
    <row r="371" spans="5:12" x14ac:dyDescent="0.25">
      <c r="E371" s="62" t="s">
        <v>338</v>
      </c>
      <c r="F371" s="13">
        <v>329269</v>
      </c>
      <c r="G371" s="13">
        <v>1441</v>
      </c>
      <c r="H371" s="14">
        <f t="shared" si="9"/>
        <v>4.3763609692986588E-3</v>
      </c>
      <c r="I371" s="25" t="s">
        <v>197</v>
      </c>
      <c r="J371" s="35">
        <v>0</v>
      </c>
      <c r="K371" s="25">
        <v>0</v>
      </c>
      <c r="L371" t="s">
        <v>636</v>
      </c>
    </row>
    <row r="372" spans="5:12" x14ac:dyDescent="0.25">
      <c r="E372" s="27" t="s">
        <v>339</v>
      </c>
      <c r="F372" s="13">
        <v>329269</v>
      </c>
      <c r="G372" s="13">
        <v>44</v>
      </c>
      <c r="H372" s="14">
        <f t="shared" si="9"/>
        <v>1.3362934257400485E-4</v>
      </c>
      <c r="I372" s="25" t="s">
        <v>195</v>
      </c>
      <c r="J372" s="35">
        <v>0</v>
      </c>
      <c r="K372" s="25">
        <v>0</v>
      </c>
      <c r="L372" t="s">
        <v>637</v>
      </c>
    </row>
    <row r="373" spans="5:12" x14ac:dyDescent="0.25">
      <c r="E373" s="27" t="s">
        <v>340</v>
      </c>
      <c r="F373" s="13">
        <v>329269</v>
      </c>
      <c r="G373" s="13">
        <v>49</v>
      </c>
      <c r="H373" s="14">
        <f t="shared" si="9"/>
        <v>1.4881449513923266E-4</v>
      </c>
      <c r="I373" s="25" t="s">
        <v>195</v>
      </c>
      <c r="J373" s="35">
        <v>0</v>
      </c>
      <c r="K373" s="25">
        <v>0</v>
      </c>
      <c r="L373" t="s">
        <v>638</v>
      </c>
    </row>
    <row r="374" spans="5:12" x14ac:dyDescent="0.25">
      <c r="E374" s="27" t="s">
        <v>341</v>
      </c>
      <c r="F374" s="13">
        <v>329269</v>
      </c>
      <c r="G374" s="13">
        <v>52</v>
      </c>
      <c r="H374" s="14">
        <f t="shared" si="9"/>
        <v>1.5792558667836935E-4</v>
      </c>
      <c r="I374" s="25" t="s">
        <v>195</v>
      </c>
      <c r="J374" s="35">
        <v>0</v>
      </c>
      <c r="K374" s="25">
        <v>0</v>
      </c>
      <c r="L374" t="s">
        <v>649</v>
      </c>
    </row>
    <row r="375" spans="5:12" x14ac:dyDescent="0.25">
      <c r="E375" s="27" t="s">
        <v>342</v>
      </c>
      <c r="F375" s="13">
        <v>329269</v>
      </c>
      <c r="G375" s="13">
        <v>0</v>
      </c>
      <c r="H375" s="14">
        <f t="shared" si="9"/>
        <v>0</v>
      </c>
      <c r="I375" s="25" t="s">
        <v>196</v>
      </c>
      <c r="J375" s="35">
        <v>4</v>
      </c>
      <c r="K375" s="25">
        <v>0</v>
      </c>
      <c r="L375" t="s">
        <v>639</v>
      </c>
    </row>
    <row r="376" spans="5:12" x14ac:dyDescent="0.25">
      <c r="E376" s="27" t="s">
        <v>49</v>
      </c>
      <c r="F376" s="13">
        <v>329269</v>
      </c>
      <c r="G376" s="13">
        <v>0</v>
      </c>
      <c r="H376" s="14">
        <f t="shared" si="9"/>
        <v>0</v>
      </c>
      <c r="I376" s="25" t="s">
        <v>196</v>
      </c>
      <c r="J376" s="35">
        <v>67301</v>
      </c>
      <c r="K376" s="25">
        <v>67301</v>
      </c>
    </row>
    <row r="377" spans="5:12" x14ac:dyDescent="0.25">
      <c r="E377" s="62" t="s">
        <v>343</v>
      </c>
      <c r="F377" s="13">
        <v>329269</v>
      </c>
      <c r="G377" s="13">
        <v>282352</v>
      </c>
      <c r="H377" s="14">
        <f t="shared" si="9"/>
        <v>0.8575116394194412</v>
      </c>
      <c r="I377" s="25" t="s">
        <v>195</v>
      </c>
      <c r="J377" s="35" t="s">
        <v>180</v>
      </c>
      <c r="K377" s="25" t="s">
        <v>180</v>
      </c>
      <c r="L377" s="45" t="s">
        <v>640</v>
      </c>
    </row>
    <row r="378" spans="5:12" x14ac:dyDescent="0.25">
      <c r="E378" s="62" t="s">
        <v>344</v>
      </c>
      <c r="F378" s="13">
        <v>329269</v>
      </c>
      <c r="G378" s="13">
        <v>282352</v>
      </c>
      <c r="H378" s="14">
        <f t="shared" si="9"/>
        <v>0.8575116394194412</v>
      </c>
      <c r="I378" s="25" t="s">
        <v>195</v>
      </c>
      <c r="J378" s="35" t="s">
        <v>180</v>
      </c>
      <c r="K378" s="25" t="s">
        <v>180</v>
      </c>
      <c r="L378" s="45" t="s">
        <v>641</v>
      </c>
    </row>
    <row r="379" spans="5:12" x14ac:dyDescent="0.25">
      <c r="E379" s="57" t="s">
        <v>345</v>
      </c>
      <c r="F379" s="13">
        <v>329269</v>
      </c>
      <c r="G379" s="13">
        <v>0</v>
      </c>
      <c r="H379" s="14">
        <f t="shared" si="9"/>
        <v>0</v>
      </c>
      <c r="I379" s="25" t="s">
        <v>196</v>
      </c>
      <c r="J379" s="35">
        <v>2</v>
      </c>
      <c r="K379" s="25">
        <v>1</v>
      </c>
      <c r="L379" s="45" t="s">
        <v>642</v>
      </c>
    </row>
    <row r="380" spans="5:12" x14ac:dyDescent="0.25">
      <c r="E380" s="27" t="s">
        <v>346</v>
      </c>
      <c r="F380" s="13">
        <v>329269</v>
      </c>
      <c r="G380" s="13">
        <v>41</v>
      </c>
      <c r="H380" s="14">
        <f t="shared" si="9"/>
        <v>1.2451825103486813E-4</v>
      </c>
      <c r="I380" s="25" t="s">
        <v>197</v>
      </c>
      <c r="J380" s="35">
        <v>2</v>
      </c>
      <c r="K380" s="25">
        <v>1</v>
      </c>
      <c r="L380" s="45" t="s">
        <v>643</v>
      </c>
    </row>
    <row r="381" spans="5:12" x14ac:dyDescent="0.25">
      <c r="E381" s="27" t="s">
        <v>347</v>
      </c>
      <c r="F381" s="13">
        <v>329269</v>
      </c>
      <c r="G381" s="13">
        <v>43</v>
      </c>
      <c r="H381" s="14">
        <f t="shared" si="9"/>
        <v>1.3059231206095928E-4</v>
      </c>
      <c r="I381" s="25" t="s">
        <v>197</v>
      </c>
      <c r="J381" s="35">
        <v>3</v>
      </c>
      <c r="K381" s="25">
        <v>3</v>
      </c>
      <c r="L381" s="45" t="s">
        <v>644</v>
      </c>
    </row>
    <row r="382" spans="5:12" x14ac:dyDescent="0.25">
      <c r="E382" s="27" t="s">
        <v>348</v>
      </c>
      <c r="F382" s="13">
        <v>329269</v>
      </c>
      <c r="G382" s="13">
        <v>36</v>
      </c>
      <c r="H382" s="14">
        <f t="shared" si="9"/>
        <v>1.0933309846964032E-4</v>
      </c>
      <c r="I382" s="25" t="s">
        <v>197</v>
      </c>
      <c r="J382" s="35">
        <v>3</v>
      </c>
      <c r="K382" s="25">
        <v>1</v>
      </c>
      <c r="L382" s="45" t="s">
        <v>645</v>
      </c>
    </row>
    <row r="383" spans="5:12" x14ac:dyDescent="0.25">
      <c r="E383" s="27" t="s">
        <v>349</v>
      </c>
      <c r="F383" s="13">
        <v>329269</v>
      </c>
      <c r="G383" s="13">
        <v>44</v>
      </c>
      <c r="H383" s="14">
        <f t="shared" si="9"/>
        <v>1.3362934257400485E-4</v>
      </c>
      <c r="I383" s="25" t="s">
        <v>195</v>
      </c>
      <c r="J383" s="35" t="s">
        <v>353</v>
      </c>
      <c r="K383" s="25" t="s">
        <v>353</v>
      </c>
      <c r="L383" s="45" t="s">
        <v>646</v>
      </c>
    </row>
    <row r="384" spans="5:12" x14ac:dyDescent="0.25">
      <c r="E384" s="27" t="s">
        <v>350</v>
      </c>
      <c r="F384" s="13">
        <v>329269</v>
      </c>
      <c r="G384" s="13">
        <v>83518</v>
      </c>
      <c r="H384" s="14">
        <f t="shared" si="9"/>
        <v>0.25364671438853947</v>
      </c>
      <c r="I384" s="25" t="s">
        <v>195</v>
      </c>
      <c r="J384" s="35" t="s">
        <v>180</v>
      </c>
      <c r="K384" s="25" t="s">
        <v>180</v>
      </c>
      <c r="L384" s="45" t="s">
        <v>647</v>
      </c>
    </row>
    <row r="385" spans="5:12" ht="15.75" thickBot="1" x14ac:dyDescent="0.3">
      <c r="E385" s="61" t="s">
        <v>250</v>
      </c>
      <c r="F385" s="18">
        <v>329269</v>
      </c>
      <c r="G385" s="18">
        <v>0</v>
      </c>
      <c r="H385" s="19">
        <f t="shared" si="9"/>
        <v>0</v>
      </c>
      <c r="I385" s="26" t="s">
        <v>196</v>
      </c>
      <c r="J385" s="36">
        <v>2</v>
      </c>
      <c r="K385" s="26">
        <v>2</v>
      </c>
      <c r="L385" s="45" t="s">
        <v>648</v>
      </c>
    </row>
    <row r="391" spans="5:12" x14ac:dyDescent="0.25">
      <c r="E391" s="65"/>
      <c r="F391" t="s">
        <v>673</v>
      </c>
    </row>
    <row r="392" spans="5:12" x14ac:dyDescent="0.25">
      <c r="E392" s="66"/>
      <c r="F392" t="s">
        <v>674</v>
      </c>
    </row>
  </sheetData>
  <mergeCells count="8">
    <mergeCell ref="J309:K309"/>
    <mergeCell ref="J344:K344"/>
    <mergeCell ref="J361:K361"/>
    <mergeCell ref="J6:K6"/>
    <mergeCell ref="J101:K101"/>
    <mergeCell ref="J202:K202"/>
    <mergeCell ref="J225:K225"/>
    <mergeCell ref="J273:K273"/>
  </mergeCells>
  <conditionalFormatting sqref="H7:H9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2:H1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3:H2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6:H26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30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0:H3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5:H3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2:H3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Model</vt:lpstr>
      <vt:lpstr>Metadata-prepared</vt:lpstr>
      <vt:lpstr>Metadata-raw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2019-08-30T01:53:24Z</dcterms:modified>
</cp:coreProperties>
</file>