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eku\Desktop\IT\EXCEL\"/>
    </mc:Choice>
  </mc:AlternateContent>
  <xr:revisionPtr revIDLastSave="0" documentId="8_{706BD043-197F-42A2-A56C-72639BCD74D6}" xr6:coauthVersionLast="45" xr6:coauthVersionMax="45" xr10:uidLastSave="{00000000-0000-0000-0000-000000000000}"/>
  <bookViews>
    <workbookView xWindow="-120" yWindow="-120" windowWidth="29040" windowHeight="15840" activeTab="4" xr2:uid="{BA0BA491-A2B6-4DEA-AC7F-C106E27AE9C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2.0" hidden="1">Sheet5!$A$2:$A$10</definedName>
    <definedName name="_xlchart.v2.1" hidden="1">Sheet5!$B$2:$B$10</definedName>
    <definedName name="_xlchart.v2.2" hidden="1">Sheet5!$C$2:$C$10</definedName>
    <definedName name="_xlchart.v2.3" hidden="1">Sheet5!$A$2:$A$10</definedName>
    <definedName name="_xlchart.v2.4" hidden="1">Sheet5!$B$2:$B$10</definedName>
    <definedName name="_xlchart.v2.5" hidden="1">Sheet5!$C$2:$C$10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2" l="1"/>
  <c r="G17" i="2"/>
  <c r="F17" i="2"/>
  <c r="E17" i="2"/>
  <c r="F16" i="2"/>
  <c r="E16" i="2"/>
  <c r="G16" i="2" s="1"/>
  <c r="F15" i="2"/>
  <c r="E15" i="2"/>
  <c r="G15" i="2" s="1"/>
  <c r="F14" i="2"/>
  <c r="G14" i="2" s="1"/>
  <c r="E14" i="2"/>
  <c r="G13" i="2"/>
  <c r="F13" i="2"/>
  <c r="E13" i="2"/>
  <c r="F12" i="2"/>
  <c r="E12" i="2"/>
  <c r="G12" i="2" s="1"/>
  <c r="F11" i="2"/>
  <c r="E11" i="2"/>
  <c r="E18" i="2" s="1"/>
  <c r="F10" i="2"/>
  <c r="F18" i="2" s="1"/>
  <c r="E10" i="2"/>
  <c r="D8" i="2"/>
  <c r="D19" i="2" s="1"/>
  <c r="G7" i="2"/>
  <c r="F7" i="2"/>
  <c r="E7" i="2"/>
  <c r="F6" i="2"/>
  <c r="E6" i="2"/>
  <c r="G6" i="2" s="1"/>
  <c r="F5" i="2"/>
  <c r="E5" i="2"/>
  <c r="E8" i="2" s="1"/>
  <c r="F4" i="2"/>
  <c r="F8" i="2" s="1"/>
  <c r="F19" i="2" s="1"/>
  <c r="E4" i="2"/>
  <c r="D18" i="1"/>
  <c r="F17" i="1"/>
  <c r="G17" i="1" s="1"/>
  <c r="E17" i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G12" i="1"/>
  <c r="F12" i="1"/>
  <c r="E12" i="1"/>
  <c r="F11" i="1"/>
  <c r="G11" i="1" s="1"/>
  <c r="E11" i="1"/>
  <c r="F10" i="1"/>
  <c r="F18" i="1" s="1"/>
  <c r="E10" i="1"/>
  <c r="G10" i="1" s="1"/>
  <c r="D8" i="1"/>
  <c r="D19" i="1" s="1"/>
  <c r="F7" i="1"/>
  <c r="E7" i="1"/>
  <c r="G7" i="1" s="1"/>
  <c r="G6" i="1"/>
  <c r="F6" i="1"/>
  <c r="E6" i="1"/>
  <c r="F5" i="1"/>
  <c r="G5" i="1" s="1"/>
  <c r="E5" i="1"/>
  <c r="F4" i="1"/>
  <c r="F8" i="1" s="1"/>
  <c r="F19" i="1" s="1"/>
  <c r="E4" i="1"/>
  <c r="G4" i="1" s="1"/>
  <c r="G8" i="1" s="1"/>
  <c r="E19" i="2" l="1"/>
  <c r="G5" i="2"/>
  <c r="G11" i="2"/>
  <c r="G4" i="2"/>
  <c r="G8" i="2" s="1"/>
  <c r="G10" i="2"/>
  <c r="G18" i="2" s="1"/>
  <c r="G18" i="1"/>
  <c r="G19" i="1" s="1"/>
  <c r="E18" i="1"/>
  <c r="E8" i="1"/>
  <c r="E19" i="1" s="1"/>
  <c r="G19" i="2" l="1"/>
</calcChain>
</file>

<file path=xl/sharedStrings.xml><?xml version="1.0" encoding="utf-8"?>
<sst xmlns="http://schemas.openxmlformats.org/spreadsheetml/2006/main" count="100" uniqueCount="57">
  <si>
    <t>Eil. Nr.</t>
  </si>
  <si>
    <t>Pavardė</t>
  </si>
  <si>
    <t>Pareigos</t>
  </si>
  <si>
    <t>Atlyginimas</t>
  </si>
  <si>
    <t>Mokesčiai</t>
  </si>
  <si>
    <t>Išmokėti</t>
  </si>
  <si>
    <t>Soc. draudimo</t>
  </si>
  <si>
    <t>Pajamų</t>
  </si>
  <si>
    <t>Administracija</t>
  </si>
  <si>
    <t>PNM</t>
  </si>
  <si>
    <t>Ridikas</t>
  </si>
  <si>
    <t>Direktorius</t>
  </si>
  <si>
    <t>Ropė</t>
  </si>
  <si>
    <t>Dir. Pavaduotojas</t>
  </si>
  <si>
    <t>Burokas</t>
  </si>
  <si>
    <t>Vyr. Buhakteris</t>
  </si>
  <si>
    <t>Raudonikis</t>
  </si>
  <si>
    <t>Buhalteris</t>
  </si>
  <si>
    <t>Iš viso:</t>
  </si>
  <si>
    <t>Darbininkai</t>
  </si>
  <si>
    <t>Sakalas</t>
  </si>
  <si>
    <t>Buldozerininkas</t>
  </si>
  <si>
    <t>Kregždė</t>
  </si>
  <si>
    <t>Mūrininkas</t>
  </si>
  <si>
    <t>Silkė</t>
  </si>
  <si>
    <t>Vilkas</t>
  </si>
  <si>
    <t>Meška</t>
  </si>
  <si>
    <t>Kranininkas</t>
  </si>
  <si>
    <t>Zuikovas</t>
  </si>
  <si>
    <t>Pag. darbininkas</t>
  </si>
  <si>
    <t>Meškėnas</t>
  </si>
  <si>
    <t>Kiškis</t>
  </si>
  <si>
    <t>Iš viso įmonėje:</t>
  </si>
  <si>
    <t>Žemynas</t>
  </si>
  <si>
    <t>Pasiskirstymas</t>
  </si>
  <si>
    <t>Europa</t>
  </si>
  <si>
    <t>Azija</t>
  </si>
  <si>
    <t>Š. Amerika</t>
  </si>
  <si>
    <t>P. Amerika</t>
  </si>
  <si>
    <t>Afrika</t>
  </si>
  <si>
    <t>Australija</t>
  </si>
  <si>
    <t>Turizmo pasiskirstymas pagal žemynus, 1996</t>
  </si>
  <si>
    <t>Y nuo X</t>
  </si>
  <si>
    <t>x</t>
  </si>
  <si>
    <t>y</t>
  </si>
  <si>
    <t>Amžiaus grupės</t>
  </si>
  <si>
    <t>Vyrai</t>
  </si>
  <si>
    <t>Moterys</t>
  </si>
  <si>
    <t>0-10</t>
  </si>
  <si>
    <t>21-30</t>
  </si>
  <si>
    <t>31-40</t>
  </si>
  <si>
    <t>41-50</t>
  </si>
  <si>
    <t>51-60</t>
  </si>
  <si>
    <t>61-70</t>
  </si>
  <si>
    <t>71-80</t>
  </si>
  <si>
    <t>&gt;80</t>
  </si>
  <si>
    <t xml:space="preserve"> 11 -20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</si>
</sst>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27]_-;\-* #,##0.00\ [$€-427]_-;#0"/>
    <numFmt numFmtId="165" formatCode="_-* #,##0.00\ [$€-427]_-;\-* #,##0.00\ [$€-427]_-;#"/>
  </numFmts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64" fontId="0" fillId="0" borderId="5" xfId="0" applyNumberFormat="1" applyBorder="1" applyAlignment="1">
      <alignment wrapText="1"/>
    </xf>
    <xf numFmtId="165" fontId="0" fillId="0" borderId="5" xfId="0" applyNumberFormat="1" applyBorder="1"/>
    <xf numFmtId="164" fontId="0" fillId="0" borderId="6" xfId="0" applyNumberFormat="1" applyBorder="1"/>
    <xf numFmtId="0" fontId="0" fillId="0" borderId="8" xfId="0" applyBorder="1" applyAlignment="1">
      <alignment wrapText="1"/>
    </xf>
    <xf numFmtId="164" fontId="0" fillId="0" borderId="5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2" fillId="0" borderId="11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64" fontId="2" fillId="0" borderId="12" xfId="0" applyNumberFormat="1" applyFon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4" fontId="2" fillId="0" borderId="2" xfId="0" applyNumberFormat="1" applyFont="1" applyBorder="1"/>
    <xf numFmtId="0" fontId="2" fillId="0" borderId="13" xfId="0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64" fontId="2" fillId="0" borderId="14" xfId="0" applyNumberFormat="1" applyFont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/>
              <a:t>Uždarosios akcinės</a:t>
            </a:r>
            <a:r>
              <a:rPr lang="lt-LT" sz="1200" baseline="0"/>
              <a:t> bendrovės "Greitosios statybos" vasario mėnesio atlyginimų pasiskirstymas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Atlyginimas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(Sheet1!$B$4:$B$7,Sheet1!$B$10:$B$17)</c:f>
              <c:strCache>
                <c:ptCount val="12"/>
                <c:pt idx="0">
                  <c:v>Ridikas</c:v>
                </c:pt>
                <c:pt idx="1">
                  <c:v>Ropė</c:v>
                </c:pt>
                <c:pt idx="2">
                  <c:v>Burokas</c:v>
                </c:pt>
                <c:pt idx="3">
                  <c:v>Raudonikis</c:v>
                </c:pt>
                <c:pt idx="4">
                  <c:v>Sakalas</c:v>
                </c:pt>
                <c:pt idx="5">
                  <c:v>Kregždė</c:v>
                </c:pt>
                <c:pt idx="6">
                  <c:v>Silkė</c:v>
                </c:pt>
                <c:pt idx="7">
                  <c:v>Vilkas</c:v>
                </c:pt>
                <c:pt idx="8">
                  <c:v>Meška</c:v>
                </c:pt>
                <c:pt idx="9">
                  <c:v>Zuikovas</c:v>
                </c:pt>
                <c:pt idx="10">
                  <c:v>Meškėnas</c:v>
                </c:pt>
                <c:pt idx="11">
                  <c:v>Kiškis</c:v>
                </c:pt>
              </c:strCache>
            </c:strRef>
          </c:cat>
          <c:val>
            <c:numRef>
              <c:f>(Sheet1!$D$4:$D$7,Sheet1!$D$10:$D$17)</c:f>
              <c:numCache>
                <c:formatCode>_-* #\ ##0.00\ [$€-427]_-;\-* #\ ##0.00\ [$€-427]_-;#0</c:formatCode>
                <c:ptCount val="12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200</c:v>
                </c:pt>
                <c:pt idx="4">
                  <c:v>500</c:v>
                </c:pt>
                <c:pt idx="5">
                  <c:v>621</c:v>
                </c:pt>
                <c:pt idx="6">
                  <c:v>621.84</c:v>
                </c:pt>
                <c:pt idx="7">
                  <c:v>621.5</c:v>
                </c:pt>
                <c:pt idx="8">
                  <c:v>700</c:v>
                </c:pt>
                <c:pt idx="9">
                  <c:v>200.45</c:v>
                </c:pt>
                <c:pt idx="10">
                  <c:v>200</c:v>
                </c:pt>
                <c:pt idx="1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9-41AB-87D3-7177A42962AA}"/>
            </c:ext>
          </c:extLst>
        </c:ser>
        <c:ser>
          <c:idx val="1"/>
          <c:order val="1"/>
          <c:tx>
            <c:v>Soc. draudimo mokestis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(Sheet1!$B$4:$B$7,Sheet1!$B$10:$B$17)</c:f>
              <c:strCache>
                <c:ptCount val="12"/>
                <c:pt idx="0">
                  <c:v>Ridikas</c:v>
                </c:pt>
                <c:pt idx="1">
                  <c:v>Ropė</c:v>
                </c:pt>
                <c:pt idx="2">
                  <c:v>Burokas</c:v>
                </c:pt>
                <c:pt idx="3">
                  <c:v>Raudonikis</c:v>
                </c:pt>
                <c:pt idx="4">
                  <c:v>Sakalas</c:v>
                </c:pt>
                <c:pt idx="5">
                  <c:v>Kregždė</c:v>
                </c:pt>
                <c:pt idx="6">
                  <c:v>Silkė</c:v>
                </c:pt>
                <c:pt idx="7">
                  <c:v>Vilkas</c:v>
                </c:pt>
                <c:pt idx="8">
                  <c:v>Meška</c:v>
                </c:pt>
                <c:pt idx="9">
                  <c:v>Zuikovas</c:v>
                </c:pt>
                <c:pt idx="10">
                  <c:v>Meškėnas</c:v>
                </c:pt>
                <c:pt idx="11">
                  <c:v>Kiškis</c:v>
                </c:pt>
              </c:strCache>
            </c:strRef>
          </c:cat>
          <c:val>
            <c:numRef>
              <c:f>(Sheet1!$E$4:$E$7,Sheet1!$E$10:$E$17)</c:f>
              <c:numCache>
                <c:formatCode>_-* #\ ##0.00\ [$€-427]_-;\-* #\ ##0.00\ [$€-427]_-;#0</c:formatCode>
                <c:ptCount val="12"/>
                <c:pt idx="0">
                  <c:v>60</c:v>
                </c:pt>
                <c:pt idx="1">
                  <c:v>45</c:v>
                </c:pt>
                <c:pt idx="2">
                  <c:v>30</c:v>
                </c:pt>
                <c:pt idx="3">
                  <c:v>6</c:v>
                </c:pt>
                <c:pt idx="4">
                  <c:v>15</c:v>
                </c:pt>
                <c:pt idx="5">
                  <c:v>18.63</c:v>
                </c:pt>
                <c:pt idx="6">
                  <c:v>18.655200000000001</c:v>
                </c:pt>
                <c:pt idx="7">
                  <c:v>18.645</c:v>
                </c:pt>
                <c:pt idx="8">
                  <c:v>21</c:v>
                </c:pt>
                <c:pt idx="9">
                  <c:v>6.0134999999999996</c:v>
                </c:pt>
                <c:pt idx="10">
                  <c:v>6</c:v>
                </c:pt>
                <c:pt idx="11">
                  <c:v>6.3599999999999994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9-41AB-87D3-7177A42962AA}"/>
            </c:ext>
          </c:extLst>
        </c:ser>
        <c:ser>
          <c:idx val="2"/>
          <c:order val="2"/>
          <c:tx>
            <c:v>Pajamų mokestis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(Sheet1!$B$4:$B$7,Sheet1!$B$10:$B$17)</c:f>
              <c:strCache>
                <c:ptCount val="12"/>
                <c:pt idx="0">
                  <c:v>Ridikas</c:v>
                </c:pt>
                <c:pt idx="1">
                  <c:v>Ropė</c:v>
                </c:pt>
                <c:pt idx="2">
                  <c:v>Burokas</c:v>
                </c:pt>
                <c:pt idx="3">
                  <c:v>Raudonikis</c:v>
                </c:pt>
                <c:pt idx="4">
                  <c:v>Sakalas</c:v>
                </c:pt>
                <c:pt idx="5">
                  <c:v>Kregždė</c:v>
                </c:pt>
                <c:pt idx="6">
                  <c:v>Silkė</c:v>
                </c:pt>
                <c:pt idx="7">
                  <c:v>Vilkas</c:v>
                </c:pt>
                <c:pt idx="8">
                  <c:v>Meška</c:v>
                </c:pt>
                <c:pt idx="9">
                  <c:v>Zuikovas</c:v>
                </c:pt>
                <c:pt idx="10">
                  <c:v>Meškėnas</c:v>
                </c:pt>
                <c:pt idx="11">
                  <c:v>Kiškis</c:v>
                </c:pt>
              </c:strCache>
            </c:strRef>
          </c:cat>
          <c:val>
            <c:numRef>
              <c:f>(Sheet1!$F$4:$F$7,Sheet1!$F$10:$F$17)</c:f>
              <c:numCache>
                <c:formatCode>_-* #\ ##0.00\ [$€-427]_-;\-* #\ ##0.00\ [$€-427]_-;#</c:formatCode>
                <c:ptCount val="12"/>
                <c:pt idx="0">
                  <c:v>403.2</c:v>
                </c:pt>
                <c:pt idx="1">
                  <c:v>283.2</c:v>
                </c:pt>
                <c:pt idx="2">
                  <c:v>163.19999999999999</c:v>
                </c:pt>
                <c:pt idx="3">
                  <c:v>0</c:v>
                </c:pt>
                <c:pt idx="4">
                  <c:v>43.199999999999996</c:v>
                </c:pt>
                <c:pt idx="5">
                  <c:v>72.239999999999995</c:v>
                </c:pt>
                <c:pt idx="6">
                  <c:v>72.441600000000008</c:v>
                </c:pt>
                <c:pt idx="7">
                  <c:v>72.36</c:v>
                </c:pt>
                <c:pt idx="8">
                  <c:v>91.2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9-41AB-87D3-7177A429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524143"/>
        <c:axId val="1750545759"/>
      </c:barChart>
      <c:catAx>
        <c:axId val="16835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Pavardė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1917798377846629"/>
              <c:y val="0.752632660047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45759"/>
        <c:crossesAt val="0"/>
        <c:auto val="1"/>
        <c:lblAlgn val="ctr"/>
        <c:lblOffset val="100"/>
        <c:noMultiLvlLbl val="0"/>
      </c:catAx>
      <c:valAx>
        <c:axId val="1750545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Suma (</a:t>
                </a:r>
                <a:r>
                  <a:rPr lang="en-US" sz="1000" b="0" i="1" u="none" strike="noStrike" baseline="0">
                    <a:effectLst/>
                  </a:rPr>
                  <a:t>€</a:t>
                </a:r>
                <a:r>
                  <a:rPr lang="lt-LT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23613642306361E-2"/>
              <c:y val="0.1152577123511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4143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60927084736497"/>
          <c:y val="0.4042703015184162"/>
          <c:w val="0.21562580169752946"/>
          <c:h val="0.24456692913385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Ridiko atlyginimo pasiskirstymo diagrama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9B-4CA4-8255-EFFE42AF14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9B-4CA4-8255-EFFE42AF14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B-4CA4-8255-EFFE42AF14C5}"/>
              </c:ext>
            </c:extLst>
          </c:dPt>
          <c:dLbls>
            <c:dLbl>
              <c:idx val="0"/>
              <c:layout>
                <c:manualLayout>
                  <c:x val="-1.6666666666666663E-2"/>
                  <c:y val="2.77777777777777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Soc. draudimo mokestis 2%
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111811023622047"/>
                      <c:h val="0.223639545056867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9B-4CA4-8255-EFFE42AF14C5}"/>
                </c:ext>
              </c:extLst>
            </c:dLbl>
            <c:dLbl>
              <c:idx val="1"/>
              <c:layout>
                <c:manualLayout>
                  <c:x val="-4.1666666666666657E-2"/>
                  <c:y val="2.314814814814812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7B2A0A-E3EA-43E0-BEFD-8D12135BFDD4}" type="CATEGORYNAME">
                      <a:rPr lang="lt-LT"/>
                      <a:pPr>
                        <a:defRPr/>
                      </a:pPr>
                      <a:t>[CATEGORY NAME]</a:t>
                    </a:fld>
                    <a:r>
                      <a:rPr lang="lt-LT" baseline="0"/>
                      <a:t>Pajamų mokestis 21%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157086614173228"/>
                      <c:h val="0.186175269757946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19B-4CA4-8255-EFFE42AF14C5}"/>
                </c:ext>
              </c:extLst>
            </c:dLbl>
            <c:dLbl>
              <c:idx val="2"/>
              <c:layout>
                <c:manualLayout>
                  <c:x val="6.1111111111111109E-2"/>
                  <c:y val="-0.4166666666666666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824B02-E34B-479D-B4D7-48D1CBBD0DDD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Atlyginimas</a:t>
                    </a:r>
                    <a:r>
                      <a:rPr lang="en-US" baseline="0"/>
                      <a:t>
</a:t>
                    </a:r>
                    <a:fld id="{77FB7022-32D8-4220-93DB-023EFBFC5C57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xfrm>
                  <a:off x="3312899" y="975052"/>
                  <a:ext cx="720922" cy="3202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6975"/>
                        <a:gd name="adj2" fmla="val 9398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768197725284339"/>
                      <c:h val="0.116730825313502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9B-4CA4-8255-EFFE42AF14C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Pajamų mokestis 21%</c:v>
              </c:pt>
            </c:strLit>
          </c:cat>
          <c:val>
            <c:numRef>
              <c:f>Sheet2!$E$4:$G$4</c:f>
              <c:numCache>
                <c:formatCode>_-* #\ ##0.00\ [$€-427]_-;\-* #\ ##0.00\ [$€-427]_-;#</c:formatCode>
                <c:ptCount val="3"/>
                <c:pt idx="0" formatCode="_-* #\ ##0.00\ [$€-427]_-;\-* #\ ##0.00\ [$€-427]_-;#0">
                  <c:v>60</c:v>
                </c:pt>
                <c:pt idx="1">
                  <c:v>403.2</c:v>
                </c:pt>
                <c:pt idx="2" formatCode="_-* #\ ##0.00\ [$€-427]_-;\-* #\ ##0.00\ [$€-427]_-;#0">
                  <c:v>1536.8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B-4CA4-8255-EFFE42AF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6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Turizmo pasiskirstymas pagal žemynus, 1996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4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9-4CD9-A8D9-58C8A51C36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09-4CD9-A8D9-58C8A51C36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09-4CD9-A8D9-58C8A51C36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09-4CD9-A8D9-58C8A51C36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09-4CD9-A8D9-58C8A51C36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109-4CD9-A8D9-58C8A51C3627}"/>
              </c:ext>
            </c:extLst>
          </c:dPt>
          <c:dLbls>
            <c:dLbl>
              <c:idx val="0"/>
              <c:layout>
                <c:manualLayout>
                  <c:x val="-0.13773053368328958"/>
                  <c:y val="-5.2815871974336542E-2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Europa </a:t>
                    </a:r>
                    <a:fld id="{5EFC7845-339C-4087-8341-5CB35A93C6BC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000000000000005E-2"/>
                      <c:h val="0.138819626713327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109-4CD9-A8D9-58C8A51C3627}"/>
                </c:ext>
              </c:extLst>
            </c:dLbl>
            <c:dLbl>
              <c:idx val="1"/>
              <c:layout>
                <c:manualLayout>
                  <c:x val="0.1048989501312336"/>
                  <c:y val="-0.10213600904053652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Azija </a:t>
                    </a:r>
                    <a:fld id="{79F63ACA-17B1-47B9-B558-D83D24348F25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23600174978128E-2"/>
                      <c:h val="0.138819626713327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09-4CD9-A8D9-58C8A51C3627}"/>
                </c:ext>
              </c:extLst>
            </c:dLbl>
            <c:dLbl>
              <c:idx val="2"/>
              <c:layout>
                <c:manualLayout>
                  <c:x val="0.14166666666666666"/>
                  <c:y val="9.3621682706328327E-2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Š.</a:t>
                    </a:r>
                    <a:r>
                      <a:rPr lang="en-US" baseline="0"/>
                      <a:t> Amerika </a:t>
                    </a:r>
                    <a:fld id="{37357AEB-EB78-4B70-BFCC-D1C5B8F91BF4}" type="VALUE">
                      <a:rPr lang="en-US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11111111111112"/>
                      <c:h val="0.144675925925925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109-4CD9-A8D9-58C8A51C3627}"/>
                </c:ext>
              </c:extLst>
            </c:dLbl>
            <c:dLbl>
              <c:idx val="3"/>
              <c:layout>
                <c:manualLayout>
                  <c:x val="-6.370472440944884E-2"/>
                  <c:y val="1.7565252260134147E-2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P. Amerika </a:t>
                    </a:r>
                    <a:fld id="{DFA702EA-8E8F-468D-A54E-300E694B5C46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09733158355203"/>
                      <c:h val="0.129560367454068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109-4CD9-A8D9-58C8A51C3627}"/>
                </c:ext>
              </c:extLst>
            </c:dLbl>
            <c:dLbl>
              <c:idx val="4"/>
              <c:layout>
                <c:manualLayout>
                  <c:x val="-3.6111111111111108E-2"/>
                  <c:y val="1.2308617672790902E-2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Afrika </a:t>
                    </a:r>
                    <a:fld id="{EDB85111-557D-4B92-8C51-4491F0BD9A34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499999999999994E-2"/>
                      <c:h val="0.127314814814814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109-4CD9-A8D9-58C8A51C3627}"/>
                </c:ext>
              </c:extLst>
            </c:dLbl>
            <c:dLbl>
              <c:idx val="5"/>
              <c:layout>
                <c:manualLayout>
                  <c:x val="0.11872419072615922"/>
                  <c:y val="2.0400991542723821E-2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Australija </a:t>
                    </a:r>
                    <a:fld id="{D0C5EAAE-E74B-4F14-B53A-55E0C3E3AA55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65288713910758"/>
                      <c:h val="0.134189997083697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109-4CD9-A8D9-58C8A51C3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Sheet3!$B$3:$G$3</c:f>
              <c:strCache>
                <c:ptCount val="6"/>
                <c:pt idx="0">
                  <c:v>Europa</c:v>
                </c:pt>
                <c:pt idx="1">
                  <c:v>Azija</c:v>
                </c:pt>
                <c:pt idx="2">
                  <c:v>Š. Amerika</c:v>
                </c:pt>
                <c:pt idx="3">
                  <c:v>P. Amerika</c:v>
                </c:pt>
                <c:pt idx="4">
                  <c:v>Afrika</c:v>
                </c:pt>
                <c:pt idx="5">
                  <c:v>Australija</c:v>
                </c:pt>
              </c:strCache>
            </c:strRef>
          </c:cat>
          <c:val>
            <c:numRef>
              <c:f>Sheet3!$B$4:$G$4</c:f>
              <c:numCache>
                <c:formatCode>0%</c:formatCode>
                <c:ptCount val="6"/>
                <c:pt idx="0">
                  <c:v>0.59</c:v>
                </c:pt>
                <c:pt idx="1">
                  <c:v>0.16</c:v>
                </c:pt>
                <c:pt idx="2">
                  <c:v>0.15</c:v>
                </c:pt>
                <c:pt idx="3">
                  <c:v>0.06</c:v>
                </c:pt>
                <c:pt idx="4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9-4CD9-A8D9-58C8A51C36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lt-LT"/>
              <a:t> priklausomybė nuo x (XY arba scatter)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823281754405E-2"/>
          <c:y val="0.17171296296296296"/>
          <c:w val="0.840861523672490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Sheet4!$A$3:$A$11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65</c:v>
                </c:pt>
              </c:numCache>
            </c:numRef>
          </c:xVal>
          <c:yVal>
            <c:numRef>
              <c:f>Sheet4!$B$3:$B$11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F-4ECF-A51D-03BB6FAF08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0762511"/>
        <c:axId val="1750515391"/>
      </c:scatterChart>
      <c:valAx>
        <c:axId val="142076251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545010313820519"/>
              <c:y val="0.8173476933244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5391"/>
        <c:crosses val="autoZero"/>
        <c:crossBetween val="midCat"/>
        <c:majorUnit val="10"/>
      </c:valAx>
      <c:valAx>
        <c:axId val="1750515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8694034621777795E-2"/>
              <c:y val="5.41937456045580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6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29165697419157"/>
          <c:y val="0.43167679830415107"/>
          <c:w val="6.910017899656537E-2"/>
          <c:h val="0.13079755178907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lt-LT"/>
              <a:t> priklausomybe</a:t>
            </a:r>
            <a:r>
              <a:rPr lang="lt-LT" baseline="0"/>
              <a:t> nuo x (line)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83595800524935E-2"/>
          <c:y val="0.18418370080036348"/>
          <c:w val="0.77064129483814525"/>
          <c:h val="0.66483777086902152"/>
        </c:manualLayout>
      </c:layout>
      <c:lineChart>
        <c:grouping val="standard"/>
        <c:varyColors val="0"/>
        <c:ser>
          <c:idx val="1"/>
          <c:order val="0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Sheet4!$A$3:$A$11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65</c:v>
                </c:pt>
              </c:numCache>
            </c:numRef>
          </c:cat>
          <c:val>
            <c:numRef>
              <c:f>Sheet4!$B$3:$B$11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7-4342-A198-814157AC3F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1380959"/>
        <c:axId val="1750562815"/>
      </c:lineChart>
      <c:catAx>
        <c:axId val="16813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762357830271221"/>
              <c:y val="0.767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62815"/>
        <c:crosses val="autoZero"/>
        <c:auto val="1"/>
        <c:lblAlgn val="ctr"/>
        <c:lblOffset val="100"/>
        <c:noMultiLvlLbl val="0"/>
      </c:catAx>
      <c:valAx>
        <c:axId val="17505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55555555555556"/>
              <c:y val="5.89851268591426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Gyventoju am</a:t>
            </a:r>
            <a:r>
              <a:rPr lang="lt-LT"/>
              <a:t>žiaus</a:t>
            </a:r>
            <a:r>
              <a:rPr lang="lt-LT" baseline="0"/>
              <a:t> piramidė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69991251094"/>
          <c:y val="0.27761628754738993"/>
          <c:w val="0.81229374453193337"/>
          <c:h val="0.51681284631087776"/>
        </c:manualLayout>
      </c:layout>
      <c:barChart>
        <c:barDir val="bar"/>
        <c:grouping val="clustered"/>
        <c:varyColors val="0"/>
        <c:ser>
          <c:idx val="0"/>
          <c:order val="0"/>
          <c:tx>
            <c:v>Vyrai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Sheet5!$A$2:$A$10</c:f>
              <c:strCache>
                <c:ptCount val="9"/>
                <c:pt idx="0">
                  <c:v>0-10</c:v>
                </c:pt>
                <c:pt idx="1">
                  <c:v> 11 -20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&gt;80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-120</c:v>
                </c:pt>
                <c:pt idx="1">
                  <c:v>-115</c:v>
                </c:pt>
                <c:pt idx="2">
                  <c:v>-113</c:v>
                </c:pt>
                <c:pt idx="3">
                  <c:v>-110</c:v>
                </c:pt>
                <c:pt idx="4">
                  <c:v>-108</c:v>
                </c:pt>
                <c:pt idx="5">
                  <c:v>-105</c:v>
                </c:pt>
                <c:pt idx="6">
                  <c:v>-70</c:v>
                </c:pt>
                <c:pt idx="7">
                  <c:v>-65</c:v>
                </c:pt>
                <c:pt idx="8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D93-9D1C-31BB9005AFC3}"/>
            </c:ext>
          </c:extLst>
        </c:ser>
        <c:ser>
          <c:idx val="1"/>
          <c:order val="1"/>
          <c:tx>
            <c:v>Moterys</c:v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Sheet5!$A$2:$A$10</c:f>
              <c:strCache>
                <c:ptCount val="9"/>
                <c:pt idx="0">
                  <c:v>0-10</c:v>
                </c:pt>
                <c:pt idx="1">
                  <c:v> 11 -20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&gt;80</c:v>
                </c:pt>
              </c:strCache>
            </c:strRef>
          </c:cat>
          <c:val>
            <c:numRef>
              <c:f>Sheet5!$C$2:$C$10</c:f>
              <c:numCache>
                <c:formatCode>General</c:formatCode>
                <c:ptCount val="9"/>
                <c:pt idx="0">
                  <c:v>115</c:v>
                </c:pt>
                <c:pt idx="1">
                  <c:v>111</c:v>
                </c:pt>
                <c:pt idx="2">
                  <c:v>109</c:v>
                </c:pt>
                <c:pt idx="3">
                  <c:v>110</c:v>
                </c:pt>
                <c:pt idx="4">
                  <c:v>109</c:v>
                </c:pt>
                <c:pt idx="5">
                  <c:v>107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0-4D93-9D1C-31BB9005AF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833763455"/>
        <c:axId val="1602819727"/>
      </c:barChart>
      <c:catAx>
        <c:axId val="1833763455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Amžiaus</a:t>
                </a:r>
                <a:r>
                  <a:rPr lang="lt-LT" baseline="0"/>
                  <a:t> grupės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277777777777776"/>
              <c:y val="0.15360345581802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19727"/>
        <c:crosses val="autoZero"/>
        <c:auto val="1"/>
        <c:lblAlgn val="ctr"/>
        <c:lblOffset val="100"/>
        <c:noMultiLvlLbl val="0"/>
      </c:catAx>
      <c:valAx>
        <c:axId val="16028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Gyventojų skaičius (mln.)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438150</xdr:rowOff>
    </xdr:from>
    <xdr:to>
      <xdr:col>19</xdr:col>
      <xdr:colOff>552449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5580A-9F00-4B07-AB4C-4E1406CF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4</xdr:row>
      <xdr:rowOff>138112</xdr:rowOff>
    </xdr:from>
    <xdr:to>
      <xdr:col>17</xdr:col>
      <xdr:colOff>52387</xdr:colOff>
      <xdr:row>18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AC47A-BE4E-4F7F-9737-0D8C414C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3</xdr:row>
      <xdr:rowOff>100012</xdr:rowOff>
    </xdr:from>
    <xdr:to>
      <xdr:col>15</xdr:col>
      <xdr:colOff>61912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46EAE-79B2-488E-BD5A-9208B137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338135</xdr:colOff>
      <xdr:row>2</xdr:row>
      <xdr:rowOff>57149</xdr:rowOff>
    </xdr:from>
    <xdr:to>
      <xdr:col>19</xdr:col>
      <xdr:colOff>123825</xdr:colOff>
      <xdr:row>13</xdr:row>
      <xdr:rowOff>61836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5A665-4A54-4127-8F82-27899D55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13</xdr:row>
      <xdr:rowOff>138112</xdr:rowOff>
    </xdr:from>
    <xdr:to>
      <xdr:col>17</xdr:col>
      <xdr:colOff>528637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7FE1C-A714-475A-BAF3-128B9F50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4</xdr:row>
      <xdr:rowOff>90486</xdr:rowOff>
    </xdr:from>
    <xdr:to>
      <xdr:col>17</xdr:col>
      <xdr:colOff>152399</xdr:colOff>
      <xdr:row>23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7B92CC-7BAE-4594-99E0-4A6D6A2BA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3C9F-DFDD-417D-A8F7-FB490A6CDE14}">
  <dimension ref="A1:I21"/>
  <sheetViews>
    <sheetView workbookViewId="0">
      <selection activeCell="T21" sqref="T21"/>
    </sheetView>
  </sheetViews>
  <sheetFormatPr defaultRowHeight="15" x14ac:dyDescent="0.25"/>
  <cols>
    <col min="2" max="2" width="10.7109375" bestFit="1" customWidth="1"/>
    <col min="3" max="3" width="16.5703125" bestFit="1" customWidth="1"/>
    <col min="4" max="4" width="11.42578125" bestFit="1" customWidth="1"/>
    <col min="6" max="7" width="10.85546875" bestFit="1" customWidth="1"/>
  </cols>
  <sheetData>
    <row r="1" spans="1:9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4" t="s">
        <v>5</v>
      </c>
    </row>
    <row r="2" spans="1:9" ht="45" x14ac:dyDescent="0.25">
      <c r="A2" s="5"/>
      <c r="B2" s="6"/>
      <c r="C2" s="6"/>
      <c r="D2" s="6"/>
      <c r="E2" s="7" t="s">
        <v>6</v>
      </c>
      <c r="F2" s="8" t="s">
        <v>7</v>
      </c>
      <c r="G2" s="9"/>
    </row>
    <row r="3" spans="1:9" x14ac:dyDescent="0.25">
      <c r="A3" s="10" t="s">
        <v>8</v>
      </c>
      <c r="B3" s="11"/>
      <c r="C3" s="11"/>
      <c r="D3" s="11"/>
      <c r="E3" s="11"/>
      <c r="F3" s="11"/>
      <c r="G3" s="12"/>
      <c r="I3" s="13" t="s">
        <v>9</v>
      </c>
    </row>
    <row r="4" spans="1:9" x14ac:dyDescent="0.25">
      <c r="A4" s="14">
        <v>1</v>
      </c>
      <c r="B4" s="15" t="s">
        <v>10</v>
      </c>
      <c r="C4" s="15" t="s">
        <v>11</v>
      </c>
      <c r="D4" s="16">
        <v>2000</v>
      </c>
      <c r="E4" s="17">
        <f>D4*0.03</f>
        <v>60</v>
      </c>
      <c r="F4" s="18">
        <f>IF(D4&lt;$I$4, 0, (D4-$I$4)*0.24)</f>
        <v>403.2</v>
      </c>
      <c r="G4" s="19">
        <f>D4-E4-F4</f>
        <v>1536.8</v>
      </c>
      <c r="I4" s="20">
        <v>320</v>
      </c>
    </row>
    <row r="5" spans="1:9" x14ac:dyDescent="0.25">
      <c r="A5" s="14">
        <v>2</v>
      </c>
      <c r="B5" s="15" t="s">
        <v>12</v>
      </c>
      <c r="C5" s="15" t="s">
        <v>13</v>
      </c>
      <c r="D5" s="21">
        <v>1500</v>
      </c>
      <c r="E5" s="17">
        <f t="shared" ref="E5:E7" si="0">D5*0.03</f>
        <v>45</v>
      </c>
      <c r="F5" s="18">
        <f t="shared" ref="F5:F7" si="1">IF(D5&lt;$I$4, 0, (D5-$I$4)*0.24)</f>
        <v>283.2</v>
      </c>
      <c r="G5" s="19">
        <f t="shared" ref="G5:G7" si="2">D5-E5-F5</f>
        <v>1171.8</v>
      </c>
    </row>
    <row r="6" spans="1:9" x14ac:dyDescent="0.25">
      <c r="A6" s="14">
        <v>3</v>
      </c>
      <c r="B6" s="15" t="s">
        <v>14</v>
      </c>
      <c r="C6" s="15" t="s">
        <v>15</v>
      </c>
      <c r="D6" s="21">
        <v>1000</v>
      </c>
      <c r="E6" s="17">
        <f t="shared" si="0"/>
        <v>30</v>
      </c>
      <c r="F6" s="18">
        <f t="shared" si="1"/>
        <v>163.19999999999999</v>
      </c>
      <c r="G6" s="19">
        <f t="shared" si="2"/>
        <v>806.8</v>
      </c>
    </row>
    <row r="7" spans="1:9" ht="15.75" thickBot="1" x14ac:dyDescent="0.3">
      <c r="A7" s="22">
        <v>4</v>
      </c>
      <c r="B7" s="23" t="s">
        <v>16</v>
      </c>
      <c r="C7" s="23" t="s">
        <v>17</v>
      </c>
      <c r="D7" s="24">
        <v>200</v>
      </c>
      <c r="E7" s="17">
        <f t="shared" si="0"/>
        <v>6</v>
      </c>
      <c r="F7" s="18">
        <f t="shared" si="1"/>
        <v>0</v>
      </c>
      <c r="G7" s="19">
        <f t="shared" si="2"/>
        <v>194</v>
      </c>
    </row>
    <row r="8" spans="1:9" ht="15.75" thickTop="1" x14ac:dyDescent="0.25">
      <c r="A8" s="25" t="s">
        <v>18</v>
      </c>
      <c r="B8" s="26"/>
      <c r="C8" s="26"/>
      <c r="D8" s="27">
        <f>SUM(D4:D7)</f>
        <v>4700</v>
      </c>
      <c r="E8" s="27">
        <f t="shared" ref="E8:G8" si="3">SUM(E4:E7)</f>
        <v>141</v>
      </c>
      <c r="F8" s="27">
        <f t="shared" si="3"/>
        <v>849.59999999999991</v>
      </c>
      <c r="G8" s="27">
        <f t="shared" si="3"/>
        <v>3709.3999999999996</v>
      </c>
    </row>
    <row r="9" spans="1:9" x14ac:dyDescent="0.25">
      <c r="A9" s="10" t="s">
        <v>19</v>
      </c>
      <c r="B9" s="11"/>
      <c r="C9" s="11"/>
      <c r="D9" s="11"/>
      <c r="E9" s="11"/>
      <c r="F9" s="11"/>
      <c r="G9" s="12"/>
    </row>
    <row r="10" spans="1:9" x14ac:dyDescent="0.25">
      <c r="A10" s="14">
        <v>1</v>
      </c>
      <c r="B10" s="15" t="s">
        <v>20</v>
      </c>
      <c r="C10" s="15" t="s">
        <v>21</v>
      </c>
      <c r="D10" s="21">
        <v>500</v>
      </c>
      <c r="E10" s="17">
        <f>D10*0.03</f>
        <v>15</v>
      </c>
      <c r="F10" s="18">
        <f>IF(D10&lt;$I$4, 0, (D10-$I$4)*0.24)</f>
        <v>43.199999999999996</v>
      </c>
      <c r="G10" s="19">
        <f>D10-E10-F10</f>
        <v>441.8</v>
      </c>
    </row>
    <row r="11" spans="1:9" x14ac:dyDescent="0.25">
      <c r="A11" s="14">
        <v>2</v>
      </c>
      <c r="B11" s="15" t="s">
        <v>22</v>
      </c>
      <c r="C11" s="15" t="s">
        <v>23</v>
      </c>
      <c r="D11" s="21">
        <v>621</v>
      </c>
      <c r="E11" s="17">
        <f t="shared" ref="E11:E17" si="4">D11*0.03</f>
        <v>18.63</v>
      </c>
      <c r="F11" s="18">
        <f t="shared" ref="F11:F17" si="5">IF(D11&lt;$I$4, 0, (D11-$I$4)*0.24)</f>
        <v>72.239999999999995</v>
      </c>
      <c r="G11" s="19">
        <f t="shared" ref="G11:G17" si="6">D11-E11-F11</f>
        <v>530.13</v>
      </c>
    </row>
    <row r="12" spans="1:9" x14ac:dyDescent="0.25">
      <c r="A12" s="14">
        <v>3</v>
      </c>
      <c r="B12" s="15" t="s">
        <v>24</v>
      </c>
      <c r="C12" s="15" t="s">
        <v>23</v>
      </c>
      <c r="D12" s="21">
        <v>621.84</v>
      </c>
      <c r="E12" s="17">
        <f t="shared" si="4"/>
        <v>18.655200000000001</v>
      </c>
      <c r="F12" s="18">
        <f t="shared" si="5"/>
        <v>72.441600000000008</v>
      </c>
      <c r="G12" s="19">
        <f t="shared" si="6"/>
        <v>530.7432</v>
      </c>
    </row>
    <row r="13" spans="1:9" x14ac:dyDescent="0.25">
      <c r="A13" s="14">
        <v>4</v>
      </c>
      <c r="B13" s="15" t="s">
        <v>25</v>
      </c>
      <c r="C13" s="15" t="s">
        <v>23</v>
      </c>
      <c r="D13" s="21">
        <v>621.5</v>
      </c>
      <c r="E13" s="17">
        <f t="shared" si="4"/>
        <v>18.645</v>
      </c>
      <c r="F13" s="18">
        <f t="shared" si="5"/>
        <v>72.36</v>
      </c>
      <c r="G13" s="19">
        <f t="shared" si="6"/>
        <v>530.495</v>
      </c>
    </row>
    <row r="14" spans="1:9" x14ac:dyDescent="0.25">
      <c r="A14" s="14">
        <v>5</v>
      </c>
      <c r="B14" s="15" t="s">
        <v>26</v>
      </c>
      <c r="C14" s="15" t="s">
        <v>27</v>
      </c>
      <c r="D14" s="21">
        <v>700</v>
      </c>
      <c r="E14" s="17">
        <f t="shared" si="4"/>
        <v>21</v>
      </c>
      <c r="F14" s="18">
        <f t="shared" si="5"/>
        <v>91.2</v>
      </c>
      <c r="G14" s="19">
        <f t="shared" si="6"/>
        <v>587.79999999999995</v>
      </c>
    </row>
    <row r="15" spans="1:9" x14ac:dyDescent="0.25">
      <c r="A15" s="14">
        <v>6</v>
      </c>
      <c r="B15" s="15" t="s">
        <v>28</v>
      </c>
      <c r="C15" s="15" t="s">
        <v>29</v>
      </c>
      <c r="D15" s="21">
        <v>200.45</v>
      </c>
      <c r="E15" s="17">
        <f t="shared" si="4"/>
        <v>6.0134999999999996</v>
      </c>
      <c r="F15" s="18">
        <f t="shared" si="5"/>
        <v>0</v>
      </c>
      <c r="G15" s="19">
        <f t="shared" si="6"/>
        <v>194.4365</v>
      </c>
    </row>
    <row r="16" spans="1:9" x14ac:dyDescent="0.25">
      <c r="A16" s="14">
        <v>7</v>
      </c>
      <c r="B16" s="15" t="s">
        <v>30</v>
      </c>
      <c r="C16" s="15" t="s">
        <v>29</v>
      </c>
      <c r="D16" s="21">
        <v>200</v>
      </c>
      <c r="E16" s="17">
        <f t="shared" si="4"/>
        <v>6</v>
      </c>
      <c r="F16" s="18">
        <f t="shared" si="5"/>
        <v>0</v>
      </c>
      <c r="G16" s="19">
        <f t="shared" si="6"/>
        <v>194</v>
      </c>
    </row>
    <row r="17" spans="1:7" ht="15.75" thickBot="1" x14ac:dyDescent="0.3">
      <c r="A17" s="28">
        <v>8</v>
      </c>
      <c r="B17" s="29" t="s">
        <v>31</v>
      </c>
      <c r="C17" s="29" t="s">
        <v>29</v>
      </c>
      <c r="D17" s="30">
        <v>212</v>
      </c>
      <c r="E17" s="17">
        <f t="shared" si="4"/>
        <v>6.3599999999999994</v>
      </c>
      <c r="F17" s="18">
        <f t="shared" si="5"/>
        <v>0</v>
      </c>
      <c r="G17" s="19">
        <f t="shared" si="6"/>
        <v>205.64</v>
      </c>
    </row>
    <row r="18" spans="1:7" ht="15.75" thickTop="1" x14ac:dyDescent="0.25">
      <c r="A18" s="31" t="s">
        <v>18</v>
      </c>
      <c r="B18" s="32"/>
      <c r="C18" s="32"/>
      <c r="D18" s="33">
        <f>SUM(D10:D17)</f>
        <v>3676.79</v>
      </c>
      <c r="E18" s="33">
        <f>SUM(E10:E17)</f>
        <v>110.30369999999999</v>
      </c>
      <c r="F18" s="33">
        <f>SUM(F10:F17)</f>
        <v>351.44159999999999</v>
      </c>
      <c r="G18" s="33">
        <f>SUM(G10:G17)</f>
        <v>3215.0446999999999</v>
      </c>
    </row>
    <row r="19" spans="1:7" ht="15.75" thickBot="1" x14ac:dyDescent="0.3">
      <c r="A19" s="34" t="s">
        <v>32</v>
      </c>
      <c r="B19" s="35"/>
      <c r="C19" s="35"/>
      <c r="D19" s="36">
        <f>SUM(D8+D18)</f>
        <v>8376.7900000000009</v>
      </c>
      <c r="E19" s="36">
        <f t="shared" ref="E19:G19" si="7">SUM(E8+E18)</f>
        <v>251.30369999999999</v>
      </c>
      <c r="F19" s="36">
        <f t="shared" si="7"/>
        <v>1201.0416</v>
      </c>
      <c r="G19" s="36">
        <f t="shared" si="7"/>
        <v>6924.4447</v>
      </c>
    </row>
    <row r="20" spans="1:7" ht="15.75" thickTop="1" x14ac:dyDescent="0.25">
      <c r="A20" s="37"/>
      <c r="B20" s="37"/>
      <c r="C20" s="37"/>
      <c r="D20" s="37"/>
      <c r="E20" s="38"/>
      <c r="F20" s="37"/>
      <c r="G20" s="37"/>
    </row>
    <row r="21" spans="1:7" x14ac:dyDescent="0.25">
      <c r="E21" s="39"/>
    </row>
  </sheetData>
  <mergeCells count="11">
    <mergeCell ref="A3:G3"/>
    <mergeCell ref="A8:C8"/>
    <mergeCell ref="A9:G9"/>
    <mergeCell ref="A18:C18"/>
    <mergeCell ref="A19:C19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7E5C-11E2-4A6E-929D-DBF8C9B9D760}">
  <dimension ref="A1:I21"/>
  <sheetViews>
    <sheetView workbookViewId="0">
      <selection activeCell="T16" sqref="T16"/>
    </sheetView>
  </sheetViews>
  <sheetFormatPr defaultRowHeight="15" x14ac:dyDescent="0.25"/>
  <cols>
    <col min="2" max="2" width="10.7109375" bestFit="1" customWidth="1"/>
    <col min="3" max="3" width="16.5703125" bestFit="1" customWidth="1"/>
    <col min="4" max="4" width="11.42578125" bestFit="1" customWidth="1"/>
    <col min="5" max="5" width="9.42578125" bestFit="1" customWidth="1"/>
    <col min="6" max="7" width="10.85546875" bestFit="1" customWidth="1"/>
  </cols>
  <sheetData>
    <row r="1" spans="1:9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4" t="s">
        <v>5</v>
      </c>
    </row>
    <row r="2" spans="1:9" ht="45" x14ac:dyDescent="0.25">
      <c r="A2" s="5"/>
      <c r="B2" s="6"/>
      <c r="C2" s="6"/>
      <c r="D2" s="6"/>
      <c r="E2" s="7" t="s">
        <v>6</v>
      </c>
      <c r="F2" s="8" t="s">
        <v>7</v>
      </c>
      <c r="G2" s="9"/>
    </row>
    <row r="3" spans="1:9" x14ac:dyDescent="0.25">
      <c r="A3" s="10" t="s">
        <v>8</v>
      </c>
      <c r="B3" s="11"/>
      <c r="C3" s="11"/>
      <c r="D3" s="11"/>
      <c r="E3" s="11"/>
      <c r="F3" s="11"/>
      <c r="G3" s="12"/>
      <c r="I3" s="13" t="s">
        <v>9</v>
      </c>
    </row>
    <row r="4" spans="1:9" x14ac:dyDescent="0.25">
      <c r="A4" s="14">
        <v>1</v>
      </c>
      <c r="B4" s="15" t="s">
        <v>10</v>
      </c>
      <c r="C4" s="15" t="s">
        <v>11</v>
      </c>
      <c r="D4" s="16">
        <v>2000</v>
      </c>
      <c r="E4" s="17">
        <f>D4*0.03</f>
        <v>60</v>
      </c>
      <c r="F4" s="18">
        <f>IF(D4&lt;$I$4, 0, (D4-$I$4)*0.24)</f>
        <v>403.2</v>
      </c>
      <c r="G4" s="19">
        <f>D4-E4-F4</f>
        <v>1536.8</v>
      </c>
      <c r="I4" s="20">
        <v>320</v>
      </c>
    </row>
    <row r="5" spans="1:9" x14ac:dyDescent="0.25">
      <c r="A5" s="14">
        <v>2</v>
      </c>
      <c r="B5" s="15" t="s">
        <v>12</v>
      </c>
      <c r="C5" s="15" t="s">
        <v>13</v>
      </c>
      <c r="D5" s="21">
        <v>1500</v>
      </c>
      <c r="E5" s="17">
        <f t="shared" ref="E5:E7" si="0">D5*0.03</f>
        <v>45</v>
      </c>
      <c r="F5" s="18">
        <f t="shared" ref="F5:F7" si="1">IF(D5&lt;$I$4, 0, (D5-$I$4)*0.24)</f>
        <v>283.2</v>
      </c>
      <c r="G5" s="19">
        <f t="shared" ref="G5:G7" si="2">D5-E5-F5</f>
        <v>1171.8</v>
      </c>
    </row>
    <row r="6" spans="1:9" x14ac:dyDescent="0.25">
      <c r="A6" s="14">
        <v>3</v>
      </c>
      <c r="B6" s="15" t="s">
        <v>14</v>
      </c>
      <c r="C6" s="15" t="s">
        <v>15</v>
      </c>
      <c r="D6" s="21">
        <v>1000</v>
      </c>
      <c r="E6" s="17">
        <f t="shared" si="0"/>
        <v>30</v>
      </c>
      <c r="F6" s="18">
        <f t="shared" si="1"/>
        <v>163.19999999999999</v>
      </c>
      <c r="G6" s="19">
        <f t="shared" si="2"/>
        <v>806.8</v>
      </c>
    </row>
    <row r="7" spans="1:9" ht="15.75" thickBot="1" x14ac:dyDescent="0.3">
      <c r="A7" s="22">
        <v>4</v>
      </c>
      <c r="B7" s="23" t="s">
        <v>16</v>
      </c>
      <c r="C7" s="23" t="s">
        <v>17</v>
      </c>
      <c r="D7" s="24">
        <v>200</v>
      </c>
      <c r="E7" s="17">
        <f t="shared" si="0"/>
        <v>6</v>
      </c>
      <c r="F7" s="18">
        <f t="shared" si="1"/>
        <v>0</v>
      </c>
      <c r="G7" s="19">
        <f t="shared" si="2"/>
        <v>194</v>
      </c>
    </row>
    <row r="8" spans="1:9" ht="15.75" thickTop="1" x14ac:dyDescent="0.25">
      <c r="A8" s="25" t="s">
        <v>18</v>
      </c>
      <c r="B8" s="26"/>
      <c r="C8" s="26"/>
      <c r="D8" s="27">
        <f>SUM(D4:D7)</f>
        <v>4700</v>
      </c>
      <c r="E8" s="27">
        <f t="shared" ref="E8:G8" si="3">SUM(E4:E7)</f>
        <v>141</v>
      </c>
      <c r="F8" s="27">
        <f t="shared" si="3"/>
        <v>849.59999999999991</v>
      </c>
      <c r="G8" s="27">
        <f t="shared" si="3"/>
        <v>3709.3999999999996</v>
      </c>
    </row>
    <row r="9" spans="1:9" x14ac:dyDescent="0.25">
      <c r="A9" s="10" t="s">
        <v>19</v>
      </c>
      <c r="B9" s="11"/>
      <c r="C9" s="11"/>
      <c r="D9" s="11"/>
      <c r="E9" s="11"/>
      <c r="F9" s="11"/>
      <c r="G9" s="12"/>
    </row>
    <row r="10" spans="1:9" x14ac:dyDescent="0.25">
      <c r="A10" s="14">
        <v>1</v>
      </c>
      <c r="B10" s="15" t="s">
        <v>20</v>
      </c>
      <c r="C10" s="15" t="s">
        <v>21</v>
      </c>
      <c r="D10" s="21">
        <v>500</v>
      </c>
      <c r="E10" s="17">
        <f>D10*0.03</f>
        <v>15</v>
      </c>
      <c r="F10" s="18">
        <f>IF(D10&lt;$I$4, 0, (D10-$I$4)*0.24)</f>
        <v>43.199999999999996</v>
      </c>
      <c r="G10" s="19">
        <f>D10-E10-F10</f>
        <v>441.8</v>
      </c>
    </row>
    <row r="11" spans="1:9" x14ac:dyDescent="0.25">
      <c r="A11" s="14">
        <v>2</v>
      </c>
      <c r="B11" s="15" t="s">
        <v>22</v>
      </c>
      <c r="C11" s="15" t="s">
        <v>23</v>
      </c>
      <c r="D11" s="21">
        <v>621</v>
      </c>
      <c r="E11" s="17">
        <f t="shared" ref="E11:E17" si="4">D11*0.03</f>
        <v>18.63</v>
      </c>
      <c r="F11" s="18">
        <f t="shared" ref="F11:F17" si="5">IF(D11&lt;$I$4, 0, (D11-$I$4)*0.24)</f>
        <v>72.239999999999995</v>
      </c>
      <c r="G11" s="19">
        <f t="shared" ref="G11:G17" si="6">D11-E11-F11</f>
        <v>530.13</v>
      </c>
    </row>
    <row r="12" spans="1:9" x14ac:dyDescent="0.25">
      <c r="A12" s="14">
        <v>3</v>
      </c>
      <c r="B12" s="15" t="s">
        <v>24</v>
      </c>
      <c r="C12" s="15" t="s">
        <v>23</v>
      </c>
      <c r="D12" s="21">
        <v>621.84</v>
      </c>
      <c r="E12" s="17">
        <f t="shared" si="4"/>
        <v>18.655200000000001</v>
      </c>
      <c r="F12" s="18">
        <f t="shared" si="5"/>
        <v>72.441600000000008</v>
      </c>
      <c r="G12" s="19">
        <f t="shared" si="6"/>
        <v>530.7432</v>
      </c>
    </row>
    <row r="13" spans="1:9" x14ac:dyDescent="0.25">
      <c r="A13" s="14">
        <v>4</v>
      </c>
      <c r="B13" s="15" t="s">
        <v>25</v>
      </c>
      <c r="C13" s="15" t="s">
        <v>23</v>
      </c>
      <c r="D13" s="21">
        <v>621.5</v>
      </c>
      <c r="E13" s="17">
        <f t="shared" si="4"/>
        <v>18.645</v>
      </c>
      <c r="F13" s="18">
        <f t="shared" si="5"/>
        <v>72.36</v>
      </c>
      <c r="G13" s="19">
        <f t="shared" si="6"/>
        <v>530.495</v>
      </c>
    </row>
    <row r="14" spans="1:9" x14ac:dyDescent="0.25">
      <c r="A14" s="14">
        <v>5</v>
      </c>
      <c r="B14" s="15" t="s">
        <v>26</v>
      </c>
      <c r="C14" s="15" t="s">
        <v>27</v>
      </c>
      <c r="D14" s="21">
        <v>700</v>
      </c>
      <c r="E14" s="17">
        <f t="shared" si="4"/>
        <v>21</v>
      </c>
      <c r="F14" s="18">
        <f t="shared" si="5"/>
        <v>91.2</v>
      </c>
      <c r="G14" s="19">
        <f t="shared" si="6"/>
        <v>587.79999999999995</v>
      </c>
    </row>
    <row r="15" spans="1:9" x14ac:dyDescent="0.25">
      <c r="A15" s="14">
        <v>6</v>
      </c>
      <c r="B15" s="15" t="s">
        <v>28</v>
      </c>
      <c r="C15" s="15" t="s">
        <v>29</v>
      </c>
      <c r="D15" s="21">
        <v>200.45</v>
      </c>
      <c r="E15" s="17">
        <f t="shared" si="4"/>
        <v>6.0134999999999996</v>
      </c>
      <c r="F15" s="18">
        <f t="shared" si="5"/>
        <v>0</v>
      </c>
      <c r="G15" s="19">
        <f t="shared" si="6"/>
        <v>194.4365</v>
      </c>
    </row>
    <row r="16" spans="1:9" x14ac:dyDescent="0.25">
      <c r="A16" s="14">
        <v>7</v>
      </c>
      <c r="B16" s="15" t="s">
        <v>30</v>
      </c>
      <c r="C16" s="15" t="s">
        <v>29</v>
      </c>
      <c r="D16" s="21">
        <v>200</v>
      </c>
      <c r="E16" s="17">
        <f t="shared" si="4"/>
        <v>6</v>
      </c>
      <c r="F16" s="18">
        <f t="shared" si="5"/>
        <v>0</v>
      </c>
      <c r="G16" s="19">
        <f t="shared" si="6"/>
        <v>194</v>
      </c>
    </row>
    <row r="17" spans="1:7" ht="15.75" thickBot="1" x14ac:dyDescent="0.3">
      <c r="A17" s="28">
        <v>8</v>
      </c>
      <c r="B17" s="29" t="s">
        <v>31</v>
      </c>
      <c r="C17" s="29" t="s">
        <v>29</v>
      </c>
      <c r="D17" s="30">
        <v>212</v>
      </c>
      <c r="E17" s="17">
        <f t="shared" si="4"/>
        <v>6.3599999999999994</v>
      </c>
      <c r="F17" s="18">
        <f t="shared" si="5"/>
        <v>0</v>
      </c>
      <c r="G17" s="19">
        <f t="shared" si="6"/>
        <v>205.64</v>
      </c>
    </row>
    <row r="18" spans="1:7" ht="15.75" thickTop="1" x14ac:dyDescent="0.25">
      <c r="A18" s="31" t="s">
        <v>18</v>
      </c>
      <c r="B18" s="32"/>
      <c r="C18" s="32"/>
      <c r="D18" s="33">
        <f>SUM(D10:D17)</f>
        <v>3676.79</v>
      </c>
      <c r="E18" s="33">
        <f>SUM(E10:E17)</f>
        <v>110.30369999999999</v>
      </c>
      <c r="F18" s="33">
        <f>SUM(F10:F17)</f>
        <v>351.44159999999999</v>
      </c>
      <c r="G18" s="33">
        <f>SUM(G10:G17)</f>
        <v>3215.0446999999999</v>
      </c>
    </row>
    <row r="19" spans="1:7" ht="15.75" thickBot="1" x14ac:dyDescent="0.3">
      <c r="A19" s="34" t="s">
        <v>32</v>
      </c>
      <c r="B19" s="35"/>
      <c r="C19" s="35"/>
      <c r="D19" s="36">
        <f>SUM(D8+D18)</f>
        <v>8376.7900000000009</v>
      </c>
      <c r="E19" s="36">
        <f t="shared" ref="E19:G19" si="7">SUM(E8+E18)</f>
        <v>251.30369999999999</v>
      </c>
      <c r="F19" s="36">
        <f t="shared" si="7"/>
        <v>1201.0416</v>
      </c>
      <c r="G19" s="36">
        <f t="shared" si="7"/>
        <v>6924.4447</v>
      </c>
    </row>
    <row r="20" spans="1:7" ht="15.75" thickTop="1" x14ac:dyDescent="0.25">
      <c r="A20" s="37"/>
      <c r="B20" s="37"/>
      <c r="C20" s="37"/>
      <c r="D20" s="37"/>
      <c r="E20" s="38"/>
      <c r="F20" s="37"/>
      <c r="G20" s="37"/>
    </row>
    <row r="21" spans="1:7" x14ac:dyDescent="0.25">
      <c r="E21" s="39"/>
    </row>
  </sheetData>
  <mergeCells count="11">
    <mergeCell ref="A3:G3"/>
    <mergeCell ref="A8:C8"/>
    <mergeCell ref="A9:G9"/>
    <mergeCell ref="A18:C18"/>
    <mergeCell ref="A19:C19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43EA-86B1-4DAD-928F-4166C022231A}">
  <dimension ref="A2:G4"/>
  <sheetViews>
    <sheetView workbookViewId="0">
      <selection activeCell="I34" sqref="I34"/>
    </sheetView>
  </sheetViews>
  <sheetFormatPr defaultRowHeight="15" x14ac:dyDescent="0.25"/>
  <cols>
    <col min="1" max="1" width="14" bestFit="1" customWidth="1"/>
    <col min="4" max="4" width="10.42578125" bestFit="1" customWidth="1"/>
    <col min="5" max="5" width="10.5703125" bestFit="1" customWidth="1"/>
    <col min="7" max="7" width="9.42578125" bestFit="1" customWidth="1"/>
  </cols>
  <sheetData>
    <row r="2" spans="1:7" x14ac:dyDescent="0.25">
      <c r="B2" s="40" t="s">
        <v>41</v>
      </c>
      <c r="C2" s="40"/>
      <c r="D2" s="40"/>
      <c r="E2" s="40"/>
      <c r="F2" s="40"/>
      <c r="G2" s="40"/>
    </row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 s="41">
        <v>0.59</v>
      </c>
      <c r="C4" s="41">
        <v>0.16</v>
      </c>
      <c r="D4" s="41">
        <v>0.15</v>
      </c>
      <c r="E4" s="41">
        <v>0.06</v>
      </c>
      <c r="F4" s="41">
        <v>0.03</v>
      </c>
      <c r="G4" s="41">
        <v>0.01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0F3F-E1C9-49CD-B43A-19DF5301AB54}">
  <dimension ref="A1:B11"/>
  <sheetViews>
    <sheetView workbookViewId="0">
      <selection activeCell="A3" sqref="A3:B11"/>
    </sheetView>
  </sheetViews>
  <sheetFormatPr defaultRowHeight="15" x14ac:dyDescent="0.25"/>
  <sheetData>
    <row r="1" spans="1:2" x14ac:dyDescent="0.25">
      <c r="A1" s="40" t="s">
        <v>42</v>
      </c>
      <c r="B1" s="40"/>
    </row>
    <row r="2" spans="1:2" x14ac:dyDescent="0.25">
      <c r="A2" t="s">
        <v>43</v>
      </c>
      <c r="B2" t="s">
        <v>44</v>
      </c>
    </row>
    <row r="3" spans="1:2" x14ac:dyDescent="0.25">
      <c r="A3">
        <v>0</v>
      </c>
      <c r="B3">
        <v>8</v>
      </c>
    </row>
    <row r="4" spans="1:2" x14ac:dyDescent="0.25">
      <c r="A4">
        <v>2</v>
      </c>
      <c r="B4">
        <v>10</v>
      </c>
    </row>
    <row r="5" spans="1:2" x14ac:dyDescent="0.25">
      <c r="A5">
        <v>4</v>
      </c>
      <c r="B5">
        <v>12</v>
      </c>
    </row>
    <row r="6" spans="1:2" x14ac:dyDescent="0.25">
      <c r="A6">
        <v>10</v>
      </c>
      <c r="B6">
        <v>14</v>
      </c>
    </row>
    <row r="7" spans="1:2" x14ac:dyDescent="0.25">
      <c r="A7">
        <v>20</v>
      </c>
      <c r="B7">
        <v>16</v>
      </c>
    </row>
    <row r="8" spans="1:2" x14ac:dyDescent="0.25">
      <c r="A8">
        <v>25</v>
      </c>
      <c r="B8">
        <v>18</v>
      </c>
    </row>
    <row r="9" spans="1:2" x14ac:dyDescent="0.25">
      <c r="A9">
        <v>40</v>
      </c>
      <c r="B9">
        <v>20</v>
      </c>
    </row>
    <row r="10" spans="1:2" x14ac:dyDescent="0.25">
      <c r="A10">
        <v>50</v>
      </c>
      <c r="B10">
        <v>22</v>
      </c>
    </row>
    <row r="11" spans="1:2" x14ac:dyDescent="0.25">
      <c r="A11">
        <v>65</v>
      </c>
      <c r="B11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1AF-8E4E-4911-99B3-64BC3027FBBA}">
  <dimension ref="A1:C10"/>
  <sheetViews>
    <sheetView tabSelected="1" workbookViewId="0">
      <selection activeCell="V18" sqref="V18"/>
    </sheetView>
  </sheetViews>
  <sheetFormatPr defaultRowHeight="15" x14ac:dyDescent="0.25"/>
  <cols>
    <col min="1" max="1" width="15" bestFit="1" customWidth="1"/>
    <col min="2" max="2" width="11.42578125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48</v>
      </c>
      <c r="B2">
        <v>-120</v>
      </c>
      <c r="C2">
        <v>115</v>
      </c>
    </row>
    <row r="3" spans="1:3" x14ac:dyDescent="0.25">
      <c r="A3" s="42" t="s">
        <v>56</v>
      </c>
      <c r="B3">
        <v>-115</v>
      </c>
      <c r="C3">
        <v>111</v>
      </c>
    </row>
    <row r="4" spans="1:3" x14ac:dyDescent="0.25">
      <c r="A4" t="s">
        <v>49</v>
      </c>
      <c r="B4">
        <v>-113</v>
      </c>
      <c r="C4">
        <v>109</v>
      </c>
    </row>
    <row r="5" spans="1:3" x14ac:dyDescent="0.25">
      <c r="A5" t="s">
        <v>50</v>
      </c>
      <c r="B5">
        <v>-110</v>
      </c>
      <c r="C5">
        <v>110</v>
      </c>
    </row>
    <row r="6" spans="1:3" x14ac:dyDescent="0.25">
      <c r="A6" t="s">
        <v>51</v>
      </c>
      <c r="B6">
        <v>-108</v>
      </c>
      <c r="C6">
        <v>109</v>
      </c>
    </row>
    <row r="7" spans="1:3" x14ac:dyDescent="0.25">
      <c r="A7" t="s">
        <v>52</v>
      </c>
      <c r="B7">
        <v>-105</v>
      </c>
      <c r="C7">
        <v>107</v>
      </c>
    </row>
    <row r="8" spans="1:3" x14ac:dyDescent="0.25">
      <c r="A8" t="s">
        <v>53</v>
      </c>
      <c r="B8">
        <v>-70</v>
      </c>
      <c r="C8">
        <v>100</v>
      </c>
    </row>
    <row r="9" spans="1:3" x14ac:dyDescent="0.25">
      <c r="A9" t="s">
        <v>54</v>
      </c>
      <c r="B9">
        <v>-65</v>
      </c>
      <c r="C9">
        <v>80</v>
      </c>
    </row>
    <row r="10" spans="1:3" x14ac:dyDescent="0.25">
      <c r="A10" t="s">
        <v>55</v>
      </c>
      <c r="B10">
        <v>-50</v>
      </c>
      <c r="C10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Rekus</dc:creator>
  <cp:lastModifiedBy>Vytautas Rekus</cp:lastModifiedBy>
  <dcterms:created xsi:type="dcterms:W3CDTF">2020-11-25T10:13:44Z</dcterms:created>
  <dcterms:modified xsi:type="dcterms:W3CDTF">2020-11-25T11:53:42Z</dcterms:modified>
</cp:coreProperties>
</file>