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ceries" sheetId="1" r:id="rId4"/>
    <sheet state="visible" name="Menu" sheetId="2" r:id="rId5"/>
    <sheet state="visible" name="Recipes" sheetId="3" r:id="rId6"/>
    <sheet state="visible" name="Ingredients" sheetId="4" r:id="rId7"/>
    <sheet state="visible" name="Units" sheetId="5" r:id="rId8"/>
  </sheets>
  <definedNames/>
  <calcPr/>
</workbook>
</file>

<file path=xl/sharedStrings.xml><?xml version="1.0" encoding="utf-8"?>
<sst xmlns="http://schemas.openxmlformats.org/spreadsheetml/2006/main" count="531" uniqueCount="121">
  <si>
    <t>Got it?</t>
  </si>
  <si>
    <t>Ingredient</t>
  </si>
  <si>
    <t>Quantity</t>
  </si>
  <si>
    <t>Unit</t>
  </si>
  <si>
    <t>Are we eating it?</t>
  </si>
  <si>
    <t># Servings</t>
  </si>
  <si>
    <t>Image</t>
  </si>
  <si>
    <t>Title</t>
  </si>
  <si>
    <t>Calories (kcal/serving)</t>
  </si>
  <si>
    <t>Protein (g/serving)</t>
  </si>
  <si>
    <t>Carbs (g/serving)</t>
  </si>
  <si>
    <t>Fat (g/serving)</t>
  </si>
  <si>
    <t>Chop everything, put in all exept the tomatoes in the oven for 30 minutes, then add the rest</t>
  </si>
  <si>
    <t>Dish Part</t>
  </si>
  <si>
    <t>Quantity (N servings)</t>
  </si>
  <si>
    <t>Popcorn Chicken</t>
  </si>
  <si>
    <t>Chicken Breast</t>
  </si>
  <si>
    <t>g</t>
  </si>
  <si>
    <t>Sauce</t>
  </si>
  <si>
    <t>Soy Sauce</t>
  </si>
  <si>
    <t>c</t>
  </si>
  <si>
    <t>Preparation</t>
  </si>
  <si>
    <t>Black Pepper</t>
  </si>
  <si>
    <t>tbsp</t>
  </si>
  <si>
    <t>Brown Sugar</t>
  </si>
  <si>
    <t>Carrot</t>
  </si>
  <si>
    <t>unit</t>
  </si>
  <si>
    <t>ml</t>
  </si>
  <si>
    <t>Sesame Oil</t>
  </si>
  <si>
    <t>tsp</t>
  </si>
  <si>
    <t>Red Bell Pepper</t>
  </si>
  <si>
    <t>Egg</t>
  </si>
  <si>
    <t>Garlic</t>
  </si>
  <si>
    <t>Onion</t>
  </si>
  <si>
    <t>Corn Flour</t>
  </si>
  <si>
    <t>Ginger</t>
  </si>
  <si>
    <t>Ground beef</t>
  </si>
  <si>
    <t>Korean Glaze</t>
  </si>
  <si>
    <t>Cornstarch</t>
  </si>
  <si>
    <t>Cherry tomato</t>
  </si>
  <si>
    <t>Water</t>
  </si>
  <si>
    <t>Peeled tomatoes</t>
  </si>
  <si>
    <t>Ketchup</t>
  </si>
  <si>
    <t>Sriracha</t>
  </si>
  <si>
    <t>Dressing</t>
  </si>
  <si>
    <t>Iceberg Salade leaf</t>
  </si>
  <si>
    <t>Gochujang Paste</t>
  </si>
  <si>
    <t>Stir Fry</t>
  </si>
  <si>
    <t>Broccoli</t>
  </si>
  <si>
    <t>lb</t>
  </si>
  <si>
    <t>Lemon juice</t>
  </si>
  <si>
    <t>Rice Vinegar</t>
  </si>
  <si>
    <t>Wrap whole weat</t>
  </si>
  <si>
    <t>Honey</t>
  </si>
  <si>
    <t>Brown Stevia</t>
  </si>
  <si>
    <t>Sweet Rice</t>
  </si>
  <si>
    <t>Rice</t>
  </si>
  <si>
    <t>Green Onions</t>
  </si>
  <si>
    <t>Sweetener</t>
  </si>
  <si>
    <t>Oil</t>
  </si>
  <si>
    <t>Salt</t>
  </si>
  <si>
    <t>Garnishes</t>
  </si>
  <si>
    <t>Sesame Seeds</t>
  </si>
  <si>
    <t>Cook onion and garlic in a pen, add chicken salt pepper and paprika. When cooked add beans and salsa sauce.</t>
  </si>
  <si>
    <t>Sun dried tomatoes</t>
  </si>
  <si>
    <t>Green Bell Pepper</t>
  </si>
  <si>
    <t>Oregano</t>
  </si>
  <si>
    <t>Pasta</t>
  </si>
  <si>
    <t>Rest</t>
  </si>
  <si>
    <t>Paprika</t>
  </si>
  <si>
    <t>Salsa Sauce</t>
  </si>
  <si>
    <t>Coconut milk</t>
  </si>
  <si>
    <t>Black Beans</t>
  </si>
  <si>
    <t>Spinach</t>
  </si>
  <si>
    <t>Lime</t>
  </si>
  <si>
    <t xml:space="preserve">Parmesan </t>
  </si>
  <si>
    <t>Chicken Stock</t>
  </si>
  <si>
    <t>White fish fillet</t>
  </si>
  <si>
    <t>oz</t>
  </si>
  <si>
    <t>Chicken thigh</t>
  </si>
  <si>
    <t>Cajun spice</t>
  </si>
  <si>
    <t>Mayonnaise</t>
  </si>
  <si>
    <t>Sweet corn</t>
  </si>
  <si>
    <t>Fajita seasoning</t>
  </si>
  <si>
    <t>Barbecue Sauce</t>
  </si>
  <si>
    <t>Cilantro</t>
  </si>
  <si>
    <t>Light Cream Cheese</t>
  </si>
  <si>
    <t>Red cabbage</t>
  </si>
  <si>
    <t>Coriander</t>
  </si>
  <si>
    <t>White cabbage</t>
  </si>
  <si>
    <t>Cheddar</t>
  </si>
  <si>
    <t>Mozzarella</t>
  </si>
  <si>
    <t>Slaw</t>
  </si>
  <si>
    <t>https://www.eatingwell.com/recipe/8030728/weeknight-lemon-chicken-skillet-dinner/</t>
  </si>
  <si>
    <t>https://www.fourchette-et-bikini.fr/recettes/filets-de-colin-et-creme-legere-au-citron-16718.html</t>
  </si>
  <si>
    <t>https://www.youtube.com/watch?v=DLYL52YPYIU</t>
  </si>
  <si>
    <t>https://www.skinnytaste.com/fish-taco-bowls/</t>
  </si>
  <si>
    <t>Preferred Unit</t>
  </si>
  <si>
    <t>Density (g/ml)</t>
  </si>
  <si>
    <t>Grams per unit</t>
  </si>
  <si>
    <t>Banana</t>
  </si>
  <si>
    <t>https://www.aqua-calc.com/</t>
  </si>
  <si>
    <t>N/A</t>
  </si>
  <si>
    <t>0.37</t>
  </si>
  <si>
    <t>Butter</t>
  </si>
  <si>
    <t>Chives</t>
  </si>
  <si>
    <t xml:space="preserve">Concentrated tomato </t>
  </si>
  <si>
    <t>Dark chocolate</t>
  </si>
  <si>
    <t>Lemon</t>
  </si>
  <si>
    <t>Mushrooms</t>
  </si>
  <si>
    <t>Red Onion</t>
  </si>
  <si>
    <t>Allowed Units</t>
  </si>
  <si>
    <t>Measurement</t>
  </si>
  <si>
    <t>Mass</t>
  </si>
  <si>
    <t>kg</t>
  </si>
  <si>
    <t>Volume</t>
  </si>
  <si>
    <t>L</t>
  </si>
  <si>
    <t>fl oz</t>
  </si>
  <si>
    <t>pt</t>
  </si>
  <si>
    <t>qt</t>
  </si>
  <si>
    <t>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</si>
</sst>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sz val="19.0"/>
      <color rgb="FFFFFFFF"/>
    </font>
    <font>
      <b/>
      <sz val="19.0"/>
      <color rgb="FFFFFFFF"/>
      <name val="Arial"/>
      <scheme val="minor"/>
    </font>
    <font>
      <color rgb="FF434343"/>
      <name val="Roboto"/>
    </font>
    <font>
      <b/>
      <color rgb="FF434343"/>
      <name val="Arial"/>
      <scheme val="minor"/>
    </font>
    <font>
      <color rgb="FF434343"/>
      <name val="Arial"/>
      <scheme val="minor"/>
    </font>
    <font>
      <b/>
      <color rgb="FF434343"/>
      <name val="Arial"/>
    </font>
    <font>
      <color rgb="FF434343"/>
      <name val="Arial"/>
    </font>
    <font>
      <b/>
      <u/>
      <sz val="19.0"/>
      <color rgb="FFFFFFFF"/>
      <name val="Arial"/>
      <scheme val="minor"/>
    </font>
    <font>
      <u/>
      <color rgb="FF000000"/>
      <name val="Arial"/>
    </font>
    <font>
      <u/>
      <color rgb="FF000000"/>
      <name val="Arial"/>
    </font>
    <font>
      <b/>
      <sz val="10.0"/>
      <color rgb="FFFFFFFF"/>
      <name val="Arial"/>
      <scheme val="minor"/>
    </font>
    <font>
      <sz val="10.0"/>
      <color rgb="FF434343"/>
      <name val="Roboto"/>
    </font>
    <font>
      <u/>
      <color rgb="FF0000FF"/>
    </font>
    <font>
      <b/>
      <color rgb="FF43434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right" readingOrder="0" shrinkToFit="0" vertical="center" wrapText="0"/>
    </xf>
    <xf borderId="5" fillId="0" fontId="2" numFmtId="1" xfId="0" applyAlignment="1" applyBorder="1" applyFont="1" applyNumberFormat="1">
      <alignment horizontal="right"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8" fillId="0" fontId="2" numFmtId="1" xfId="0" applyAlignment="1" applyBorder="1" applyFont="1" applyNumberFormat="1">
      <alignment horizontal="right" readingOrder="0" shrinkToFit="0" vertical="center" wrapText="0"/>
    </xf>
    <xf borderId="9" fillId="0" fontId="2" numFmtId="0" xfId="0" applyAlignment="1" applyBorder="1" applyFont="1">
      <alignment horizontal="right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right" readingOrder="0" shrinkToFit="0" vertical="center" wrapText="0"/>
    </xf>
    <xf borderId="11" fillId="0" fontId="2" numFmtId="1" xfId="0" applyAlignment="1" applyBorder="1" applyFont="1" applyNumberFormat="1">
      <alignment horizontal="right" readingOrder="0" shrinkToFit="0" vertical="center" wrapText="0"/>
    </xf>
    <xf borderId="12" fillId="0" fontId="2" numFmtId="0" xfId="0" applyAlignment="1" applyBorder="1" applyFont="1">
      <alignment horizontal="right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6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shrinkToFit="0" vertical="center" wrapText="0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/>
    </xf>
    <xf borderId="0" fillId="2" fontId="8" numFmtId="0" xfId="0" applyAlignment="1" applyFill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vertical="center" wrapText="1"/>
    </xf>
    <xf borderId="0" fillId="0" fontId="12" numFmtId="0" xfId="0" applyFont="1"/>
    <xf borderId="0" fillId="3" fontId="11" numFmtId="0" xfId="0" applyAlignment="1" applyFill="1" applyFont="1">
      <alignment horizontal="right" readingOrder="0"/>
    </xf>
    <xf borderId="0" fillId="3" fontId="12" numFmtId="0" xfId="0" applyAlignment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2" numFmtId="0" xfId="0" applyAlignment="1" applyFont="1">
      <alignment horizontal="center" readingOrder="0" textRotation="45" vertical="center"/>
    </xf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horizontal="right"/>
    </xf>
    <xf borderId="0" fillId="4" fontId="11" numFmtId="0" xfId="0" applyAlignment="1" applyFill="1" applyFont="1">
      <alignment horizontal="left" readingOrder="0"/>
    </xf>
    <xf borderId="0" fillId="4" fontId="13" numFmtId="0" xfId="0" applyAlignment="1" applyFont="1">
      <alignment horizontal="left" vertical="bottom"/>
    </xf>
    <xf borderId="0" fillId="4" fontId="13" numFmtId="0" xfId="0" applyAlignment="1" applyFont="1">
      <alignment horizontal="left" vertical="bottom"/>
    </xf>
    <xf borderId="0" fillId="3" fontId="12" numFmtId="0" xfId="0" applyAlignment="1" applyFont="1">
      <alignment horizontal="center" readingOrder="0" textRotation="45" vertical="center"/>
    </xf>
    <xf borderId="0" fillId="3" fontId="12" numFmtId="0" xfId="0" applyAlignment="1" applyFont="1">
      <alignment horizontal="left" readingOrder="0"/>
    </xf>
    <xf borderId="0" fillId="3" fontId="12" numFmtId="0" xfId="0" applyAlignment="1" applyFont="1">
      <alignment horizontal="right"/>
    </xf>
    <xf borderId="0" fillId="3" fontId="14" numFmtId="0" xfId="0" applyAlignment="1" applyFont="1">
      <alignment horizontal="center" textRotation="45" vertical="center"/>
    </xf>
    <xf borderId="0" fillId="3" fontId="14" numFmtId="0" xfId="0" applyAlignment="1" applyFont="1">
      <alignment vertical="bottom"/>
    </xf>
    <xf borderId="0" fillId="3" fontId="14" numFmtId="0" xfId="0" applyAlignment="1" applyFont="1">
      <alignment horizontal="right" vertical="bottom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center" readingOrder="0" textRotation="45" vertical="center"/>
    </xf>
    <xf borderId="0" fillId="3" fontId="14" numFmtId="0" xfId="0" applyAlignment="1" applyFont="1">
      <alignment horizontal="right" readingOrder="0" vertical="bottom"/>
    </xf>
    <xf borderId="0" fillId="5" fontId="12" numFmtId="0" xfId="0" applyAlignment="1" applyFill="1" applyFont="1">
      <alignment horizontal="left" readingOrder="0"/>
    </xf>
    <xf borderId="0" fillId="5" fontId="12" numFmtId="0" xfId="0" applyAlignment="1" applyFont="1">
      <alignment horizontal="right"/>
    </xf>
    <xf borderId="0" fillId="5" fontId="14" numFmtId="0" xfId="0" applyAlignment="1" applyFont="1">
      <alignment vertical="bottom"/>
    </xf>
    <xf borderId="0" fillId="5" fontId="14" numFmtId="0" xfId="0" applyAlignment="1" applyFont="1">
      <alignment horizontal="right" vertical="bottom"/>
    </xf>
    <xf borderId="0" fillId="5" fontId="14" numFmtId="0" xfId="0" applyAlignment="1" applyFont="1">
      <alignment readingOrder="0" vertical="bottom"/>
    </xf>
    <xf borderId="0" fillId="5" fontId="14" numFmtId="0" xfId="0" applyAlignment="1" applyFont="1">
      <alignment horizontal="right" readingOrder="0" vertical="bottom"/>
    </xf>
    <xf borderId="0" fillId="5" fontId="12" numFmtId="0" xfId="0" applyAlignment="1" applyFont="1">
      <alignment horizontal="center" readingOrder="0" textRotation="45" vertical="center"/>
    </xf>
    <xf borderId="0" fillId="5" fontId="14" numFmtId="0" xfId="0" applyAlignment="1" applyFont="1">
      <alignment horizontal="center" readingOrder="0" textRotation="45" vertical="center"/>
    </xf>
    <xf borderId="0" fillId="5" fontId="14" numFmtId="0" xfId="0" applyAlignment="1" applyFont="1">
      <alignment horizontal="center" textRotation="45" vertical="center"/>
    </xf>
    <xf borderId="0" fillId="3" fontId="14" numFmtId="0" xfId="0" applyAlignment="1" applyFont="1">
      <alignment vertical="bottom"/>
    </xf>
    <xf borderId="0" fillId="5" fontId="14" numFmtId="0" xfId="0" applyAlignment="1" applyFont="1">
      <alignment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4" numFmtId="0" xfId="0" applyAlignment="1" applyFont="1">
      <alignment horizontal="center" readingOrder="0" textRotation="45" vertical="center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right" readingOrder="0" vertical="bottom"/>
    </xf>
    <xf borderId="0" fillId="3" fontId="2" numFmtId="0" xfId="0" applyFont="1"/>
    <xf borderId="0" fillId="5" fontId="14" numFmtId="0" xfId="0" applyAlignment="1" applyFont="1">
      <alignment horizontal="center" readingOrder="0" textRotation="45" vertical="center"/>
    </xf>
    <xf borderId="0" fillId="0" fontId="14" numFmtId="0" xfId="0" applyAlignment="1" applyFont="1">
      <alignment horizontal="center" readingOrder="0" textRotation="45" vertical="center"/>
    </xf>
    <xf borderId="0" fillId="3" fontId="14" numFmtId="0" xfId="0" applyAlignment="1" applyFont="1">
      <alignment readingOrder="0" vertical="bottom"/>
    </xf>
    <xf borderId="0" fillId="3" fontId="14" numFmtId="0" xfId="0" applyAlignment="1" applyFont="1">
      <alignment horizontal="right" readingOrder="0" vertical="bottom"/>
    </xf>
    <xf borderId="0" fillId="3" fontId="12" numFmtId="0" xfId="0" applyFont="1"/>
    <xf borderId="0" fillId="3" fontId="1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15" numFmtId="0" xfId="0" applyAlignment="1" applyFont="1">
      <alignment horizontal="center" readingOrder="0"/>
    </xf>
    <xf borderId="0" fillId="3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8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9" numFmtId="0" xfId="0" applyAlignment="1" applyBorder="1" applyFont="1">
      <alignment horizontal="right"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0" fillId="0" fontId="20" numFmtId="0" xfId="0" applyAlignment="1" applyFont="1">
      <alignment readingOrder="0"/>
    </xf>
    <xf borderId="0" fillId="0" fontId="19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 shrinkToFit="0" wrapText="0"/>
    </xf>
    <xf borderId="7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19" numFmtId="0" xfId="0" applyAlignment="1" applyBorder="1" applyFont="1">
      <alignment horizontal="right" readingOrder="0" shrinkToFit="0" vertical="center" wrapText="0"/>
    </xf>
    <xf borderId="9" fillId="0" fontId="2" numFmtId="0" xfId="0" applyAlignment="1" applyBorder="1" applyFont="1">
      <alignment horizontal="righ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9" numFmtId="0" xfId="0" applyAlignment="1" applyBorder="1" applyFont="1">
      <alignment horizontal="right" readingOrder="0" shrinkToFit="0" vertical="center" wrapText="0"/>
    </xf>
    <xf borderId="0" fillId="0" fontId="19" numFmtId="0" xfId="0" applyAlignment="1" applyFont="1">
      <alignment horizontal="right" readingOrder="0" shrinkToFit="0" wrapText="0"/>
    </xf>
    <xf borderId="8" fillId="0" fontId="19" numFmtId="0" xfId="0" applyAlignment="1" applyBorder="1" applyFont="1">
      <alignment horizontal="right" readingOrder="0" shrinkToFit="0" vertical="center" wrapText="0"/>
    </xf>
    <xf borderId="0" fillId="0" fontId="2" numFmtId="0" xfId="0" applyAlignment="1" applyFont="1">
      <alignment horizontal="right" shrinkToFit="0" wrapText="0"/>
    </xf>
    <xf borderId="8" fillId="0" fontId="2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19" numFmtId="0" xfId="0" applyAlignment="1" applyBorder="1" applyFont="1">
      <alignment horizontal="right" readingOrder="0" shrinkToFit="0" vertical="center" wrapText="0"/>
    </xf>
    <xf borderId="12" fillId="0" fontId="2" numFmtId="0" xfId="0" applyAlignment="1" applyBorder="1" applyFont="1">
      <alignment horizontal="righ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1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1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1" numFmtId="0" xfId="0" applyAlignment="1" applyBorder="1" applyFont="1">
      <alignment horizontal="left"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7">
    <dxf>
      <font>
        <strike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0">
    <tableStyle count="3" pivot="0" name="Groceries-style">
      <tableStyleElement dxfId="2" type="headerRow"/>
      <tableStyleElement dxfId="3" type="firstRowStripe"/>
      <tableStyleElement dxfId="4" type="secondRowStripe"/>
    </tableStyle>
    <tableStyle count="3" pivot="0" name="Menu-style">
      <tableStyleElement dxfId="2" type="headerRow"/>
      <tableStyleElement dxfId="3" type="firstRowStripe"/>
      <tableStyleElement dxfId="4" type="secondRowStripe"/>
    </tableStyle>
    <tableStyle count="3" pivot="0" name="Recipes-style">
      <tableStyleElement dxfId="5" type="headerRow"/>
      <tableStyleElement dxfId="3" type="firstRowStripe"/>
      <tableStyleElement dxfId="6" type="secondRowStripe"/>
    </tableStyle>
    <tableStyle count="3" pivot="0" name="Recipes-style 2">
      <tableStyleElement dxfId="5" type="headerRow"/>
      <tableStyleElement dxfId="3" type="firstRowStripe"/>
      <tableStyleElement dxfId="6" type="secondRowStripe"/>
    </tableStyle>
    <tableStyle count="3" pivot="0" name="Recipes-style 3">
      <tableStyleElement dxfId="5" type="headerRow"/>
      <tableStyleElement dxfId="3" type="firstRowStripe"/>
      <tableStyleElement dxfId="6" type="secondRowStripe"/>
    </tableStyle>
    <tableStyle count="3" pivot="0" name="Recipes-style 4">
      <tableStyleElement dxfId="5" type="headerRow"/>
      <tableStyleElement dxfId="3" type="firstRowStripe"/>
      <tableStyleElement dxfId="6" type="secondRowStripe"/>
    </tableStyle>
    <tableStyle count="3" pivot="0" name="Recipes-style 5">
      <tableStyleElement dxfId="5" type="headerRow"/>
      <tableStyleElement dxfId="3" type="firstRowStripe"/>
      <tableStyleElement dxfId="6" type="secondRowStripe"/>
    </tableStyle>
    <tableStyle count="3" pivot="0" name="Recipes-style 6">
      <tableStyleElement dxfId="5" type="headerRow"/>
      <tableStyleElement dxfId="3" type="firstRowStripe"/>
      <tableStyleElement dxfId="6" type="secondRowStripe"/>
    </tableStyle>
    <tableStyle count="3" pivot="0" name="Ingredients-style">
      <tableStyleElement dxfId="2" type="headerRow"/>
      <tableStyleElement dxfId="3" type="firstRowStripe"/>
      <tableStyleElement dxfId="4" type="secondRowStripe"/>
    </tableStyle>
    <tableStyle count="3" pivot="0" name="Unit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39" displayName="Groceries" name="Groceries" id="1">
  <tableColumns count="4">
    <tableColumn name="Got it?" id="1"/>
    <tableColumn name="Ingredient" id="2"/>
    <tableColumn name="Quantity" id="3"/>
    <tableColumn name="Unit" id="4"/>
  </tableColumns>
  <tableStyleInfo name="Groceries-style" showColumnStripes="0" showFirstColumn="1" showLastColumn="1" showRowStripes="1"/>
</table>
</file>

<file path=xl/tables/table10.xml><?xml version="1.0" encoding="utf-8"?>
<table xmlns="http://schemas.openxmlformats.org/spreadsheetml/2006/main" ref="A1:B15" displayName="Units" name="Units" id="10">
  <tableColumns count="2">
    <tableColumn name="Allowed Units" id="1"/>
    <tableColumn name="Measurement" id="2"/>
  </tableColumns>
  <tableStyleInfo name="Units-style" showColumnStripes="0" showFirstColumn="1" showLastColumn="1" showRowStripes="1"/>
</table>
</file>

<file path=xl/tables/table2.xml><?xml version="1.0" encoding="utf-8"?>
<table xmlns="http://schemas.openxmlformats.org/spreadsheetml/2006/main" ref="A1:H10" displayName="Menu" name="Menu" id="2">
  <tableColumns count="8">
    <tableColumn name="Are we eating it?" id="1"/>
    <tableColumn name="# Servings" id="2"/>
    <tableColumn name="Image" id="3"/>
    <tableColumn name="Title" id="4"/>
    <tableColumn name="Calories (kcal/serving)" id="5"/>
    <tableColumn name="Protein (g/serving)" id="6"/>
    <tableColumn name="Carbs (g/serving)" id="7"/>
    <tableColumn name="Fat (g/serving)" id="8"/>
  </tableColumns>
  <tableStyleInfo name="Menu-style" showColumnStripes="0" showFirstColumn="1" showLastColumn="1" showRowStripes="1"/>
</table>
</file>

<file path=xl/tables/table3.xml><?xml version="1.0" encoding="utf-8"?>
<table xmlns="http://schemas.openxmlformats.org/spreadsheetml/2006/main" headerRowCount="0" ref="C4:D9" displayName="Table_1" name="Table_1" id="3">
  <tableColumns count="2">
    <tableColumn name="Column1" id="1"/>
    <tableColumn name="Column2" id="2"/>
  </tableColumns>
  <tableStyleInfo name="Recip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H40:L51" displayName="Table_2" name="Table_2" id="4">
  <tableColumns count="5">
    <tableColumn name="Dish Part" id="1"/>
    <tableColumn name="Ingredient" id="2"/>
    <tableColumn name="Quantity" id="3"/>
    <tableColumn name="Quantity (N servings)" id="4"/>
    <tableColumn name="Unit" id="5"/>
  </tableColumns>
  <tableStyleInfo name="Recipes-style 2" showColumnStripes="0" showFirstColumn="1" showLastColumn="1" showRowStripes="1"/>
</table>
</file>

<file path=xl/tables/table5.xml><?xml version="1.0" encoding="utf-8"?>
<table xmlns="http://schemas.openxmlformats.org/spreadsheetml/2006/main" ref="N40:R51" displayName="Table_3" name="Table_3" id="5">
  <tableColumns count="5">
    <tableColumn name="Dish Part" id="1"/>
    <tableColumn name="Ingredient" id="2"/>
    <tableColumn name="Quantity" id="3"/>
    <tableColumn name="Quantity (N servings)" id="4"/>
    <tableColumn name="Unit" id="5"/>
  </tableColumns>
  <tableStyleInfo name="Recipes-style 3" showColumnStripes="0" showFirstColumn="1" showLastColumn="1" showRowStripes="1"/>
</table>
</file>

<file path=xl/tables/table6.xml><?xml version="1.0" encoding="utf-8"?>
<table xmlns="http://schemas.openxmlformats.org/spreadsheetml/2006/main" ref="B62:F74" displayName="Table_4" name="Table_4" id="6">
  <tableColumns count="5">
    <tableColumn name="Dish Part" id="1"/>
    <tableColumn name="Ingredient" id="2"/>
    <tableColumn name="Quantity" id="3"/>
    <tableColumn name="Quantity (N servings)" id="4"/>
    <tableColumn name="Unit" id="5"/>
  </tableColumns>
  <tableStyleInfo name="Recipes-style 4" showColumnStripes="0" showFirstColumn="1" showLastColumn="1" showRowStripes="1"/>
</table>
</file>

<file path=xl/tables/table7.xml><?xml version="1.0" encoding="utf-8"?>
<table xmlns="http://schemas.openxmlformats.org/spreadsheetml/2006/main" ref="H62:L70" displayName="Table_5" name="Table_5" id="7">
  <tableColumns count="5">
    <tableColumn name="Dish Part" id="1"/>
    <tableColumn name="Ingredient" id="2"/>
    <tableColumn name="Quantity" id="3"/>
    <tableColumn name="Quantity (N servings)" id="4"/>
    <tableColumn name="Unit" id="5"/>
  </tableColumns>
  <tableStyleInfo name="Recipes-style 5" showColumnStripes="0" showFirstColumn="1" showLastColumn="1" showRowStripes="1"/>
</table>
</file>

<file path=xl/tables/table8.xml><?xml version="1.0" encoding="utf-8"?>
<table xmlns="http://schemas.openxmlformats.org/spreadsheetml/2006/main" ref="N62:R74" displayName="Table_6" name="Table_6" id="8">
  <tableColumns count="5">
    <tableColumn name="Dish Part" id="1"/>
    <tableColumn name="Ingredient" id="2"/>
    <tableColumn name="Quantity" id="3"/>
    <tableColumn name="Quantity (N servings)" id="4"/>
    <tableColumn name="Unit" id="5"/>
  </tableColumns>
  <tableStyleInfo name="Recipes-style 6" showColumnStripes="0" showFirstColumn="1" showLastColumn="1" showRowStripes="1"/>
</table>
</file>

<file path=xl/tables/table9.xml><?xml version="1.0" encoding="utf-8"?>
<table xmlns="http://schemas.openxmlformats.org/spreadsheetml/2006/main" ref="A1:D69" displayName="Ingredients" name="Ingredients" id="9">
  <tableColumns count="4">
    <tableColumn name="Ingredient" id="1"/>
    <tableColumn name="Preferred Unit" id="2"/>
    <tableColumn name="Density (g/ml)" id="3"/>
    <tableColumn name="Grams per unit" id="4"/>
  </tableColumns>
  <tableStyleInfo name="Ingredi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atingwell.com/recipe/8030728/weeknight-lemon-chicken-skillet-dinner/" TargetMode="External"/><Relationship Id="rId2" Type="http://schemas.openxmlformats.org/officeDocument/2006/relationships/hyperlink" Target="https://www.fourchette-et-bikini.fr/recettes/filets-de-colin-et-creme-legere-au-citron-16718.html" TargetMode="External"/><Relationship Id="rId3" Type="http://schemas.openxmlformats.org/officeDocument/2006/relationships/hyperlink" Target="https://www.youtube.com/watch?v=DLYL52YPYIU" TargetMode="External"/><Relationship Id="rId4" Type="http://schemas.openxmlformats.org/officeDocument/2006/relationships/hyperlink" Target="https://www.skinnytaste.com/fish-taco-bowls/" TargetMode="Externa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qua-calc.com/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4" width="2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/>
      <c r="B2" s="5"/>
      <c r="C2" s="6"/>
      <c r="D2" s="7"/>
    </row>
    <row r="3">
      <c r="A3" s="8"/>
      <c r="B3" s="9"/>
      <c r="C3" s="10"/>
      <c r="D3" s="11"/>
    </row>
    <row r="4">
      <c r="A4" s="4"/>
      <c r="B4" s="5"/>
      <c r="C4" s="6"/>
      <c r="D4" s="7"/>
    </row>
    <row r="5">
      <c r="A5" s="8"/>
      <c r="B5" s="9"/>
      <c r="C5" s="10"/>
      <c r="D5" s="11"/>
    </row>
    <row r="6">
      <c r="A6" s="4"/>
      <c r="B6" s="5"/>
      <c r="C6" s="6"/>
      <c r="D6" s="7"/>
    </row>
    <row r="7">
      <c r="A7" s="8"/>
      <c r="B7" s="9"/>
      <c r="C7" s="10"/>
      <c r="D7" s="11"/>
    </row>
    <row r="8">
      <c r="A8" s="4"/>
      <c r="B8" s="5"/>
      <c r="C8" s="6"/>
      <c r="D8" s="7"/>
    </row>
    <row r="9">
      <c r="A9" s="8"/>
      <c r="B9" s="9"/>
      <c r="C9" s="10"/>
      <c r="D9" s="11"/>
    </row>
    <row r="10">
      <c r="A10" s="4"/>
      <c r="B10" s="5"/>
      <c r="C10" s="6"/>
      <c r="D10" s="7"/>
    </row>
    <row r="11">
      <c r="A11" s="8"/>
      <c r="B11" s="9"/>
      <c r="C11" s="10"/>
      <c r="D11" s="11"/>
    </row>
    <row r="12">
      <c r="A12" s="4"/>
      <c r="B12" s="5"/>
      <c r="C12" s="6"/>
      <c r="D12" s="7"/>
    </row>
    <row r="13">
      <c r="A13" s="8"/>
      <c r="B13" s="9"/>
      <c r="C13" s="10"/>
      <c r="D13" s="11"/>
    </row>
    <row r="14">
      <c r="A14" s="4"/>
      <c r="B14" s="5"/>
      <c r="C14" s="6"/>
      <c r="D14" s="7"/>
    </row>
    <row r="15">
      <c r="A15" s="8"/>
      <c r="B15" s="9"/>
      <c r="C15" s="10"/>
      <c r="D15" s="11"/>
    </row>
    <row r="16">
      <c r="A16" s="4"/>
      <c r="B16" s="5"/>
      <c r="C16" s="6"/>
      <c r="D16" s="7"/>
    </row>
    <row r="17">
      <c r="A17" s="8"/>
      <c r="B17" s="9"/>
      <c r="C17" s="10"/>
      <c r="D17" s="11"/>
    </row>
    <row r="18">
      <c r="A18" s="4"/>
      <c r="B18" s="5"/>
      <c r="C18" s="6"/>
      <c r="D18" s="7"/>
    </row>
    <row r="19">
      <c r="A19" s="8"/>
      <c r="B19" s="9"/>
      <c r="C19" s="10"/>
      <c r="D19" s="11"/>
    </row>
    <row r="20">
      <c r="A20" s="4"/>
      <c r="B20" s="5"/>
      <c r="C20" s="6"/>
      <c r="D20" s="7"/>
    </row>
    <row r="21">
      <c r="A21" s="8"/>
      <c r="B21" s="9"/>
      <c r="C21" s="10"/>
      <c r="D21" s="11"/>
    </row>
    <row r="22">
      <c r="A22" s="4"/>
      <c r="B22" s="5"/>
      <c r="C22" s="6"/>
      <c r="D22" s="7"/>
    </row>
    <row r="23">
      <c r="A23" s="8"/>
      <c r="B23" s="9"/>
      <c r="C23" s="10"/>
      <c r="D23" s="11"/>
    </row>
    <row r="24">
      <c r="A24" s="4"/>
      <c r="B24" s="5"/>
      <c r="C24" s="6"/>
      <c r="D24" s="7"/>
    </row>
    <row r="25">
      <c r="A25" s="8"/>
      <c r="B25" s="9"/>
      <c r="C25" s="10"/>
      <c r="D25" s="11"/>
    </row>
    <row r="26">
      <c r="A26" s="4"/>
      <c r="B26" s="5"/>
      <c r="C26" s="6"/>
      <c r="D26" s="7"/>
    </row>
    <row r="27">
      <c r="A27" s="8"/>
      <c r="B27" s="9"/>
      <c r="C27" s="10"/>
      <c r="D27" s="11"/>
    </row>
    <row r="28">
      <c r="A28" s="4"/>
      <c r="B28" s="5"/>
      <c r="C28" s="6"/>
      <c r="D28" s="7"/>
    </row>
    <row r="29">
      <c r="A29" s="8"/>
      <c r="B29" s="9"/>
      <c r="C29" s="10"/>
      <c r="D29" s="11"/>
    </row>
    <row r="30">
      <c r="A30" s="4"/>
      <c r="B30" s="5"/>
      <c r="C30" s="6"/>
      <c r="D30" s="7"/>
    </row>
    <row r="31">
      <c r="A31" s="8"/>
      <c r="B31" s="9"/>
      <c r="C31" s="10"/>
      <c r="D31" s="11"/>
    </row>
    <row r="32">
      <c r="A32" s="4"/>
      <c r="B32" s="5"/>
      <c r="C32" s="6"/>
      <c r="D32" s="7"/>
    </row>
    <row r="33">
      <c r="A33" s="8"/>
      <c r="B33" s="9"/>
      <c r="C33" s="10"/>
      <c r="D33" s="11"/>
    </row>
    <row r="34">
      <c r="A34" s="4"/>
      <c r="B34" s="5"/>
      <c r="C34" s="6"/>
      <c r="D34" s="7"/>
    </row>
    <row r="35">
      <c r="A35" s="8"/>
      <c r="B35" s="9"/>
      <c r="C35" s="10"/>
      <c r="D35" s="11"/>
    </row>
    <row r="36">
      <c r="A36" s="4"/>
      <c r="B36" s="5"/>
      <c r="C36" s="6"/>
      <c r="D36" s="7"/>
    </row>
    <row r="37">
      <c r="A37" s="8"/>
      <c r="B37" s="9"/>
      <c r="C37" s="10"/>
      <c r="D37" s="11"/>
    </row>
    <row r="38">
      <c r="A38" s="4"/>
      <c r="B38" s="5"/>
      <c r="C38" s="6"/>
      <c r="D38" s="7"/>
    </row>
    <row r="39">
      <c r="A39" s="12"/>
      <c r="B39" s="13"/>
      <c r="C39" s="14"/>
      <c r="D39" s="15"/>
    </row>
  </sheetData>
  <conditionalFormatting sqref="A2:D39">
    <cfRule type="expression" dxfId="0" priority="1">
      <formula>$A2</formula>
    </cfRule>
  </conditionalFormatting>
  <dataValidations>
    <dataValidation type="custom" allowBlank="1" showDropDown="1" sqref="C2:C3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 ht="37.5" customHeight="1">
      <c r="A1" s="16" t="s">
        <v>4</v>
      </c>
      <c r="B1" s="17" t="s">
        <v>5</v>
      </c>
      <c r="C1" s="17" t="s">
        <v>6</v>
      </c>
      <c r="D1" s="17" t="s">
        <v>7</v>
      </c>
      <c r="E1" s="17" t="s">
        <v>8</v>
      </c>
      <c r="F1" s="17" t="s">
        <v>9</v>
      </c>
      <c r="G1" s="18" t="s">
        <v>10</v>
      </c>
      <c r="H1" s="19" t="s">
        <v>11</v>
      </c>
    </row>
    <row r="2" ht="56.25" customHeight="1">
      <c r="A2" s="20" t="b">
        <v>0</v>
      </c>
      <c r="B2" s="21">
        <v>0.0</v>
      </c>
      <c r="C2" s="22" t="str">
        <f>IMAGE("https://www.kitchensanctuary.com/wp-content/uploads/2019/08/Korean-Fried-Chicken-square-FS-New-7377.jpg")</f>
        <v/>
      </c>
      <c r="D2" s="23" t="str">
        <f>HYPERLINK("https://www.instagram.com/p/C5TivvHtcge/", "Korean Chicken Pops")</f>
        <v>Korean Chicken Pops</v>
      </c>
      <c r="E2" s="24">
        <v>495.0</v>
      </c>
      <c r="F2" s="24">
        <v>50.0</v>
      </c>
      <c r="G2" s="24">
        <v>68.0</v>
      </c>
      <c r="H2" s="25">
        <v>3.0</v>
      </c>
    </row>
    <row r="3" ht="56.25" customHeight="1">
      <c r="A3" s="26" t="b">
        <v>0</v>
      </c>
      <c r="B3" s="27">
        <v>0.0</v>
      </c>
      <c r="C3" s="28" t="str">
        <f>IMAGE("https://easyhealthyrecipes.com/wp-content/uploads/2022/06/grilled-chicken-rice-14.jpg")</f>
        <v/>
      </c>
      <c r="D3" s="29" t="str">
        <f>HYPERLINK("", "Rice and Chicken")</f>
        <v>Rice and Chicken</v>
      </c>
      <c r="E3" s="30">
        <v>405.0</v>
      </c>
      <c r="F3" s="30">
        <v>33.9</v>
      </c>
      <c r="G3" s="30">
        <v>47.5</v>
      </c>
      <c r="H3" s="31">
        <v>8.0</v>
      </c>
    </row>
    <row r="4" ht="56.25" customHeight="1">
      <c r="A4" s="20" t="b">
        <v>0</v>
      </c>
      <c r="B4" s="32">
        <v>0.0</v>
      </c>
      <c r="C4" s="33" t="str">
        <f>IMAGE("https://blogscdn.thehut.net/app/uploads/sites/478/2020/07/Fajita-Pasta-Bake-BLOG-min_1594109390.jpg")</f>
        <v/>
      </c>
      <c r="D4" s="34" t="str">
        <f>HYPERLINK("https://www.myprotein.com/thezone/recipe/fajita-pasta-bake/", "Fajita Pasta Bake")</f>
        <v>Fajita Pasta Bake</v>
      </c>
      <c r="E4" s="32">
        <v>521.0</v>
      </c>
      <c r="F4" s="32">
        <v>28.0</v>
      </c>
      <c r="G4" s="35">
        <v>62.0</v>
      </c>
      <c r="H4" s="36">
        <v>16.0</v>
      </c>
    </row>
    <row r="5" ht="56.25" customHeight="1">
      <c r="A5" s="26" t="b">
        <v>0</v>
      </c>
      <c r="B5" s="37">
        <v>0.0</v>
      </c>
      <c r="C5" s="28" t="str">
        <f>IMAGE("https://www.budgetbytes.com/wp-content/uploads/2024/01/Chicken-Stir-Fry-V1.jpeg")</f>
        <v/>
      </c>
      <c r="D5" s="38" t="str">
        <f>HYPERLINK("https://www.budgetbytes.com/chicken-stir-fry/", "Chicken Stir Fry")</f>
        <v>Chicken Stir Fry</v>
      </c>
      <c r="E5" s="30">
        <v>495.0</v>
      </c>
      <c r="F5" s="30">
        <v>30.0</v>
      </c>
      <c r="G5" s="30">
        <v>45.0</v>
      </c>
      <c r="H5" s="31">
        <v>25.0</v>
      </c>
    </row>
    <row r="6" ht="56.25" customHeight="1">
      <c r="A6" s="20" t="b">
        <v>0</v>
      </c>
      <c r="B6" s="32">
        <v>0.0</v>
      </c>
      <c r="C6" s="22" t="str">
        <f>IMAGE("https://blogscdn.thehut.net/app/uploads/sites/478/2022/02/FEATURE-Chicken-Burrito-Bowl_MP_KITCHENRECIPESQ4_SHOT9-min1_1643735522.jpg")</f>
        <v/>
      </c>
      <c r="D6" s="23" t="str">
        <f>HYPERLINK("https://www.myprotein.com/thezone/recipe/naked-chicken-burrito-bowl-meal-prep/#recipe", "Burrito Bowl")</f>
        <v>Burrito Bowl</v>
      </c>
      <c r="E6" s="24">
        <v>378.0</v>
      </c>
      <c r="F6" s="24">
        <v>30.0</v>
      </c>
      <c r="G6" s="24">
        <v>35.0</v>
      </c>
      <c r="H6" s="25">
        <v>8.0</v>
      </c>
    </row>
    <row r="7" ht="56.25" customHeight="1">
      <c r="A7" s="26" t="b">
        <v>0</v>
      </c>
      <c r="B7" s="37">
        <v>0.0</v>
      </c>
      <c r="C7" s="28" t="str">
        <f>IMAGE("https://blogscdn.thehut.net/wp-content/uploads/sites/478/2016/04/11104312/Chicken-and-rice-meal-prep-1.jpg")</f>
        <v/>
      </c>
      <c r="D7" s="38" t="str">
        <f>HYPERLINK("https://www.myprotein.com/thezone/recipe/meal-prep-chicken-and-rice-recipe/", "Chicken and Rice")</f>
        <v>Chicken and Rice</v>
      </c>
      <c r="E7" s="30">
        <v>511.0</v>
      </c>
      <c r="F7" s="30">
        <v>41.0</v>
      </c>
      <c r="G7" s="30">
        <v>57.0</v>
      </c>
      <c r="H7" s="31">
        <v>6.0</v>
      </c>
    </row>
    <row r="8" ht="56.25" customHeight="1">
      <c r="A8" s="20" t="b">
        <v>0</v>
      </c>
      <c r="B8" s="32">
        <v>0.0</v>
      </c>
      <c r="C8" s="22" t="str">
        <f>IMAGE("https://img.cuisineaz.com/660x495/2013/12/20/i27245-recette-de-fajitas.webp")</f>
        <v/>
      </c>
      <c r="D8" s="39" t="str">
        <f>HYPERLINK("", "Fajitas")</f>
        <v>Fajitas</v>
      </c>
      <c r="E8" s="24">
        <v>577.0</v>
      </c>
      <c r="F8" s="24">
        <v>23.7</v>
      </c>
      <c r="G8" s="24">
        <v>69.6</v>
      </c>
      <c r="H8" s="25">
        <v>19.8</v>
      </c>
    </row>
    <row r="9" ht="56.25" customHeight="1">
      <c r="A9" s="26" t="b">
        <v>0</v>
      </c>
      <c r="B9" s="37">
        <v>0.0</v>
      </c>
      <c r="C9" s="28" t="str">
        <f>IMAGE("https://blogscdn.thehut.net/app/uploads/sites/478/2024/03/marry-me-pasta-700_1711106403.jpg")</f>
        <v/>
      </c>
      <c r="D9" s="38" t="str">
        <f>HYPERLINK("https://www.myprotein.com/thezone/recipe/marry-me-chicken/#recipe", "Marry me Chicken")</f>
        <v>Marry me Chicken</v>
      </c>
      <c r="E9" s="30">
        <v>460.0</v>
      </c>
      <c r="F9" s="30">
        <v>36.0</v>
      </c>
      <c r="G9" s="30">
        <v>52.0</v>
      </c>
      <c r="H9" s="31">
        <v>13.0</v>
      </c>
    </row>
    <row r="10" ht="56.25" customHeight="1">
      <c r="A10" s="40" t="b">
        <v>0</v>
      </c>
      <c r="B10" s="41">
        <v>0.0</v>
      </c>
      <c r="C10" s="42" t="str">
        <f>IMAGE("https://www.skinnytaste.com/wp-content/uploads/2022/09/Fish-Taco-Bowls-8.jpg")</f>
        <v/>
      </c>
      <c r="D10" s="43" t="str">
        <f>HYPERLINK("https://www.skinnytaste.com/fish-taco-bowls/", "Fish Taco Bowl")</f>
        <v>Fish Taco Bowl</v>
      </c>
      <c r="E10" s="44">
        <v>264.0</v>
      </c>
      <c r="F10" s="44">
        <v>31.5</v>
      </c>
      <c r="G10" s="44">
        <v>9.0</v>
      </c>
      <c r="H10" s="45">
        <v>12.5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0"/>
    <col customWidth="1" min="2" max="3" width="18.88"/>
    <col customWidth="1" min="4" max="4" width="7.75"/>
    <col customWidth="1" min="5" max="6" width="18.88"/>
    <col customWidth="1" min="7" max="7" width="6.38"/>
    <col customWidth="1" min="8" max="9" width="18.88"/>
    <col customWidth="1" min="10" max="10" width="7.75"/>
    <col customWidth="1" min="11" max="12" width="18.88"/>
    <col customWidth="1" min="13" max="13" width="6.38"/>
    <col customWidth="1" min="14" max="15" width="18.88"/>
    <col customWidth="1" min="16" max="16" width="7.75"/>
    <col customWidth="1" min="17" max="18" width="18.88"/>
  </cols>
  <sheetData>
    <row r="1">
      <c r="A1" s="46"/>
      <c r="B1" s="46"/>
      <c r="C1" s="46"/>
      <c r="D1" s="46"/>
      <c r="E1" s="46"/>
      <c r="F1" s="46"/>
    </row>
    <row r="2">
      <c r="A2" s="46"/>
      <c r="B2" s="47" t="str">
        <f>HYPERLINK("https://www.instagram.com/p/C5TivvHtcge/", "Korean Chicken Pops")</f>
        <v>Korean Chicken Pops</v>
      </c>
      <c r="H2" s="47" t="str">
        <f>HYPERLINK("https://www.budgetbytes.com/chicken-stir-fry/", "Chicken Stir Fry")</f>
        <v>Chicken Stir Fry</v>
      </c>
      <c r="N2" s="48" t="str">
        <f>HYPERLINK("", "Fajitas")</f>
        <v>Fajitas</v>
      </c>
    </row>
    <row r="3">
      <c r="A3" s="49"/>
      <c r="B3" s="50"/>
      <c r="C3" s="51"/>
      <c r="D3" s="52"/>
      <c r="E3" s="53"/>
      <c r="F3" s="53"/>
      <c r="H3" s="54"/>
      <c r="I3" s="54"/>
      <c r="J3" s="54"/>
      <c r="K3" s="54"/>
      <c r="L3" s="54"/>
      <c r="N3" s="54"/>
      <c r="O3" s="54"/>
      <c r="P3" s="54"/>
      <c r="Q3" s="54"/>
      <c r="R3" s="54"/>
    </row>
    <row r="4">
      <c r="A4" s="49"/>
      <c r="B4" s="50" t="str">
        <f>IMAGE("https://www.kitchensanctuary.com/wp-content/uploads/2019/08/Korean-Fried-Chicken-square-FS-New-7377.jpg")</f>
        <v/>
      </c>
      <c r="C4" s="55" t="s">
        <v>8</v>
      </c>
      <c r="D4" s="56">
        <v>495.0</v>
      </c>
      <c r="E4" s="53"/>
      <c r="H4" s="50" t="str">
        <f>IMAGE("https://www.budgetbytes.com/wp-content/uploads/2024/01/Chicken-Stir-Fry-V1.jpeg")</f>
        <v/>
      </c>
      <c r="I4" s="57" t="s">
        <v>8</v>
      </c>
      <c r="J4" s="52">
        <v>495.0</v>
      </c>
      <c r="K4" s="53"/>
      <c r="N4" s="50" t="str">
        <f>IMAGE("https://img.cuisineaz.com/660x495/2013/12/20/i27245-recette-de-fajitas.webp")</f>
        <v/>
      </c>
      <c r="O4" s="57" t="s">
        <v>8</v>
      </c>
      <c r="P4" s="52">
        <v>577.0</v>
      </c>
      <c r="Q4" s="53" t="s">
        <v>12</v>
      </c>
    </row>
    <row r="5">
      <c r="A5" s="49"/>
      <c r="C5" s="55" t="s">
        <v>9</v>
      </c>
      <c r="D5" s="56">
        <v>50.0</v>
      </c>
      <c r="I5" s="57" t="s">
        <v>9</v>
      </c>
      <c r="J5" s="52">
        <v>30.0</v>
      </c>
      <c r="M5" s="58"/>
      <c r="O5" s="57" t="s">
        <v>9</v>
      </c>
      <c r="P5" s="52">
        <v>23.7</v>
      </c>
    </row>
    <row r="6">
      <c r="A6" s="49"/>
      <c r="C6" s="55" t="s">
        <v>10</v>
      </c>
      <c r="D6" s="56">
        <v>68.0</v>
      </c>
      <c r="I6" s="57" t="s">
        <v>10</v>
      </c>
      <c r="J6" s="52">
        <v>45.0</v>
      </c>
      <c r="O6" s="57" t="s">
        <v>10</v>
      </c>
      <c r="P6" s="52">
        <v>69.6</v>
      </c>
    </row>
    <row r="7">
      <c r="A7" s="49"/>
      <c r="C7" s="55" t="s">
        <v>11</v>
      </c>
      <c r="D7" s="56">
        <v>3.0</v>
      </c>
      <c r="I7" s="57" t="s">
        <v>11</v>
      </c>
      <c r="J7" s="52">
        <v>25.0</v>
      </c>
      <c r="O7" s="57" t="s">
        <v>11</v>
      </c>
      <c r="P7" s="52">
        <v>19.8</v>
      </c>
    </row>
    <row r="8">
      <c r="A8" s="49"/>
      <c r="C8" s="55"/>
      <c r="D8" s="56"/>
      <c r="I8" s="57"/>
      <c r="J8" s="52"/>
      <c r="O8" s="57"/>
      <c r="P8" s="52"/>
    </row>
    <row r="9">
      <c r="A9" s="49"/>
      <c r="C9" s="55" t="s">
        <v>5</v>
      </c>
      <c r="D9" s="56">
        <v>0.0</v>
      </c>
      <c r="I9" s="57" t="s">
        <v>5</v>
      </c>
      <c r="J9" s="52">
        <v>0.0</v>
      </c>
      <c r="O9" s="57" t="s">
        <v>5</v>
      </c>
      <c r="P9" s="52">
        <v>0.0</v>
      </c>
    </row>
    <row r="10">
      <c r="A10" s="49"/>
      <c r="B10" s="50"/>
      <c r="C10" s="51"/>
      <c r="D10" s="52"/>
      <c r="E10" s="53"/>
      <c r="F10" s="53"/>
      <c r="H10" s="59"/>
      <c r="I10" s="60"/>
      <c r="J10" s="61"/>
      <c r="K10" s="61"/>
      <c r="L10" s="60"/>
      <c r="N10" s="59"/>
      <c r="O10" s="60"/>
      <c r="P10" s="61"/>
      <c r="Q10" s="61"/>
      <c r="R10" s="60"/>
    </row>
    <row r="11">
      <c r="A11" s="46"/>
      <c r="B11" s="62" t="s">
        <v>13</v>
      </c>
      <c r="C11" s="62" t="s">
        <v>1</v>
      </c>
      <c r="D11" s="62" t="s">
        <v>2</v>
      </c>
      <c r="E11" s="62" t="s">
        <v>14</v>
      </c>
      <c r="F11" s="62" t="s">
        <v>3</v>
      </c>
      <c r="H11" s="63" t="s">
        <v>13</v>
      </c>
      <c r="I11" s="63" t="s">
        <v>1</v>
      </c>
      <c r="J11" s="64" t="s">
        <v>2</v>
      </c>
      <c r="K11" s="64" t="s">
        <v>14</v>
      </c>
      <c r="L11" s="63" t="s">
        <v>3</v>
      </c>
      <c r="N11" s="63" t="s">
        <v>13</v>
      </c>
      <c r="O11" s="63" t="s">
        <v>1</v>
      </c>
      <c r="P11" s="64" t="s">
        <v>2</v>
      </c>
      <c r="Q11" s="64" t="s">
        <v>14</v>
      </c>
      <c r="R11" s="63" t="s">
        <v>3</v>
      </c>
    </row>
    <row r="12">
      <c r="B12" s="65" t="s">
        <v>15</v>
      </c>
      <c r="C12" s="66" t="s">
        <v>16</v>
      </c>
      <c r="D12" s="67">
        <v>200.0</v>
      </c>
      <c r="E12" s="67">
        <f t="shared" ref="E12:E29" si="1">D12*$D$9</f>
        <v>0</v>
      </c>
      <c r="F12" s="66" t="s">
        <v>17</v>
      </c>
      <c r="H12" s="68" t="s">
        <v>18</v>
      </c>
      <c r="I12" s="69" t="s">
        <v>19</v>
      </c>
      <c r="J12" s="70">
        <v>0.15</v>
      </c>
      <c r="K12" s="70">
        <f t="shared" ref="K12:K26" si="2">J12*$J$9</f>
        <v>0</v>
      </c>
      <c r="L12" s="71" t="s">
        <v>20</v>
      </c>
      <c r="N12" s="72" t="s">
        <v>21</v>
      </c>
      <c r="O12" s="71" t="s">
        <v>22</v>
      </c>
      <c r="P12" s="73">
        <v>1.0</v>
      </c>
      <c r="Q12" s="73">
        <f t="shared" ref="Q12:Q21" si="3">P12*$P$9</f>
        <v>0</v>
      </c>
      <c r="R12" s="71" t="s">
        <v>17</v>
      </c>
    </row>
    <row r="13">
      <c r="C13" s="74" t="s">
        <v>22</v>
      </c>
      <c r="D13" s="75">
        <v>0.25</v>
      </c>
      <c r="E13" s="75">
        <f t="shared" si="1"/>
        <v>0</v>
      </c>
      <c r="F13" s="74" t="s">
        <v>23</v>
      </c>
      <c r="I13" s="76" t="s">
        <v>24</v>
      </c>
      <c r="J13" s="77">
        <v>1.25</v>
      </c>
      <c r="K13" s="77">
        <f t="shared" si="2"/>
        <v>0</v>
      </c>
      <c r="L13" s="78" t="s">
        <v>23</v>
      </c>
      <c r="O13" s="78" t="s">
        <v>25</v>
      </c>
      <c r="P13" s="79">
        <v>0.5</v>
      </c>
      <c r="Q13" s="79">
        <f t="shared" si="3"/>
        <v>0</v>
      </c>
      <c r="R13" s="78" t="s">
        <v>26</v>
      </c>
    </row>
    <row r="14">
      <c r="C14" s="66" t="s">
        <v>19</v>
      </c>
      <c r="D14" s="67">
        <v>5.0</v>
      </c>
      <c r="E14" s="67">
        <f t="shared" si="1"/>
        <v>0</v>
      </c>
      <c r="F14" s="66" t="s">
        <v>27</v>
      </c>
      <c r="I14" s="69" t="s">
        <v>28</v>
      </c>
      <c r="J14" s="70">
        <v>0.8250000000000001</v>
      </c>
      <c r="K14" s="70">
        <f t="shared" si="2"/>
        <v>0</v>
      </c>
      <c r="L14" s="71" t="s">
        <v>29</v>
      </c>
      <c r="O14" s="71" t="s">
        <v>30</v>
      </c>
      <c r="P14" s="73">
        <v>0.5</v>
      </c>
      <c r="Q14" s="73">
        <f t="shared" si="3"/>
        <v>0</v>
      </c>
      <c r="R14" s="71" t="s">
        <v>26</v>
      </c>
    </row>
    <row r="15">
      <c r="C15" s="74" t="s">
        <v>31</v>
      </c>
      <c r="D15" s="75">
        <v>0.25</v>
      </c>
      <c r="E15" s="75">
        <f t="shared" si="1"/>
        <v>0</v>
      </c>
      <c r="F15" s="74" t="s">
        <v>26</v>
      </c>
      <c r="I15" s="76" t="s">
        <v>32</v>
      </c>
      <c r="J15" s="77">
        <v>0.8250000000000001</v>
      </c>
      <c r="K15" s="77">
        <f t="shared" si="2"/>
        <v>0</v>
      </c>
      <c r="L15" s="78" t="s">
        <v>26</v>
      </c>
      <c r="O15" s="78" t="s">
        <v>33</v>
      </c>
      <c r="P15" s="79">
        <v>0.5</v>
      </c>
      <c r="Q15" s="79">
        <f t="shared" si="3"/>
        <v>0</v>
      </c>
      <c r="R15" s="78" t="s">
        <v>26</v>
      </c>
    </row>
    <row r="16">
      <c r="C16" s="66" t="s">
        <v>34</v>
      </c>
      <c r="D16" s="67">
        <v>10.0</v>
      </c>
      <c r="E16" s="67">
        <f t="shared" si="1"/>
        <v>0</v>
      </c>
      <c r="F16" s="66" t="s">
        <v>17</v>
      </c>
      <c r="I16" s="69" t="s">
        <v>35</v>
      </c>
      <c r="J16" s="70">
        <v>0.8250000000000001</v>
      </c>
      <c r="K16" s="70">
        <f t="shared" si="2"/>
        <v>0</v>
      </c>
      <c r="L16" s="71" t="s">
        <v>29</v>
      </c>
      <c r="O16" s="71" t="s">
        <v>36</v>
      </c>
      <c r="P16" s="73">
        <v>62.0</v>
      </c>
      <c r="Q16" s="73">
        <f t="shared" si="3"/>
        <v>0</v>
      </c>
      <c r="R16" s="71" t="s">
        <v>17</v>
      </c>
    </row>
    <row r="17">
      <c r="B17" s="80" t="s">
        <v>37</v>
      </c>
      <c r="C17" s="74" t="s">
        <v>19</v>
      </c>
      <c r="D17" s="75">
        <v>15.0</v>
      </c>
      <c r="E17" s="75">
        <f t="shared" si="1"/>
        <v>0</v>
      </c>
      <c r="F17" s="74" t="s">
        <v>27</v>
      </c>
      <c r="I17" s="76" t="s">
        <v>38</v>
      </c>
      <c r="J17" s="77">
        <v>0.625</v>
      </c>
      <c r="K17" s="77">
        <f t="shared" si="2"/>
        <v>0</v>
      </c>
      <c r="L17" s="78" t="s">
        <v>23</v>
      </c>
      <c r="O17" s="78" t="s">
        <v>39</v>
      </c>
      <c r="P17" s="79">
        <v>6.0</v>
      </c>
      <c r="Q17" s="79">
        <f t="shared" si="3"/>
        <v>0</v>
      </c>
      <c r="R17" s="78" t="s">
        <v>26</v>
      </c>
    </row>
    <row r="18">
      <c r="C18" s="66" t="s">
        <v>40</v>
      </c>
      <c r="D18" s="67">
        <v>20.0</v>
      </c>
      <c r="E18" s="67">
        <f t="shared" si="1"/>
        <v>0</v>
      </c>
      <c r="F18" s="66" t="s">
        <v>27</v>
      </c>
      <c r="I18" s="69" t="s">
        <v>40</v>
      </c>
      <c r="J18" s="70">
        <v>0.15</v>
      </c>
      <c r="K18" s="70">
        <f t="shared" si="2"/>
        <v>0</v>
      </c>
      <c r="L18" s="71" t="s">
        <v>20</v>
      </c>
      <c r="O18" s="71" t="s">
        <v>41</v>
      </c>
      <c r="P18" s="73">
        <v>31.0</v>
      </c>
      <c r="Q18" s="73">
        <f t="shared" si="3"/>
        <v>0</v>
      </c>
      <c r="R18" s="71" t="s">
        <v>17</v>
      </c>
    </row>
    <row r="19">
      <c r="C19" s="74" t="s">
        <v>42</v>
      </c>
      <c r="D19" s="75">
        <v>0.5</v>
      </c>
      <c r="E19" s="75">
        <f t="shared" si="1"/>
        <v>0</v>
      </c>
      <c r="F19" s="74" t="s">
        <v>23</v>
      </c>
      <c r="I19" s="76" t="s">
        <v>43</v>
      </c>
      <c r="J19" s="77">
        <v>0.42500000000000004</v>
      </c>
      <c r="K19" s="77">
        <f t="shared" si="2"/>
        <v>0</v>
      </c>
      <c r="L19" s="78" t="s">
        <v>29</v>
      </c>
      <c r="N19" s="81" t="s">
        <v>44</v>
      </c>
      <c r="O19" s="78" t="s">
        <v>45</v>
      </c>
      <c r="P19" s="79">
        <v>2.0</v>
      </c>
      <c r="Q19" s="79">
        <f t="shared" si="3"/>
        <v>0</v>
      </c>
      <c r="R19" s="78" t="s">
        <v>26</v>
      </c>
    </row>
    <row r="20">
      <c r="C20" s="66" t="s">
        <v>46</v>
      </c>
      <c r="D20" s="67">
        <v>0.75</v>
      </c>
      <c r="E20" s="67">
        <f t="shared" si="1"/>
        <v>0</v>
      </c>
      <c r="F20" s="66" t="s">
        <v>23</v>
      </c>
      <c r="H20" s="82" t="s">
        <v>47</v>
      </c>
      <c r="I20" s="69" t="s">
        <v>48</v>
      </c>
      <c r="J20" s="70">
        <v>0.325</v>
      </c>
      <c r="K20" s="70">
        <f t="shared" si="2"/>
        <v>0</v>
      </c>
      <c r="L20" s="71" t="s">
        <v>49</v>
      </c>
      <c r="O20" s="71" t="s">
        <v>50</v>
      </c>
      <c r="P20" s="73">
        <v>10.0</v>
      </c>
      <c r="Q20" s="73">
        <f t="shared" si="3"/>
        <v>0</v>
      </c>
      <c r="R20" s="71" t="s">
        <v>17</v>
      </c>
    </row>
    <row r="21">
      <c r="C21" s="74" t="s">
        <v>51</v>
      </c>
      <c r="D21" s="75">
        <v>0.5</v>
      </c>
      <c r="E21" s="75">
        <f t="shared" si="1"/>
        <v>0</v>
      </c>
      <c r="F21" s="74" t="s">
        <v>23</v>
      </c>
      <c r="I21" s="76" t="s">
        <v>25</v>
      </c>
      <c r="J21" s="77">
        <v>0.8250000000000001</v>
      </c>
      <c r="K21" s="77">
        <f t="shared" si="2"/>
        <v>0</v>
      </c>
      <c r="L21" s="78" t="s">
        <v>26</v>
      </c>
      <c r="O21" s="78" t="s">
        <v>52</v>
      </c>
      <c r="P21" s="79">
        <v>2.0</v>
      </c>
      <c r="Q21" s="79">
        <f t="shared" si="3"/>
        <v>0</v>
      </c>
      <c r="R21" s="78" t="s">
        <v>26</v>
      </c>
    </row>
    <row r="22">
      <c r="C22" s="66" t="s">
        <v>53</v>
      </c>
      <c r="D22" s="67">
        <v>0.5</v>
      </c>
      <c r="E22" s="67">
        <f t="shared" si="1"/>
        <v>0</v>
      </c>
      <c r="F22" s="66" t="s">
        <v>23</v>
      </c>
      <c r="I22" s="69" t="s">
        <v>30</v>
      </c>
      <c r="J22" s="70">
        <v>0.42500000000000004</v>
      </c>
      <c r="K22" s="70">
        <f t="shared" si="2"/>
        <v>0</v>
      </c>
      <c r="L22" s="71" t="s">
        <v>26</v>
      </c>
      <c r="N22" s="68"/>
      <c r="O22" s="69"/>
      <c r="P22" s="70"/>
      <c r="Q22" s="70"/>
      <c r="R22" s="69"/>
    </row>
    <row r="23">
      <c r="C23" s="74" t="s">
        <v>54</v>
      </c>
      <c r="D23" s="75">
        <v>7.5</v>
      </c>
      <c r="E23" s="75">
        <f t="shared" si="1"/>
        <v>0</v>
      </c>
      <c r="F23" s="74" t="s">
        <v>17</v>
      </c>
      <c r="I23" s="76" t="s">
        <v>33</v>
      </c>
      <c r="J23" s="77">
        <v>0.42500000000000004</v>
      </c>
      <c r="K23" s="77">
        <f t="shared" si="2"/>
        <v>0</v>
      </c>
      <c r="L23" s="78" t="s">
        <v>26</v>
      </c>
      <c r="N23" s="68"/>
      <c r="O23" s="69"/>
      <c r="P23" s="70"/>
      <c r="Q23" s="70"/>
      <c r="R23" s="69"/>
    </row>
    <row r="24">
      <c r="B24" s="65" t="s">
        <v>55</v>
      </c>
      <c r="C24" s="66" t="s">
        <v>56</v>
      </c>
      <c r="D24" s="67">
        <v>50.0</v>
      </c>
      <c r="E24" s="67">
        <f t="shared" si="1"/>
        <v>0</v>
      </c>
      <c r="F24" s="66" t="s">
        <v>17</v>
      </c>
      <c r="I24" s="83" t="s">
        <v>57</v>
      </c>
      <c r="J24" s="70">
        <v>0.8250000000000001</v>
      </c>
      <c r="K24" s="70">
        <f t="shared" si="2"/>
        <v>0</v>
      </c>
      <c r="L24" s="71" t="s">
        <v>26</v>
      </c>
      <c r="N24" s="68"/>
      <c r="O24" s="83"/>
      <c r="P24" s="70"/>
      <c r="Q24" s="70"/>
      <c r="R24" s="83"/>
    </row>
    <row r="25">
      <c r="C25" s="74" t="s">
        <v>51</v>
      </c>
      <c r="D25" s="75">
        <v>0.75</v>
      </c>
      <c r="E25" s="75">
        <f t="shared" si="1"/>
        <v>0</v>
      </c>
      <c r="F25" s="74" t="s">
        <v>23</v>
      </c>
      <c r="I25" s="84" t="s">
        <v>16</v>
      </c>
      <c r="J25" s="79">
        <v>125.0</v>
      </c>
      <c r="K25" s="77">
        <f t="shared" si="2"/>
        <v>0</v>
      </c>
      <c r="L25" s="78" t="s">
        <v>17</v>
      </c>
      <c r="N25" s="68"/>
      <c r="O25" s="83"/>
      <c r="P25" s="70"/>
      <c r="Q25" s="70"/>
      <c r="R25" s="83"/>
    </row>
    <row r="26">
      <c r="C26" s="66" t="s">
        <v>58</v>
      </c>
      <c r="D26" s="67">
        <v>0.25</v>
      </c>
      <c r="E26" s="67">
        <f t="shared" si="1"/>
        <v>0</v>
      </c>
      <c r="F26" s="66" t="s">
        <v>23</v>
      </c>
      <c r="I26" s="83" t="s">
        <v>59</v>
      </c>
      <c r="J26" s="73">
        <v>0.25</v>
      </c>
      <c r="K26" s="70">
        <f t="shared" si="2"/>
        <v>0</v>
      </c>
      <c r="L26" s="71" t="s">
        <v>23</v>
      </c>
      <c r="N26" s="68"/>
      <c r="O26" s="83"/>
      <c r="P26" s="70"/>
      <c r="Q26" s="70"/>
      <c r="R26" s="83"/>
    </row>
    <row r="27">
      <c r="C27" s="74" t="s">
        <v>60</v>
      </c>
      <c r="D27" s="75">
        <v>0.25</v>
      </c>
      <c r="E27" s="75">
        <f t="shared" si="1"/>
        <v>0</v>
      </c>
      <c r="F27" s="74" t="s">
        <v>23</v>
      </c>
    </row>
    <row r="28">
      <c r="B28" s="80" t="s">
        <v>61</v>
      </c>
      <c r="C28" s="66" t="s">
        <v>57</v>
      </c>
      <c r="D28" s="67">
        <v>12.5</v>
      </c>
      <c r="E28" s="67">
        <f t="shared" si="1"/>
        <v>0</v>
      </c>
      <c r="F28" s="66" t="s">
        <v>17</v>
      </c>
    </row>
    <row r="29">
      <c r="C29" s="74" t="s">
        <v>62</v>
      </c>
      <c r="D29" s="75">
        <v>0.25</v>
      </c>
      <c r="E29" s="75">
        <f t="shared" si="1"/>
        <v>0</v>
      </c>
      <c r="F29" s="74" t="s">
        <v>26</v>
      </c>
    </row>
    <row r="30" ht="45.0" customHeight="1"/>
    <row r="31">
      <c r="B31" s="48" t="str">
        <f>HYPERLINK("", "Rice and Chicken")</f>
        <v>Rice and Chicken</v>
      </c>
      <c r="H31" s="47" t="str">
        <f>HYPERLINK("https://www.myprotein.com/thezone/recipe/naked-chicken-burrito-bowl-meal-prep/#recipe", "Burrito Bowl")</f>
        <v>Burrito Bowl</v>
      </c>
      <c r="N31" s="47" t="str">
        <f>HYPERLINK("https://www.myprotein.com/thezone/recipe/marry-me-chicken/#recipe", "Marry me Chicken")</f>
        <v>Marry me Chicken</v>
      </c>
    </row>
    <row r="32">
      <c r="B32" s="54"/>
      <c r="C32" s="54"/>
      <c r="D32" s="54"/>
      <c r="E32" s="54"/>
      <c r="F32" s="54"/>
      <c r="H32" s="54"/>
      <c r="I32" s="54"/>
      <c r="J32" s="54"/>
      <c r="K32" s="54"/>
      <c r="L32" s="54"/>
      <c r="N32" s="54"/>
      <c r="O32" s="54"/>
      <c r="P32" s="54"/>
      <c r="Q32" s="54"/>
      <c r="R32" s="54"/>
    </row>
    <row r="33">
      <c r="B33" s="50" t="str">
        <f>IMAGE("https://easyhealthyrecipes.com/wp-content/uploads/2022/06/grilled-chicken-rice-14.jpg")</f>
        <v/>
      </c>
      <c r="C33" s="57" t="s">
        <v>8</v>
      </c>
      <c r="D33" s="52">
        <v>405.0</v>
      </c>
      <c r="E33" s="53"/>
      <c r="H33" s="50" t="str">
        <f>IMAGE("https://blogscdn.thehut.net/app/uploads/sites/478/2022/02/FEATURE-Chicken-Burrito-Bowl_MP_KITCHENRECIPESQ4_SHOT9-min1_1643735522.jpg")</f>
        <v/>
      </c>
      <c r="I33" s="57" t="s">
        <v>8</v>
      </c>
      <c r="J33" s="52">
        <v>378.0</v>
      </c>
      <c r="K33" s="53" t="s">
        <v>63</v>
      </c>
      <c r="N33" s="50" t="str">
        <f>IMAGE("https://blogscdn.thehut.net/app/uploads/sites/478/2024/03/marry-me-pasta-700_1711106403.jpg")</f>
        <v/>
      </c>
      <c r="O33" s="57" t="s">
        <v>8</v>
      </c>
      <c r="P33" s="52">
        <v>460.0</v>
      </c>
      <c r="Q33" s="53"/>
    </row>
    <row r="34">
      <c r="C34" s="57" t="s">
        <v>9</v>
      </c>
      <c r="D34" s="52">
        <v>33.9</v>
      </c>
      <c r="I34" s="57" t="s">
        <v>9</v>
      </c>
      <c r="J34" s="52">
        <v>30.0</v>
      </c>
      <c r="O34" s="57" t="s">
        <v>9</v>
      </c>
      <c r="P34" s="52">
        <v>36.0</v>
      </c>
    </row>
    <row r="35">
      <c r="C35" s="57" t="s">
        <v>10</v>
      </c>
      <c r="D35" s="52">
        <v>47.5</v>
      </c>
      <c r="I35" s="57" t="s">
        <v>10</v>
      </c>
      <c r="J35" s="52">
        <v>35.0</v>
      </c>
      <c r="O35" s="57" t="s">
        <v>10</v>
      </c>
      <c r="P35" s="52">
        <v>52.0</v>
      </c>
    </row>
    <row r="36">
      <c r="C36" s="57" t="s">
        <v>11</v>
      </c>
      <c r="D36" s="52">
        <v>8.0</v>
      </c>
      <c r="I36" s="57" t="s">
        <v>11</v>
      </c>
      <c r="J36" s="52">
        <v>8.0</v>
      </c>
      <c r="O36" s="57" t="s">
        <v>11</v>
      </c>
      <c r="P36" s="52">
        <v>13.0</v>
      </c>
    </row>
    <row r="37">
      <c r="C37" s="57"/>
      <c r="D37" s="52"/>
      <c r="I37" s="57"/>
      <c r="J37" s="52"/>
      <c r="O37" s="57"/>
      <c r="P37" s="52"/>
    </row>
    <row r="38">
      <c r="C38" s="57" t="s">
        <v>5</v>
      </c>
      <c r="D38" s="52">
        <v>0.0</v>
      </c>
      <c r="I38" s="57" t="s">
        <v>5</v>
      </c>
      <c r="J38" s="52">
        <v>0.0</v>
      </c>
      <c r="O38" s="57" t="s">
        <v>5</v>
      </c>
      <c r="P38" s="52">
        <v>0.0</v>
      </c>
    </row>
    <row r="39">
      <c r="B39" s="59"/>
      <c r="C39" s="60"/>
      <c r="D39" s="61"/>
      <c r="E39" s="61"/>
      <c r="F39" s="60"/>
      <c r="H39" s="59"/>
      <c r="I39" s="60"/>
      <c r="J39" s="61"/>
      <c r="K39" s="61"/>
      <c r="L39" s="60"/>
      <c r="N39" s="59"/>
      <c r="O39" s="60"/>
      <c r="P39" s="61"/>
      <c r="Q39" s="61"/>
      <c r="R39" s="60"/>
    </row>
    <row r="40">
      <c r="B40" s="63" t="s">
        <v>13</v>
      </c>
      <c r="C40" s="63" t="s">
        <v>1</v>
      </c>
      <c r="D40" s="64" t="s">
        <v>2</v>
      </c>
      <c r="E40" s="64" t="s">
        <v>14</v>
      </c>
      <c r="F40" s="63" t="s">
        <v>3</v>
      </c>
      <c r="H40" s="85" t="s">
        <v>13</v>
      </c>
      <c r="I40" s="85" t="s">
        <v>1</v>
      </c>
      <c r="J40" s="86" t="s">
        <v>2</v>
      </c>
      <c r="K40" s="86" t="s">
        <v>14</v>
      </c>
      <c r="L40" s="85" t="s">
        <v>3</v>
      </c>
      <c r="N40" s="85" t="s">
        <v>13</v>
      </c>
      <c r="O40" s="85" t="s">
        <v>1</v>
      </c>
      <c r="P40" s="86" t="s">
        <v>2</v>
      </c>
      <c r="Q40" s="86" t="s">
        <v>14</v>
      </c>
      <c r="R40" s="85" t="s">
        <v>3</v>
      </c>
    </row>
    <row r="41">
      <c r="B41" s="72" t="s">
        <v>56</v>
      </c>
      <c r="C41" s="71" t="s">
        <v>22</v>
      </c>
      <c r="D41" s="73">
        <v>1.0</v>
      </c>
      <c r="E41" s="73">
        <f t="shared" ref="E41:E48" si="4">D41*$P$9</f>
        <v>0</v>
      </c>
      <c r="F41" s="71" t="s">
        <v>17</v>
      </c>
      <c r="H41" s="87"/>
      <c r="I41" s="88" t="s">
        <v>59</v>
      </c>
      <c r="J41" s="89">
        <v>0.25</v>
      </c>
      <c r="K41" s="89">
        <f t="shared" ref="K41:K51" si="5">$J$38*J41</f>
        <v>0</v>
      </c>
      <c r="L41" s="88" t="s">
        <v>23</v>
      </c>
      <c r="N41" s="87"/>
      <c r="O41" s="88" t="s">
        <v>16</v>
      </c>
      <c r="P41" s="89">
        <v>100.0</v>
      </c>
      <c r="Q41" s="89"/>
      <c r="R41" s="88" t="s">
        <v>17</v>
      </c>
    </row>
    <row r="42">
      <c r="C42" s="78" t="s">
        <v>56</v>
      </c>
      <c r="D42" s="79">
        <v>50.0</v>
      </c>
      <c r="E42" s="79">
        <f t="shared" si="4"/>
        <v>0</v>
      </c>
      <c r="F42" s="78" t="s">
        <v>27</v>
      </c>
      <c r="H42" s="87"/>
      <c r="I42" s="88" t="s">
        <v>33</v>
      </c>
      <c r="J42" s="89">
        <v>0.25</v>
      </c>
      <c r="K42" s="89">
        <f t="shared" si="5"/>
        <v>0</v>
      </c>
      <c r="L42" s="88" t="s">
        <v>26</v>
      </c>
      <c r="N42" s="87"/>
      <c r="O42" s="88" t="s">
        <v>64</v>
      </c>
      <c r="P42" s="89">
        <v>2.0</v>
      </c>
      <c r="Q42" s="89"/>
      <c r="R42" s="88" t="s">
        <v>26</v>
      </c>
    </row>
    <row r="43">
      <c r="C43" s="71" t="s">
        <v>65</v>
      </c>
      <c r="D43" s="73">
        <v>0.3</v>
      </c>
      <c r="E43" s="73">
        <f t="shared" si="4"/>
        <v>0</v>
      </c>
      <c r="F43" s="71" t="s">
        <v>26</v>
      </c>
      <c r="H43" s="87"/>
      <c r="I43" s="88" t="s">
        <v>32</v>
      </c>
      <c r="J43" s="89">
        <v>0.5</v>
      </c>
      <c r="K43" s="89">
        <f t="shared" si="5"/>
        <v>0</v>
      </c>
      <c r="L43" s="88" t="s">
        <v>26</v>
      </c>
      <c r="N43" s="87"/>
      <c r="O43" s="88" t="s">
        <v>32</v>
      </c>
      <c r="P43" s="89">
        <v>0.66</v>
      </c>
      <c r="Q43" s="89"/>
      <c r="R43" s="88" t="s">
        <v>26</v>
      </c>
    </row>
    <row r="44">
      <c r="C44" s="78" t="s">
        <v>33</v>
      </c>
      <c r="D44" s="79">
        <v>0.125</v>
      </c>
      <c r="E44" s="79">
        <f t="shared" si="4"/>
        <v>0</v>
      </c>
      <c r="F44" s="78" t="s">
        <v>26</v>
      </c>
      <c r="H44" s="87"/>
      <c r="I44" s="88" t="s">
        <v>16</v>
      </c>
      <c r="J44" s="89">
        <v>0.5</v>
      </c>
      <c r="K44" s="89">
        <f t="shared" si="5"/>
        <v>0</v>
      </c>
      <c r="L44" s="88" t="s">
        <v>26</v>
      </c>
      <c r="N44" s="87"/>
      <c r="O44" s="88" t="s">
        <v>16</v>
      </c>
      <c r="P44" s="89">
        <f>2/3</f>
        <v>0.6666666667</v>
      </c>
      <c r="Q44" s="89"/>
      <c r="R44" s="88" t="s">
        <v>26</v>
      </c>
    </row>
    <row r="45">
      <c r="C45" s="71" t="s">
        <v>32</v>
      </c>
      <c r="D45" s="73">
        <v>1.0</v>
      </c>
      <c r="E45" s="73">
        <f t="shared" si="4"/>
        <v>0</v>
      </c>
      <c r="F45" s="71" t="s">
        <v>26</v>
      </c>
      <c r="H45" s="87"/>
      <c r="I45" s="88" t="s">
        <v>60</v>
      </c>
      <c r="J45" s="89">
        <v>0.25</v>
      </c>
      <c r="K45" s="89">
        <f t="shared" si="5"/>
        <v>0</v>
      </c>
      <c r="L45" s="88" t="s">
        <v>26</v>
      </c>
      <c r="N45" s="87"/>
      <c r="O45" s="88" t="s">
        <v>66</v>
      </c>
      <c r="P45" s="89">
        <f>1/3</f>
        <v>0.3333333333</v>
      </c>
      <c r="Q45" s="89"/>
      <c r="R45" s="88" t="s">
        <v>23</v>
      </c>
    </row>
    <row r="46">
      <c r="C46" s="78" t="s">
        <v>30</v>
      </c>
      <c r="D46" s="79">
        <v>0.3</v>
      </c>
      <c r="E46" s="79">
        <f t="shared" si="4"/>
        <v>0</v>
      </c>
      <c r="F46" s="78" t="s">
        <v>26</v>
      </c>
      <c r="H46" s="87"/>
      <c r="I46" s="88" t="s">
        <v>22</v>
      </c>
      <c r="J46" s="89">
        <v>0.25</v>
      </c>
      <c r="K46" s="89">
        <f t="shared" si="5"/>
        <v>0</v>
      </c>
      <c r="L46" s="88" t="s">
        <v>26</v>
      </c>
      <c r="N46" s="87"/>
      <c r="O46" s="88" t="s">
        <v>67</v>
      </c>
      <c r="P46" s="89">
        <f>160/3</f>
        <v>53.33333333</v>
      </c>
      <c r="Q46" s="89"/>
      <c r="R46" s="88" t="s">
        <v>17</v>
      </c>
    </row>
    <row r="47">
      <c r="B47" s="81" t="s">
        <v>68</v>
      </c>
      <c r="C47" s="71" t="s">
        <v>31</v>
      </c>
      <c r="D47" s="73">
        <v>1.0</v>
      </c>
      <c r="E47" s="73">
        <f t="shared" si="4"/>
        <v>0</v>
      </c>
      <c r="F47" s="71" t="s">
        <v>26</v>
      </c>
      <c r="H47" s="87"/>
      <c r="I47" s="88" t="s">
        <v>69</v>
      </c>
      <c r="J47" s="89">
        <v>0.25</v>
      </c>
      <c r="K47" s="89">
        <f t="shared" si="5"/>
        <v>0</v>
      </c>
      <c r="L47" s="88" t="s">
        <v>29</v>
      </c>
      <c r="N47" s="87"/>
      <c r="O47" s="88" t="s">
        <v>69</v>
      </c>
      <c r="P47" s="89">
        <f>2/3</f>
        <v>0.6666666667</v>
      </c>
      <c r="Q47" s="89"/>
      <c r="R47" s="88" t="s">
        <v>29</v>
      </c>
    </row>
    <row r="48">
      <c r="C48" s="78" t="s">
        <v>16</v>
      </c>
      <c r="D48" s="79">
        <v>100.0</v>
      </c>
      <c r="E48" s="79">
        <f t="shared" si="4"/>
        <v>0</v>
      </c>
      <c r="F48" s="78" t="s">
        <v>17</v>
      </c>
      <c r="H48" s="87"/>
      <c r="I48" s="88" t="s">
        <v>70</v>
      </c>
      <c r="J48" s="89">
        <v>0.25</v>
      </c>
      <c r="K48" s="89">
        <f t="shared" si="5"/>
        <v>0</v>
      </c>
      <c r="L48" s="88" t="s">
        <v>26</v>
      </c>
      <c r="N48" s="87"/>
      <c r="O48" s="88" t="s">
        <v>71</v>
      </c>
      <c r="P48" s="89">
        <v>130.0</v>
      </c>
      <c r="Q48" s="89"/>
      <c r="R48" s="88" t="s">
        <v>27</v>
      </c>
    </row>
    <row r="49">
      <c r="B49" s="90"/>
      <c r="C49" s="90"/>
      <c r="D49" s="90"/>
      <c r="E49" s="90"/>
      <c r="F49" s="90"/>
      <c r="H49" s="87"/>
      <c r="I49" s="88" t="s">
        <v>72</v>
      </c>
      <c r="J49" s="89">
        <v>62.5</v>
      </c>
      <c r="K49" s="89">
        <f t="shared" si="5"/>
        <v>0</v>
      </c>
      <c r="L49" s="88" t="s">
        <v>17</v>
      </c>
      <c r="N49" s="87"/>
      <c r="O49" s="88" t="s">
        <v>73</v>
      </c>
      <c r="P49" s="89">
        <v>100.0</v>
      </c>
      <c r="Q49" s="89"/>
      <c r="R49" s="88" t="s">
        <v>17</v>
      </c>
    </row>
    <row r="50">
      <c r="B50" s="90"/>
      <c r="C50" s="90"/>
      <c r="D50" s="90"/>
      <c r="E50" s="90"/>
      <c r="F50" s="90"/>
      <c r="H50" s="91"/>
      <c r="I50" s="88" t="s">
        <v>74</v>
      </c>
      <c r="J50" s="89">
        <v>0.25</v>
      </c>
      <c r="K50" s="89">
        <f t="shared" si="5"/>
        <v>0</v>
      </c>
      <c r="L50" s="88" t="s">
        <v>26</v>
      </c>
      <c r="N50" s="92"/>
      <c r="O50" s="88" t="s">
        <v>75</v>
      </c>
      <c r="P50" s="89">
        <v>33.0</v>
      </c>
      <c r="Q50" s="89"/>
      <c r="R50" s="88" t="s">
        <v>17</v>
      </c>
    </row>
    <row r="51">
      <c r="H51" s="91"/>
      <c r="I51" s="88" t="s">
        <v>56</v>
      </c>
      <c r="J51" s="89">
        <v>50.0</v>
      </c>
      <c r="K51" s="89">
        <f t="shared" si="5"/>
        <v>0</v>
      </c>
      <c r="L51" s="88" t="s">
        <v>17</v>
      </c>
      <c r="N51" s="92"/>
      <c r="O51" s="88" t="s">
        <v>76</v>
      </c>
      <c r="P51" s="89">
        <v>200.0</v>
      </c>
      <c r="Q51" s="89"/>
      <c r="R51" s="88" t="s">
        <v>27</v>
      </c>
    </row>
    <row r="52" ht="45.0" customHeight="1">
      <c r="H52" s="72"/>
      <c r="I52" s="93"/>
      <c r="J52" s="94"/>
      <c r="K52" s="94"/>
      <c r="L52" s="93"/>
      <c r="N52" s="90"/>
      <c r="O52" s="90"/>
      <c r="P52" s="90"/>
      <c r="Q52" s="90"/>
      <c r="R52" s="90"/>
    </row>
    <row r="53">
      <c r="A53" s="90"/>
      <c r="B53" s="47" t="str">
        <f>HYPERLINK("https://www.myprotein.com/thezone/recipe/fajita-pasta-bake/", "Fajita Pasta Bake")</f>
        <v>Fajita Pasta Bake</v>
      </c>
      <c r="G53" s="90"/>
      <c r="H53" s="47" t="str">
        <f>HYPERLINK("https://www.myprotein.com/thezone/recipe/meal-prep-chicken-and-rice-recipe/", "Chicken and Rice")</f>
        <v>Chicken and Rice</v>
      </c>
      <c r="N53" s="47" t="str">
        <f>HYPERLINK("https://www.skinnytaste.com/fish-taco-bowls/", "Fish Taco Bowl")</f>
        <v>Fish Taco Bowl</v>
      </c>
    </row>
    <row r="54">
      <c r="A54" s="90"/>
      <c r="B54" s="54"/>
      <c r="C54" s="54"/>
      <c r="D54" s="54"/>
      <c r="E54" s="54"/>
      <c r="F54" s="54"/>
      <c r="G54" s="90"/>
      <c r="H54" s="95"/>
      <c r="I54" s="95"/>
      <c r="J54" s="95"/>
      <c r="K54" s="95"/>
      <c r="L54" s="95"/>
      <c r="N54" s="54"/>
      <c r="O54" s="54"/>
      <c r="P54" s="54"/>
      <c r="Q54" s="54"/>
      <c r="R54" s="54"/>
    </row>
    <row r="55">
      <c r="A55" s="90"/>
      <c r="B55" s="50" t="str">
        <f>IMAGE("https://blogscdn.thehut.net/app/uploads/sites/478/2020/07/Fajita-Pasta-Bake-BLOG-min_1594109390.jpg")</f>
        <v/>
      </c>
      <c r="C55" s="57" t="s">
        <v>8</v>
      </c>
      <c r="D55" s="52">
        <v>521.0</v>
      </c>
      <c r="E55" s="53"/>
      <c r="G55" s="90"/>
      <c r="H55" s="50" t="str">
        <f>IMAGE("https://blogscdn.thehut.net/wp-content/uploads/sites/478/2016/04/11104312/Chicken-and-rice-meal-prep-1.jpg")</f>
        <v/>
      </c>
      <c r="I55" s="55" t="s">
        <v>8</v>
      </c>
      <c r="J55" s="96">
        <v>511.0</v>
      </c>
      <c r="K55" s="53"/>
      <c r="N55" s="50" t="str">
        <f>IMAGE("https://www.skinnytaste.com/wp-content/uploads/2022/09/Fish-Taco-Bowls-8.jpg")</f>
        <v/>
      </c>
      <c r="O55" s="57" t="s">
        <v>8</v>
      </c>
      <c r="P55" s="52">
        <v>264.0</v>
      </c>
      <c r="Q55" s="53"/>
    </row>
    <row r="56">
      <c r="A56" s="90"/>
      <c r="C56" s="57" t="s">
        <v>9</v>
      </c>
      <c r="D56" s="52">
        <v>28.0</v>
      </c>
      <c r="G56" s="90"/>
      <c r="I56" s="55" t="s">
        <v>9</v>
      </c>
      <c r="J56" s="96">
        <v>41.0</v>
      </c>
      <c r="O56" s="57" t="s">
        <v>9</v>
      </c>
      <c r="P56" s="52">
        <v>31.5</v>
      </c>
    </row>
    <row r="57">
      <c r="A57" s="90"/>
      <c r="C57" s="57" t="s">
        <v>10</v>
      </c>
      <c r="D57" s="52">
        <v>62.0</v>
      </c>
      <c r="G57" s="90"/>
      <c r="I57" s="55" t="s">
        <v>10</v>
      </c>
      <c r="J57" s="96">
        <v>57.0</v>
      </c>
      <c r="O57" s="57" t="s">
        <v>10</v>
      </c>
      <c r="P57" s="52">
        <v>9.0</v>
      </c>
    </row>
    <row r="58">
      <c r="A58" s="90"/>
      <c r="C58" s="57" t="s">
        <v>11</v>
      </c>
      <c r="D58" s="52">
        <v>16.0</v>
      </c>
      <c r="G58" s="90"/>
      <c r="I58" s="55" t="s">
        <v>11</v>
      </c>
      <c r="J58" s="96">
        <v>6.0</v>
      </c>
      <c r="O58" s="57" t="s">
        <v>11</v>
      </c>
      <c r="P58" s="52">
        <v>12.5</v>
      </c>
    </row>
    <row r="59">
      <c r="A59" s="90"/>
      <c r="C59" s="57"/>
      <c r="D59" s="52"/>
      <c r="G59" s="90"/>
      <c r="I59" s="55"/>
      <c r="J59" s="96"/>
      <c r="O59" s="57"/>
      <c r="P59" s="52"/>
    </row>
    <row r="60">
      <c r="A60" s="90"/>
      <c r="C60" s="57" t="s">
        <v>5</v>
      </c>
      <c r="D60" s="52">
        <v>6.0</v>
      </c>
      <c r="G60" s="90"/>
      <c r="I60" s="55" t="s">
        <v>5</v>
      </c>
      <c r="J60" s="96">
        <v>0.0</v>
      </c>
      <c r="O60" s="57" t="s">
        <v>5</v>
      </c>
      <c r="P60" s="52">
        <v>0.0</v>
      </c>
    </row>
    <row r="61">
      <c r="A61" s="90"/>
      <c r="B61" s="59"/>
      <c r="C61" s="60"/>
      <c r="D61" s="61"/>
      <c r="E61" s="61"/>
      <c r="F61" s="60"/>
      <c r="G61" s="90"/>
      <c r="H61" s="59"/>
      <c r="I61" s="60"/>
      <c r="J61" s="61"/>
      <c r="K61" s="61"/>
      <c r="L61" s="60"/>
      <c r="N61" s="59"/>
      <c r="O61" s="60"/>
      <c r="P61" s="61"/>
      <c r="Q61" s="61"/>
      <c r="R61" s="60"/>
    </row>
    <row r="62">
      <c r="A62" s="90"/>
      <c r="B62" s="85" t="s">
        <v>13</v>
      </c>
      <c r="C62" s="85" t="s">
        <v>1</v>
      </c>
      <c r="D62" s="86" t="s">
        <v>2</v>
      </c>
      <c r="E62" s="86" t="s">
        <v>14</v>
      </c>
      <c r="F62" s="85" t="s">
        <v>3</v>
      </c>
      <c r="G62" s="90"/>
      <c r="H62" s="85" t="s">
        <v>13</v>
      </c>
      <c r="I62" s="85" t="s">
        <v>1</v>
      </c>
      <c r="J62" s="86" t="s">
        <v>2</v>
      </c>
      <c r="K62" s="86" t="s">
        <v>14</v>
      </c>
      <c r="L62" s="85" t="s">
        <v>3</v>
      </c>
      <c r="N62" s="85" t="s">
        <v>13</v>
      </c>
      <c r="O62" s="85" t="s">
        <v>1</v>
      </c>
      <c r="P62" s="86" t="s">
        <v>2</v>
      </c>
      <c r="Q62" s="86" t="s">
        <v>14</v>
      </c>
      <c r="R62" s="85" t="s">
        <v>3</v>
      </c>
    </row>
    <row r="63">
      <c r="A63" s="90"/>
      <c r="B63" s="87"/>
      <c r="C63" s="88" t="s">
        <v>59</v>
      </c>
      <c r="D63" s="89">
        <v>0.2</v>
      </c>
      <c r="E63" s="89"/>
      <c r="F63" s="88" t="s">
        <v>23</v>
      </c>
      <c r="G63" s="90"/>
      <c r="H63" s="87"/>
      <c r="I63" s="88" t="s">
        <v>59</v>
      </c>
      <c r="J63" s="89">
        <f>1/3</f>
        <v>0.3333333333</v>
      </c>
      <c r="K63" s="89"/>
      <c r="L63" s="88" t="s">
        <v>23</v>
      </c>
      <c r="N63" s="87"/>
      <c r="O63" s="88" t="s">
        <v>77</v>
      </c>
      <c r="P63" s="89">
        <v>1.25</v>
      </c>
      <c r="Q63" s="89"/>
      <c r="R63" s="88" t="s">
        <v>78</v>
      </c>
    </row>
    <row r="64">
      <c r="A64" s="90"/>
      <c r="B64" s="87"/>
      <c r="C64" s="88" t="s">
        <v>79</v>
      </c>
      <c r="D64" s="89">
        <v>70.0</v>
      </c>
      <c r="E64" s="89"/>
      <c r="F64" s="88" t="s">
        <v>17</v>
      </c>
      <c r="G64" s="90"/>
      <c r="H64" s="87"/>
      <c r="I64" s="88" t="s">
        <v>56</v>
      </c>
      <c r="J64" s="89">
        <f>450/3</f>
        <v>150</v>
      </c>
      <c r="K64" s="89"/>
      <c r="L64" s="88" t="s">
        <v>17</v>
      </c>
      <c r="N64" s="87"/>
      <c r="O64" s="88" t="s">
        <v>80</v>
      </c>
      <c r="P64" s="89">
        <v>0.5</v>
      </c>
      <c r="Q64" s="89"/>
      <c r="R64" s="88" t="s">
        <v>23</v>
      </c>
    </row>
    <row r="65">
      <c r="A65" s="90"/>
      <c r="B65" s="87"/>
      <c r="C65" s="88" t="s">
        <v>33</v>
      </c>
      <c r="D65" s="89">
        <v>0.2</v>
      </c>
      <c r="E65" s="89"/>
      <c r="F65" s="88" t="s">
        <v>26</v>
      </c>
      <c r="G65" s="90"/>
      <c r="H65" s="87"/>
      <c r="I65" s="88" t="s">
        <v>73</v>
      </c>
      <c r="J65" s="89">
        <v>200.0</v>
      </c>
      <c r="K65" s="89"/>
      <c r="L65" s="88" t="s">
        <v>17</v>
      </c>
      <c r="N65" s="87"/>
      <c r="O65" s="88" t="s">
        <v>81</v>
      </c>
      <c r="P65" s="89">
        <v>0.0625</v>
      </c>
      <c r="Q65" s="89"/>
      <c r="R65" s="88" t="s">
        <v>20</v>
      </c>
    </row>
    <row r="66">
      <c r="A66" s="90"/>
      <c r="B66" s="87"/>
      <c r="C66" s="88" t="s">
        <v>30</v>
      </c>
      <c r="D66" s="89">
        <v>0.2</v>
      </c>
      <c r="E66" s="89"/>
      <c r="F66" s="88" t="s">
        <v>26</v>
      </c>
      <c r="G66" s="90"/>
      <c r="H66" s="87"/>
      <c r="I66" s="88" t="s">
        <v>16</v>
      </c>
      <c r="J66" s="89">
        <v>200.0</v>
      </c>
      <c r="K66" s="89"/>
      <c r="L66" s="88" t="s">
        <v>17</v>
      </c>
      <c r="N66" s="87"/>
      <c r="O66" s="88" t="s">
        <v>43</v>
      </c>
      <c r="P66" s="89">
        <v>0.33</v>
      </c>
      <c r="Q66" s="89"/>
      <c r="R66" s="88" t="s">
        <v>23</v>
      </c>
    </row>
    <row r="67">
      <c r="A67" s="90"/>
      <c r="B67" s="87"/>
      <c r="C67" s="88" t="s">
        <v>65</v>
      </c>
      <c r="D67" s="89">
        <v>0.2</v>
      </c>
      <c r="E67" s="89"/>
      <c r="F67" s="88" t="s">
        <v>26</v>
      </c>
      <c r="G67" s="90"/>
      <c r="H67" s="87"/>
      <c r="I67" s="88" t="s">
        <v>82</v>
      </c>
      <c r="J67" s="89">
        <f>75/3</f>
        <v>25</v>
      </c>
      <c r="K67" s="89"/>
      <c r="L67" s="88" t="s">
        <v>17</v>
      </c>
      <c r="N67" s="87"/>
      <c r="O67" s="88" t="s">
        <v>74</v>
      </c>
      <c r="P67" s="89">
        <v>0.5</v>
      </c>
      <c r="Q67" s="89"/>
      <c r="R67" s="88" t="s">
        <v>26</v>
      </c>
    </row>
    <row r="68">
      <c r="A68" s="90"/>
      <c r="B68" s="87"/>
      <c r="C68" s="88" t="s">
        <v>83</v>
      </c>
      <c r="D68" s="89">
        <v>1.0</v>
      </c>
      <c r="E68" s="89"/>
      <c r="F68" s="88" t="s">
        <v>26</v>
      </c>
      <c r="G68" s="90"/>
      <c r="H68" s="87"/>
      <c r="I68" s="88" t="s">
        <v>84</v>
      </c>
      <c r="J68" s="89">
        <v>1.0</v>
      </c>
      <c r="K68" s="89"/>
      <c r="L68" s="88" t="s">
        <v>23</v>
      </c>
      <c r="N68" s="87"/>
      <c r="O68" s="88" t="s">
        <v>59</v>
      </c>
      <c r="P68" s="89">
        <v>0.25</v>
      </c>
      <c r="Q68" s="89"/>
      <c r="R68" s="88" t="s">
        <v>23</v>
      </c>
    </row>
    <row r="69">
      <c r="A69" s="90"/>
      <c r="B69" s="87"/>
      <c r="C69" s="88" t="s">
        <v>67</v>
      </c>
      <c r="D69" s="89">
        <v>70.0</v>
      </c>
      <c r="E69" s="89"/>
      <c r="F69" s="88" t="s">
        <v>17</v>
      </c>
      <c r="G69" s="90"/>
      <c r="H69" s="87"/>
      <c r="I69" s="88" t="s">
        <v>69</v>
      </c>
      <c r="J69" s="89">
        <v>0.3</v>
      </c>
      <c r="K69" s="89"/>
      <c r="L69" s="88" t="s">
        <v>29</v>
      </c>
      <c r="N69" s="87"/>
      <c r="O69" s="88" t="s">
        <v>60</v>
      </c>
      <c r="P69" s="89">
        <v>0.125</v>
      </c>
      <c r="Q69" s="89"/>
      <c r="R69" s="88" t="s">
        <v>29</v>
      </c>
    </row>
    <row r="70">
      <c r="A70" s="90"/>
      <c r="B70" s="87"/>
      <c r="C70" s="88" t="s">
        <v>70</v>
      </c>
      <c r="D70" s="89">
        <v>20.0</v>
      </c>
      <c r="E70" s="89"/>
      <c r="F70" s="88" t="s">
        <v>17</v>
      </c>
      <c r="G70" s="90"/>
      <c r="H70" s="87"/>
      <c r="I70" s="88" t="s">
        <v>39</v>
      </c>
      <c r="J70" s="89">
        <v>3.0</v>
      </c>
      <c r="K70" s="89"/>
      <c r="L70" s="88" t="s">
        <v>26</v>
      </c>
      <c r="N70" s="87"/>
      <c r="O70" s="88" t="s">
        <v>85</v>
      </c>
      <c r="P70" s="89">
        <v>3.0</v>
      </c>
      <c r="Q70" s="89"/>
      <c r="R70" s="88" t="s">
        <v>17</v>
      </c>
    </row>
    <row r="71">
      <c r="A71" s="90"/>
      <c r="B71" s="87"/>
      <c r="C71" s="88" t="s">
        <v>86</v>
      </c>
      <c r="D71" s="89">
        <v>20.0</v>
      </c>
      <c r="E71" s="89"/>
      <c r="F71" s="88" t="s">
        <v>17</v>
      </c>
      <c r="G71" s="90"/>
      <c r="I71" s="97"/>
      <c r="L71" s="97"/>
      <c r="N71" s="87"/>
      <c r="O71" s="88" t="s">
        <v>87</v>
      </c>
      <c r="P71" s="89">
        <v>0.33</v>
      </c>
      <c r="Q71" s="89"/>
      <c r="R71" s="88" t="s">
        <v>20</v>
      </c>
    </row>
    <row r="72">
      <c r="A72" s="90"/>
      <c r="B72" s="92"/>
      <c r="C72" s="88" t="s">
        <v>88</v>
      </c>
      <c r="D72" s="89">
        <v>2.0</v>
      </c>
      <c r="E72" s="89"/>
      <c r="F72" s="88" t="s">
        <v>17</v>
      </c>
      <c r="G72" s="90"/>
      <c r="I72" s="90"/>
      <c r="J72" s="90"/>
      <c r="K72" s="90"/>
      <c r="L72" s="90"/>
      <c r="N72" s="92"/>
      <c r="O72" s="88" t="s">
        <v>89</v>
      </c>
      <c r="P72" s="89">
        <v>0.33</v>
      </c>
      <c r="Q72" s="89"/>
      <c r="R72" s="88" t="s">
        <v>20</v>
      </c>
    </row>
    <row r="73">
      <c r="A73" s="90"/>
      <c r="B73" s="87"/>
      <c r="C73" s="88" t="s">
        <v>90</v>
      </c>
      <c r="D73" s="89">
        <v>10.0</v>
      </c>
      <c r="E73" s="89"/>
      <c r="F73" s="88" t="s">
        <v>17</v>
      </c>
      <c r="G73" s="90"/>
      <c r="I73" s="97"/>
      <c r="L73" s="97"/>
      <c r="N73" s="87"/>
      <c r="O73" s="88" t="s">
        <v>25</v>
      </c>
      <c r="P73" s="89">
        <v>0.33</v>
      </c>
      <c r="Q73" s="89"/>
      <c r="R73" s="88" t="s">
        <v>20</v>
      </c>
    </row>
    <row r="74">
      <c r="A74" s="90"/>
      <c r="B74" s="92"/>
      <c r="C74" s="88" t="s">
        <v>91</v>
      </c>
      <c r="D74" s="89">
        <v>6.0</v>
      </c>
      <c r="E74" s="89"/>
      <c r="F74" s="88" t="s">
        <v>17</v>
      </c>
      <c r="G74" s="90"/>
      <c r="N74" s="92"/>
      <c r="O74" s="88" t="s">
        <v>92</v>
      </c>
      <c r="P74" s="89">
        <v>0.33</v>
      </c>
      <c r="Q74" s="89"/>
      <c r="R74" s="88" t="s">
        <v>20</v>
      </c>
    </row>
    <row r="75">
      <c r="A75" s="90"/>
      <c r="B75" s="90"/>
      <c r="C75" s="90"/>
      <c r="D75" s="90"/>
      <c r="E75" s="90"/>
      <c r="F75" s="90"/>
      <c r="G75" s="90"/>
    </row>
    <row r="80">
      <c r="B80" s="98"/>
    </row>
    <row r="82">
      <c r="B82" s="98"/>
    </row>
    <row r="83">
      <c r="B83" s="99" t="str">
        <f>HYPERLINK("", "Recipes to add")</f>
        <v>Recipes to add</v>
      </c>
    </row>
    <row r="84">
      <c r="B84" s="100" t="s">
        <v>93</v>
      </c>
    </row>
    <row r="85">
      <c r="B85" s="101" t="s">
        <v>94</v>
      </c>
    </row>
    <row r="86">
      <c r="B86" s="100" t="s">
        <v>95</v>
      </c>
    </row>
    <row r="87">
      <c r="B87" s="101" t="s">
        <v>96</v>
      </c>
    </row>
  </sheetData>
  <mergeCells count="42">
    <mergeCell ref="N4:N9"/>
    <mergeCell ref="Q4:R9"/>
    <mergeCell ref="N31:R31"/>
    <mergeCell ref="N33:N38"/>
    <mergeCell ref="Q33:R38"/>
    <mergeCell ref="N53:R53"/>
    <mergeCell ref="B2:F2"/>
    <mergeCell ref="H2:L2"/>
    <mergeCell ref="N2:R2"/>
    <mergeCell ref="B4:B9"/>
    <mergeCell ref="E4:F9"/>
    <mergeCell ref="K4:L9"/>
    <mergeCell ref="N12:N18"/>
    <mergeCell ref="N19:N21"/>
    <mergeCell ref="B12:B16"/>
    <mergeCell ref="B17:B23"/>
    <mergeCell ref="B24:B27"/>
    <mergeCell ref="B28:B29"/>
    <mergeCell ref="B31:F31"/>
    <mergeCell ref="B33:B38"/>
    <mergeCell ref="E33:F38"/>
    <mergeCell ref="H55:H60"/>
    <mergeCell ref="K55:L60"/>
    <mergeCell ref="N55:N60"/>
    <mergeCell ref="Q55:R60"/>
    <mergeCell ref="H4:H9"/>
    <mergeCell ref="H12:H19"/>
    <mergeCell ref="H20:H26"/>
    <mergeCell ref="H31:L31"/>
    <mergeCell ref="H33:H38"/>
    <mergeCell ref="K33:L38"/>
    <mergeCell ref="H53:L53"/>
    <mergeCell ref="B85:F85"/>
    <mergeCell ref="B86:F86"/>
    <mergeCell ref="B87:F87"/>
    <mergeCell ref="B41:B46"/>
    <mergeCell ref="B47:B48"/>
    <mergeCell ref="B53:F53"/>
    <mergeCell ref="B55:B60"/>
    <mergeCell ref="E55:F60"/>
    <mergeCell ref="B83:F83"/>
    <mergeCell ref="B84:F84"/>
  </mergeCells>
  <dataValidations>
    <dataValidation type="list" allowBlank="1" sqref="O12:O21 I12:I26 C12:C29 C41:C48 I41:I51 O41:O51 I63:I70 C63:C74 O63:O74">
      <formula1>Ingredients!$A$2:$A999</formula1>
    </dataValidation>
    <dataValidation type="list" allowBlank="1" showErrorMessage="1" sqref="R12:R21 L12:L26 F12:F29 F41:F48 L41:L51 R41:R51 L63:L70 F63:F74 R63:R74">
      <formula1>Units[Allowed Units]</formula1>
    </dataValidation>
  </dataValidations>
  <hyperlinks>
    <hyperlink r:id="rId1" ref="B84"/>
    <hyperlink r:id="rId2" ref="B85"/>
    <hyperlink r:id="rId3" ref="B86"/>
    <hyperlink r:id="rId4" ref="B87"/>
  </hyperlinks>
  <drawing r:id="rId5"/>
  <tableParts count="6">
    <tablePart r:id="rId12"/>
    <tablePart r:id="rId13"/>
    <tablePart r:id="rId14"/>
    <tablePart r:id="rId15"/>
    <tablePart r:id="rId16"/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9.25"/>
    <col customWidth="1" min="3" max="4" width="18.88"/>
  </cols>
  <sheetData>
    <row r="1">
      <c r="A1" s="102" t="s">
        <v>1</v>
      </c>
      <c r="B1" s="103" t="s">
        <v>97</v>
      </c>
      <c r="C1" s="104" t="s">
        <v>98</v>
      </c>
      <c r="D1" s="105" t="s">
        <v>99</v>
      </c>
    </row>
    <row r="2">
      <c r="A2" s="106" t="s">
        <v>100</v>
      </c>
      <c r="B2" s="107" t="s">
        <v>26</v>
      </c>
      <c r="C2" s="108">
        <v>0.63</v>
      </c>
      <c r="D2" s="109">
        <v>118.0</v>
      </c>
      <c r="F2" s="110" t="s">
        <v>101</v>
      </c>
      <c r="K2" s="111"/>
      <c r="L2" s="112"/>
    </row>
    <row r="3">
      <c r="A3" s="113" t="s">
        <v>84</v>
      </c>
      <c r="B3" s="114" t="s">
        <v>17</v>
      </c>
      <c r="C3" s="115">
        <v>1.22</v>
      </c>
      <c r="D3" s="116" t="s">
        <v>102</v>
      </c>
      <c r="K3" s="111"/>
      <c r="L3" s="112"/>
    </row>
    <row r="4">
      <c r="A4" s="106" t="s">
        <v>72</v>
      </c>
      <c r="B4" s="117" t="s">
        <v>17</v>
      </c>
      <c r="C4" s="108">
        <v>1.8</v>
      </c>
      <c r="D4" s="109">
        <v>400.0</v>
      </c>
      <c r="K4" s="111"/>
      <c r="L4" s="112"/>
    </row>
    <row r="5">
      <c r="A5" s="118" t="s">
        <v>22</v>
      </c>
      <c r="B5" s="114" t="s">
        <v>17</v>
      </c>
      <c r="C5" s="115">
        <v>0.47</v>
      </c>
      <c r="D5" s="116">
        <v>2.0</v>
      </c>
      <c r="K5" s="111"/>
      <c r="L5" s="112"/>
    </row>
    <row r="6">
      <c r="A6" s="119" t="s">
        <v>48</v>
      </c>
      <c r="B6" s="117" t="s">
        <v>17</v>
      </c>
      <c r="C6" s="108" t="s">
        <v>103</v>
      </c>
      <c r="D6" s="109">
        <v>400.0</v>
      </c>
      <c r="K6" s="111"/>
      <c r="L6" s="112"/>
    </row>
    <row r="7">
      <c r="A7" s="118" t="s">
        <v>54</v>
      </c>
      <c r="B7" s="114" t="s">
        <v>17</v>
      </c>
      <c r="C7" s="115">
        <v>0.1</v>
      </c>
      <c r="D7" s="116" t="s">
        <v>102</v>
      </c>
      <c r="K7" s="111"/>
      <c r="L7" s="112"/>
    </row>
    <row r="8">
      <c r="A8" s="119" t="s">
        <v>24</v>
      </c>
      <c r="B8" s="117" t="s">
        <v>17</v>
      </c>
      <c r="C8" s="108">
        <v>0.85</v>
      </c>
      <c r="D8" s="109" t="s">
        <v>102</v>
      </c>
      <c r="K8" s="111"/>
      <c r="L8" s="112"/>
    </row>
    <row r="9">
      <c r="A9" s="113" t="s">
        <v>104</v>
      </c>
      <c r="B9" s="114" t="s">
        <v>17</v>
      </c>
      <c r="C9" s="115">
        <v>0.96</v>
      </c>
      <c r="D9" s="116" t="s">
        <v>102</v>
      </c>
      <c r="K9" s="111"/>
      <c r="L9" s="112"/>
    </row>
    <row r="10">
      <c r="A10" s="106" t="s">
        <v>80</v>
      </c>
      <c r="B10" s="117" t="s">
        <v>17</v>
      </c>
      <c r="C10" s="120">
        <v>0.51</v>
      </c>
      <c r="D10" s="109" t="s">
        <v>102</v>
      </c>
      <c r="K10" s="121"/>
      <c r="L10" s="112"/>
    </row>
    <row r="11">
      <c r="A11" s="118" t="s">
        <v>25</v>
      </c>
      <c r="B11" s="114" t="s">
        <v>17</v>
      </c>
      <c r="C11" s="115">
        <v>0.46</v>
      </c>
      <c r="D11" s="116">
        <v>60.0</v>
      </c>
      <c r="K11" s="111"/>
      <c r="L11" s="112"/>
    </row>
    <row r="12">
      <c r="A12" s="119" t="s">
        <v>90</v>
      </c>
      <c r="B12" s="117" t="s">
        <v>17</v>
      </c>
      <c r="C12" s="108">
        <v>0.95</v>
      </c>
      <c r="D12" s="109" t="s">
        <v>102</v>
      </c>
      <c r="K12" s="111"/>
      <c r="L12" s="112"/>
    </row>
    <row r="13">
      <c r="A13" s="113" t="s">
        <v>39</v>
      </c>
      <c r="B13" s="114" t="s">
        <v>17</v>
      </c>
      <c r="C13" s="115">
        <v>1.01</v>
      </c>
      <c r="D13" s="116">
        <v>17.0</v>
      </c>
      <c r="K13" s="111"/>
      <c r="L13" s="112"/>
    </row>
    <row r="14">
      <c r="A14" s="119" t="s">
        <v>16</v>
      </c>
      <c r="B14" s="117" t="s">
        <v>17</v>
      </c>
      <c r="C14" s="108">
        <v>0.87</v>
      </c>
      <c r="D14" s="109">
        <v>200.0</v>
      </c>
      <c r="K14" s="121"/>
      <c r="L14" s="112"/>
    </row>
    <row r="15">
      <c r="A15" s="113" t="s">
        <v>76</v>
      </c>
      <c r="B15" s="114" t="s">
        <v>27</v>
      </c>
      <c r="C15" s="122">
        <v>1.0</v>
      </c>
      <c r="D15" s="116" t="s">
        <v>102</v>
      </c>
      <c r="K15" s="111"/>
      <c r="L15" s="123"/>
    </row>
    <row r="16">
      <c r="A16" s="119" t="s">
        <v>79</v>
      </c>
      <c r="B16" s="117" t="s">
        <v>17</v>
      </c>
      <c r="C16" s="108">
        <v>0.57</v>
      </c>
      <c r="D16" s="109">
        <v>130.0</v>
      </c>
      <c r="K16" s="111"/>
      <c r="L16" s="112"/>
    </row>
    <row r="17">
      <c r="A17" s="113" t="s">
        <v>105</v>
      </c>
      <c r="B17" s="114" t="s">
        <v>17</v>
      </c>
      <c r="C17" s="115">
        <v>0.2</v>
      </c>
      <c r="D17" s="116">
        <v>0.1</v>
      </c>
      <c r="K17" s="111"/>
      <c r="L17" s="112"/>
    </row>
    <row r="18">
      <c r="A18" s="119" t="s">
        <v>85</v>
      </c>
      <c r="B18" s="117" t="s">
        <v>17</v>
      </c>
      <c r="C18" s="108">
        <v>0.07</v>
      </c>
      <c r="D18" s="109" t="s">
        <v>102</v>
      </c>
      <c r="K18" s="111"/>
      <c r="L18" s="112"/>
    </row>
    <row r="19">
      <c r="A19" s="118" t="s">
        <v>71</v>
      </c>
      <c r="B19" s="114" t="s">
        <v>27</v>
      </c>
      <c r="C19" s="115">
        <v>1.02</v>
      </c>
      <c r="D19" s="116" t="s">
        <v>102</v>
      </c>
      <c r="K19" s="111"/>
      <c r="L19" s="123"/>
    </row>
    <row r="20">
      <c r="A20" s="106" t="s">
        <v>106</v>
      </c>
      <c r="B20" s="117" t="s">
        <v>27</v>
      </c>
      <c r="C20" s="108">
        <v>1.12</v>
      </c>
      <c r="D20" s="109">
        <v>150.0</v>
      </c>
      <c r="K20" s="111"/>
      <c r="L20" s="112"/>
    </row>
    <row r="21">
      <c r="A21" s="118" t="s">
        <v>88</v>
      </c>
      <c r="B21" s="114" t="s">
        <v>17</v>
      </c>
      <c r="C21" s="115">
        <v>0.07</v>
      </c>
      <c r="D21" s="116" t="s">
        <v>102</v>
      </c>
      <c r="K21" s="111"/>
      <c r="L21" s="112"/>
    </row>
    <row r="22">
      <c r="A22" s="119" t="s">
        <v>34</v>
      </c>
      <c r="B22" s="117" t="s">
        <v>17</v>
      </c>
      <c r="C22" s="108">
        <v>0.49</v>
      </c>
      <c r="D22" s="109" t="s">
        <v>102</v>
      </c>
      <c r="K22" s="111"/>
      <c r="L22" s="112"/>
    </row>
    <row r="23">
      <c r="A23" s="118" t="s">
        <v>38</v>
      </c>
      <c r="B23" s="114" t="s">
        <v>17</v>
      </c>
      <c r="C23" s="115">
        <v>0.54</v>
      </c>
      <c r="D23" s="116" t="s">
        <v>102</v>
      </c>
      <c r="K23" s="111"/>
      <c r="L23" s="112"/>
    </row>
    <row r="24">
      <c r="A24" s="106" t="s">
        <v>107</v>
      </c>
      <c r="B24" s="117" t="s">
        <v>17</v>
      </c>
      <c r="C24" s="108">
        <v>0.57</v>
      </c>
      <c r="D24" s="109">
        <v>250.0</v>
      </c>
      <c r="K24" s="111"/>
      <c r="L24" s="112"/>
    </row>
    <row r="25">
      <c r="A25" s="118" t="s">
        <v>31</v>
      </c>
      <c r="B25" s="124" t="s">
        <v>26</v>
      </c>
      <c r="C25" s="115">
        <v>1.13</v>
      </c>
      <c r="D25" s="116">
        <v>60.0</v>
      </c>
      <c r="K25" s="111"/>
      <c r="L25" s="112"/>
    </row>
    <row r="26">
      <c r="A26" s="119" t="s">
        <v>83</v>
      </c>
      <c r="B26" s="117" t="s">
        <v>26</v>
      </c>
      <c r="C26" s="108">
        <v>0.41</v>
      </c>
      <c r="D26" s="109">
        <v>30.0</v>
      </c>
      <c r="K26" s="111"/>
      <c r="L26" s="112"/>
    </row>
    <row r="27">
      <c r="A27" s="118" t="s">
        <v>32</v>
      </c>
      <c r="B27" s="124" t="s">
        <v>26</v>
      </c>
      <c r="C27" s="115">
        <v>0.57</v>
      </c>
      <c r="D27" s="116">
        <v>6.0</v>
      </c>
      <c r="K27" s="111"/>
      <c r="L27" s="112"/>
    </row>
    <row r="28">
      <c r="A28" s="119" t="s">
        <v>35</v>
      </c>
      <c r="B28" s="117" t="s">
        <v>17</v>
      </c>
      <c r="C28" s="108">
        <v>0.41</v>
      </c>
      <c r="D28" s="109" t="s">
        <v>102</v>
      </c>
      <c r="K28" s="121"/>
      <c r="L28" s="112"/>
    </row>
    <row r="29">
      <c r="A29" s="118" t="s">
        <v>46</v>
      </c>
      <c r="B29" s="114" t="s">
        <v>17</v>
      </c>
      <c r="C29" s="115">
        <v>1.01</v>
      </c>
      <c r="D29" s="116" t="s">
        <v>102</v>
      </c>
      <c r="K29" s="111"/>
      <c r="L29" s="112"/>
    </row>
    <row r="30">
      <c r="A30" s="119" t="s">
        <v>65</v>
      </c>
      <c r="B30" s="107" t="s">
        <v>26</v>
      </c>
      <c r="C30" s="108">
        <v>0.48</v>
      </c>
      <c r="D30" s="109">
        <v>175.0</v>
      </c>
      <c r="K30" s="111"/>
      <c r="L30" s="112"/>
    </row>
    <row r="31">
      <c r="A31" s="118" t="s">
        <v>57</v>
      </c>
      <c r="B31" s="114" t="s">
        <v>17</v>
      </c>
      <c r="C31" s="115">
        <v>0.42</v>
      </c>
      <c r="D31" s="116">
        <v>17.0</v>
      </c>
      <c r="K31" s="111"/>
      <c r="L31" s="112"/>
    </row>
    <row r="32">
      <c r="A32" s="106" t="s">
        <v>36</v>
      </c>
      <c r="B32" s="117" t="s">
        <v>17</v>
      </c>
      <c r="C32" s="108">
        <v>0.96</v>
      </c>
      <c r="D32" s="109" t="s">
        <v>102</v>
      </c>
      <c r="K32" s="111"/>
      <c r="L32" s="112"/>
    </row>
    <row r="33">
      <c r="A33" s="118" t="s">
        <v>53</v>
      </c>
      <c r="B33" s="114" t="s">
        <v>27</v>
      </c>
      <c r="C33" s="115">
        <v>1.43</v>
      </c>
      <c r="D33" s="116" t="s">
        <v>102</v>
      </c>
      <c r="K33" s="111"/>
      <c r="L33" s="112"/>
    </row>
    <row r="34">
      <c r="A34" s="106" t="s">
        <v>45</v>
      </c>
      <c r="B34" s="107" t="s">
        <v>26</v>
      </c>
      <c r="C34" s="120">
        <v>0.2</v>
      </c>
      <c r="D34" s="109">
        <v>2.0</v>
      </c>
      <c r="K34" s="111"/>
      <c r="L34" s="112"/>
    </row>
    <row r="35">
      <c r="A35" s="118" t="s">
        <v>42</v>
      </c>
      <c r="B35" s="114" t="s">
        <v>27</v>
      </c>
      <c r="C35" s="115">
        <v>1.15</v>
      </c>
      <c r="D35" s="116" t="s">
        <v>102</v>
      </c>
      <c r="K35" s="111"/>
      <c r="L35" s="112"/>
    </row>
    <row r="36">
      <c r="A36" s="106" t="s">
        <v>108</v>
      </c>
      <c r="B36" s="107" t="s">
        <v>26</v>
      </c>
      <c r="C36" s="108">
        <v>1.03</v>
      </c>
      <c r="D36" s="109">
        <v>5.0</v>
      </c>
      <c r="K36" s="111"/>
      <c r="L36" s="112"/>
    </row>
    <row r="37">
      <c r="A37" s="118" t="s">
        <v>50</v>
      </c>
      <c r="B37" s="114" t="s">
        <v>27</v>
      </c>
      <c r="C37" s="115">
        <v>1.03</v>
      </c>
      <c r="D37" s="116">
        <v>5.0</v>
      </c>
      <c r="K37" s="111"/>
      <c r="L37" s="112"/>
    </row>
    <row r="38">
      <c r="A38" s="106" t="s">
        <v>86</v>
      </c>
      <c r="B38" s="117" t="s">
        <v>17</v>
      </c>
      <c r="C38" s="108">
        <v>0.98</v>
      </c>
      <c r="D38" s="109">
        <v>50.0</v>
      </c>
      <c r="K38" s="111"/>
      <c r="L38" s="112"/>
    </row>
    <row r="39">
      <c r="A39" s="113" t="s">
        <v>74</v>
      </c>
      <c r="B39" s="124" t="s">
        <v>26</v>
      </c>
      <c r="C39" s="115">
        <v>1.02</v>
      </c>
      <c r="D39" s="116">
        <v>5.0</v>
      </c>
      <c r="K39" s="111"/>
      <c r="L39" s="112"/>
    </row>
    <row r="40">
      <c r="A40" s="119" t="s">
        <v>81</v>
      </c>
      <c r="B40" s="117" t="s">
        <v>27</v>
      </c>
      <c r="C40" s="108">
        <v>0.95</v>
      </c>
      <c r="D40" s="109" t="s">
        <v>102</v>
      </c>
      <c r="K40" s="111"/>
      <c r="L40" s="112"/>
    </row>
    <row r="41">
      <c r="A41" s="118" t="s">
        <v>91</v>
      </c>
      <c r="B41" s="114" t="s">
        <v>17</v>
      </c>
      <c r="C41" s="115">
        <v>0.47</v>
      </c>
      <c r="D41" s="116">
        <v>125.0</v>
      </c>
      <c r="K41" s="111"/>
      <c r="L41" s="112"/>
    </row>
    <row r="42">
      <c r="A42" s="106" t="s">
        <v>109</v>
      </c>
      <c r="B42" s="117" t="s">
        <v>17</v>
      </c>
      <c r="C42" s="108">
        <v>0.3</v>
      </c>
      <c r="D42" s="109">
        <v>50.0</v>
      </c>
      <c r="K42" s="111"/>
      <c r="L42" s="112"/>
    </row>
    <row r="43">
      <c r="A43" s="118" t="s">
        <v>59</v>
      </c>
      <c r="B43" s="114" t="s">
        <v>27</v>
      </c>
      <c r="C43" s="115">
        <v>0.95</v>
      </c>
      <c r="D43" s="116" t="s">
        <v>102</v>
      </c>
      <c r="K43" s="111"/>
      <c r="L43" s="112"/>
    </row>
    <row r="44">
      <c r="A44" s="119" t="s">
        <v>33</v>
      </c>
      <c r="B44" s="117" t="s">
        <v>17</v>
      </c>
      <c r="C44" s="108">
        <v>1.08</v>
      </c>
      <c r="D44" s="109">
        <v>150.0</v>
      </c>
      <c r="K44" s="111"/>
      <c r="L44" s="112"/>
    </row>
    <row r="45">
      <c r="A45" s="118" t="s">
        <v>66</v>
      </c>
      <c r="B45" s="114" t="s">
        <v>17</v>
      </c>
      <c r="C45" s="115">
        <v>0.2</v>
      </c>
      <c r="D45" s="116">
        <v>2.0</v>
      </c>
      <c r="K45" s="111"/>
      <c r="L45" s="112"/>
    </row>
    <row r="46">
      <c r="A46" s="106" t="s">
        <v>69</v>
      </c>
      <c r="B46" s="117" t="s">
        <v>17</v>
      </c>
      <c r="C46" s="108">
        <v>0.46</v>
      </c>
      <c r="D46" s="109">
        <v>2.0</v>
      </c>
      <c r="K46" s="111"/>
      <c r="L46" s="112"/>
    </row>
    <row r="47">
      <c r="A47" s="118" t="s">
        <v>75</v>
      </c>
      <c r="B47" s="114" t="s">
        <v>17</v>
      </c>
      <c r="C47" s="115">
        <v>0.51</v>
      </c>
      <c r="D47" s="116" t="s">
        <v>102</v>
      </c>
      <c r="K47" s="111"/>
      <c r="L47" s="112"/>
    </row>
    <row r="48">
      <c r="A48" s="106" t="s">
        <v>67</v>
      </c>
      <c r="B48" s="117" t="s">
        <v>17</v>
      </c>
      <c r="C48" s="108">
        <v>0.52</v>
      </c>
      <c r="D48" s="109" t="s">
        <v>102</v>
      </c>
      <c r="K48" s="111"/>
      <c r="L48" s="112"/>
    </row>
    <row r="49">
      <c r="A49" s="113" t="s">
        <v>41</v>
      </c>
      <c r="B49" s="114" t="s">
        <v>27</v>
      </c>
      <c r="C49" s="115">
        <v>1.02</v>
      </c>
      <c r="D49" s="116">
        <v>240.0</v>
      </c>
      <c r="K49" s="111"/>
      <c r="L49" s="112"/>
    </row>
    <row r="50">
      <c r="A50" s="119" t="s">
        <v>30</v>
      </c>
      <c r="B50" s="107" t="s">
        <v>26</v>
      </c>
      <c r="C50" s="108">
        <v>0.48</v>
      </c>
      <c r="D50" s="109">
        <v>175.0</v>
      </c>
      <c r="K50" s="111"/>
      <c r="L50" s="112"/>
    </row>
    <row r="51">
      <c r="A51" s="118" t="s">
        <v>87</v>
      </c>
      <c r="B51" s="114" t="s">
        <v>17</v>
      </c>
      <c r="C51" s="115">
        <v>1.22</v>
      </c>
      <c r="D51" s="116" t="s">
        <v>102</v>
      </c>
      <c r="K51" s="111"/>
      <c r="L51" s="112"/>
    </row>
    <row r="52">
      <c r="A52" s="119" t="s">
        <v>110</v>
      </c>
      <c r="B52" s="117" t="s">
        <v>17</v>
      </c>
      <c r="C52" s="108">
        <v>1.08</v>
      </c>
      <c r="D52" s="109">
        <v>150.0</v>
      </c>
      <c r="K52" s="111"/>
      <c r="L52" s="112"/>
    </row>
    <row r="53">
      <c r="A53" s="118" t="s">
        <v>56</v>
      </c>
      <c r="B53" s="114" t="s">
        <v>17</v>
      </c>
      <c r="C53" s="115">
        <v>0.82</v>
      </c>
      <c r="D53" s="116" t="s">
        <v>102</v>
      </c>
      <c r="K53" s="111"/>
      <c r="L53" s="112"/>
    </row>
    <row r="54">
      <c r="A54" s="119" t="s">
        <v>51</v>
      </c>
      <c r="B54" s="117" t="s">
        <v>27</v>
      </c>
      <c r="C54" s="108">
        <v>1.01</v>
      </c>
      <c r="D54" s="109" t="s">
        <v>102</v>
      </c>
      <c r="K54" s="111"/>
      <c r="L54" s="112"/>
    </row>
    <row r="55">
      <c r="A55" s="113" t="s">
        <v>70</v>
      </c>
      <c r="B55" s="114" t="s">
        <v>17</v>
      </c>
      <c r="C55" s="115">
        <v>1.1</v>
      </c>
      <c r="D55" s="116">
        <v>250.0</v>
      </c>
      <c r="K55" s="111"/>
      <c r="L55" s="112"/>
    </row>
    <row r="56">
      <c r="A56" s="119" t="s">
        <v>60</v>
      </c>
      <c r="B56" s="117" t="s">
        <v>17</v>
      </c>
      <c r="C56" s="108">
        <v>2.17</v>
      </c>
      <c r="D56" s="109">
        <v>2.0</v>
      </c>
      <c r="K56" s="111"/>
      <c r="L56" s="112"/>
    </row>
    <row r="57">
      <c r="A57" s="118" t="s">
        <v>28</v>
      </c>
      <c r="B57" s="114" t="s">
        <v>27</v>
      </c>
      <c r="C57" s="115">
        <v>0.95</v>
      </c>
      <c r="D57" s="116">
        <v>1.0</v>
      </c>
      <c r="K57" s="111"/>
      <c r="L57" s="112"/>
    </row>
    <row r="58">
      <c r="A58" s="119" t="s">
        <v>62</v>
      </c>
      <c r="B58" s="117" t="s">
        <v>17</v>
      </c>
      <c r="C58" s="108">
        <v>0.61</v>
      </c>
      <c r="D58" s="109">
        <v>2.0</v>
      </c>
      <c r="K58" s="111"/>
      <c r="L58" s="112"/>
    </row>
    <row r="59">
      <c r="A59" s="118" t="s">
        <v>92</v>
      </c>
      <c r="B59" s="114" t="s">
        <v>17</v>
      </c>
      <c r="C59" s="115">
        <v>1.22</v>
      </c>
      <c r="D59" s="116" t="s">
        <v>102</v>
      </c>
      <c r="K59" s="111"/>
      <c r="L59" s="112"/>
    </row>
    <row r="60">
      <c r="A60" s="119" t="s">
        <v>19</v>
      </c>
      <c r="B60" s="117" t="s">
        <v>27</v>
      </c>
      <c r="C60" s="108">
        <v>1.08</v>
      </c>
      <c r="D60" s="109" t="s">
        <v>102</v>
      </c>
      <c r="K60" s="111"/>
      <c r="L60" s="112"/>
    </row>
    <row r="61">
      <c r="A61" s="118" t="s">
        <v>73</v>
      </c>
      <c r="B61" s="114" t="s">
        <v>17</v>
      </c>
      <c r="C61" s="115">
        <v>0.13</v>
      </c>
      <c r="D61" s="116" t="s">
        <v>102</v>
      </c>
      <c r="K61" s="111"/>
      <c r="L61" s="112"/>
    </row>
    <row r="62">
      <c r="A62" s="119" t="s">
        <v>43</v>
      </c>
      <c r="B62" s="117" t="s">
        <v>27</v>
      </c>
      <c r="C62" s="108">
        <v>1.01</v>
      </c>
      <c r="D62" s="109" t="s">
        <v>102</v>
      </c>
      <c r="K62" s="111"/>
      <c r="L62" s="112"/>
    </row>
    <row r="63">
      <c r="A63" s="118" t="s">
        <v>64</v>
      </c>
      <c r="B63" s="114" t="s">
        <v>26</v>
      </c>
      <c r="C63" s="115">
        <v>0.23</v>
      </c>
      <c r="D63" s="116">
        <v>54.0</v>
      </c>
      <c r="K63" s="111"/>
      <c r="L63" s="112"/>
    </row>
    <row r="64">
      <c r="A64" s="119" t="s">
        <v>82</v>
      </c>
      <c r="B64" s="117" t="s">
        <v>17</v>
      </c>
      <c r="C64" s="108">
        <v>1.08</v>
      </c>
      <c r="D64" s="109">
        <v>130.0</v>
      </c>
      <c r="K64" s="111"/>
      <c r="L64" s="112"/>
    </row>
    <row r="65">
      <c r="A65" s="118" t="s">
        <v>58</v>
      </c>
      <c r="B65" s="114" t="s">
        <v>17</v>
      </c>
      <c r="C65" s="115">
        <v>0.1</v>
      </c>
      <c r="D65" s="116" t="s">
        <v>102</v>
      </c>
      <c r="K65" s="111"/>
      <c r="L65" s="112"/>
    </row>
    <row r="66">
      <c r="A66" s="119" t="s">
        <v>40</v>
      </c>
      <c r="B66" s="117" t="s">
        <v>27</v>
      </c>
      <c r="C66" s="108">
        <v>1.0</v>
      </c>
      <c r="D66" s="109" t="s">
        <v>102</v>
      </c>
      <c r="K66" s="111"/>
      <c r="L66" s="112"/>
    </row>
    <row r="67">
      <c r="A67" s="118" t="s">
        <v>89</v>
      </c>
      <c r="B67" s="114" t="s">
        <v>17</v>
      </c>
      <c r="C67" s="115">
        <v>1.22</v>
      </c>
      <c r="D67" s="116" t="s">
        <v>102</v>
      </c>
      <c r="K67" s="111"/>
      <c r="L67" s="112"/>
    </row>
    <row r="68">
      <c r="A68" s="119" t="s">
        <v>77</v>
      </c>
      <c r="B68" s="117" t="s">
        <v>17</v>
      </c>
      <c r="C68" s="108">
        <v>1.07</v>
      </c>
      <c r="D68" s="109">
        <v>100.0</v>
      </c>
      <c r="K68" s="111"/>
      <c r="L68" s="112"/>
    </row>
    <row r="69">
      <c r="A69" s="125" t="s">
        <v>52</v>
      </c>
      <c r="B69" s="126" t="s">
        <v>26</v>
      </c>
      <c r="C69" s="127">
        <v>0.51</v>
      </c>
      <c r="D69" s="128">
        <v>58.0</v>
      </c>
      <c r="K69" s="111"/>
      <c r="L69" s="112"/>
    </row>
  </sheetData>
  <dataValidations>
    <dataValidation type="list" allowBlank="1" sqref="B2:B69">
      <formula1>#REF!</formula1>
    </dataValidation>
  </dataValidations>
  <hyperlinks>
    <hyperlink r:id="rId1" ref="F2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</cols>
  <sheetData>
    <row r="1">
      <c r="A1" s="102" t="s">
        <v>111</v>
      </c>
      <c r="B1" s="129" t="s">
        <v>112</v>
      </c>
    </row>
    <row r="2">
      <c r="A2" s="130" t="s">
        <v>17</v>
      </c>
      <c r="B2" s="131" t="s">
        <v>113</v>
      </c>
    </row>
    <row r="3">
      <c r="A3" s="132" t="s">
        <v>114</v>
      </c>
      <c r="B3" s="133" t="s">
        <v>113</v>
      </c>
    </row>
    <row r="4">
      <c r="A4" s="130" t="s">
        <v>78</v>
      </c>
      <c r="B4" s="131" t="s">
        <v>113</v>
      </c>
    </row>
    <row r="5">
      <c r="A5" s="132" t="s">
        <v>49</v>
      </c>
      <c r="B5" s="133" t="s">
        <v>113</v>
      </c>
    </row>
    <row r="6">
      <c r="A6" s="130" t="s">
        <v>27</v>
      </c>
      <c r="B6" s="131" t="s">
        <v>115</v>
      </c>
    </row>
    <row r="7">
      <c r="A7" s="132" t="s">
        <v>116</v>
      </c>
      <c r="B7" s="133" t="s">
        <v>115</v>
      </c>
    </row>
    <row r="8">
      <c r="A8" s="130" t="s">
        <v>29</v>
      </c>
      <c r="B8" s="131" t="s">
        <v>115</v>
      </c>
    </row>
    <row r="9">
      <c r="A9" s="132" t="s">
        <v>23</v>
      </c>
      <c r="B9" s="133" t="s">
        <v>115</v>
      </c>
    </row>
    <row r="10">
      <c r="A10" s="130" t="s">
        <v>117</v>
      </c>
      <c r="B10" s="131" t="s">
        <v>115</v>
      </c>
    </row>
    <row r="11">
      <c r="A11" s="132" t="s">
        <v>20</v>
      </c>
      <c r="B11" s="133" t="s">
        <v>115</v>
      </c>
    </row>
    <row r="12">
      <c r="A12" s="130" t="s">
        <v>118</v>
      </c>
      <c r="B12" s="131" t="s">
        <v>115</v>
      </c>
    </row>
    <row r="13">
      <c r="A13" s="132" t="s">
        <v>119</v>
      </c>
      <c r="B13" s="133" t="s">
        <v>115</v>
      </c>
    </row>
    <row r="14">
      <c r="A14" s="130" t="s">
        <v>120</v>
      </c>
      <c r="B14" s="131" t="s">
        <v>115</v>
      </c>
    </row>
    <row r="15">
      <c r="A15" s="134" t="s">
        <v>26</v>
      </c>
      <c r="B15" s="135" t="s">
        <v>3</v>
      </c>
    </row>
  </sheetData>
  <dataValidations>
    <dataValidation type="list" allowBlank="1" sqref="B2:B15">
      <formula1>"Mass,Volume,Unit"</formula1>
    </dataValidation>
  </dataValidations>
  <drawing r:id="rId1"/>
  <tableParts count="1">
    <tablePart r:id="rId3"/>
  </tableParts>
</worksheet>
</file>