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t Regression Calculator 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0">
      <text>
        <t xml:space="preserve">Use the unstandardized coefficients from the SPSS Output after running the LOGISTIC REGRESSION commnad. Values are in the "Variables in the Equation" tables in the "B" column</t>
      </text>
    </comment>
    <comment authorId="0" ref="C10">
      <text>
        <t xml:space="preserve">Find values by determing the mean or modal values of each variable, usually from the DESCRIPTIVES commnad</t>
      </text>
    </comment>
    <comment authorId="0" ref="A12">
      <text>
        <t xml:space="preserve">Predictor variable:
The one you will be providing values for (the x variable you care about)</t>
      </text>
    </comment>
  </commentList>
</comments>
</file>

<file path=xl/sharedStrings.xml><?xml version="1.0" encoding="utf-8"?>
<sst xmlns="http://schemas.openxmlformats.org/spreadsheetml/2006/main" count="31" uniqueCount="28">
  <si>
    <t>Logistic Regression Predicted Probability Calculator</t>
  </si>
  <si>
    <t>By Daniel Whitten</t>
  </si>
  <si>
    <t>Questions?</t>
  </si>
  <si>
    <t>d.j.whitten@fsw.leidenuniv.nl</t>
  </si>
  <si>
    <r>
      <rPr>
        <rFont val="Arial"/>
        <color theme="1"/>
      </rPr>
      <t>First gather information from SPSS using the LOGISTIC REGRESSION and DESCRIPTIVES commands.</t>
    </r>
    <r>
      <rPr>
        <rFont val="Arial"/>
        <b/>
        <color theme="1"/>
      </rPr>
      <t xml:space="preserve">
Go to File &gt; Make a Copy and save your own copy to edit.
Fill in the yellow boxes with the appropriate values. 
See the Predicted Probability and Interpretations sections for results.</t>
    </r>
    <r>
      <rPr>
        <rFont val="Arial"/>
        <color theme="1"/>
      </rPr>
      <t xml:space="preserve">
</t>
    </r>
  </si>
  <si>
    <t xml:space="preserve">INSTRUCTIONS: </t>
  </si>
  <si>
    <t>Dependent Variable:</t>
  </si>
  <si>
    <t>Minimum</t>
  </si>
  <si>
    <t>Maximum</t>
  </si>
  <si>
    <t xml:space="preserve">Mean </t>
  </si>
  <si>
    <t>Std. Deviation</t>
  </si>
  <si>
    <t>Independent Variables</t>
  </si>
  <si>
    <t>Variable Name</t>
  </si>
  <si>
    <t>B</t>
  </si>
  <si>
    <t>Constant value</t>
  </si>
  <si>
    <t>Odds Ratio</t>
  </si>
  <si>
    <t>(Constant)</t>
  </si>
  <si>
    <t>Enter here</t>
  </si>
  <si>
    <t>Standard Values</t>
  </si>
  <si>
    <t>Custom Values</t>
  </si>
  <si>
    <t>Mean -1SD</t>
  </si>
  <si>
    <t>Mean</t>
  </si>
  <si>
    <t>Mean +1SD</t>
  </si>
  <si>
    <t>Interpretations</t>
  </si>
  <si>
    <t>Log Odds</t>
  </si>
  <si>
    <t>Predicted Probability
(Standard Values)</t>
  </si>
  <si>
    <r>
      <rPr>
        <rFont val="Arial"/>
        <b/>
        <color theme="1"/>
      </rPr>
      <t xml:space="preserve">NOTE: 
</t>
    </r>
    <r>
      <rPr>
        <rFont val="Arial"/>
        <b/>
        <color theme="1"/>
        <u/>
      </rPr>
      <t>Do not copy and paste these interpretations</t>
    </r>
    <r>
      <rPr>
        <rFont val="Arial"/>
        <b/>
        <color theme="1"/>
      </rPr>
      <t xml:space="preserve"> into any assignment/exam. 
</t>
    </r>
    <r>
      <rPr>
        <rFont val="Arial"/>
        <b val="0"/>
        <color theme="1"/>
      </rPr>
      <t>This tool is an aide to your own study, calculations, and interpretations. Interpret the results in your own words based on the SPSS output, using these values as a guideline if necessary.</t>
    </r>
  </si>
  <si>
    <t>Predicted Probability
(Custom Values)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</si>
</sst>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14">
    <font>
      <sz val="10.0"/>
      <color rgb="FF000000"/>
      <name val="Arial"/>
      <scheme val="minor"/>
    </font>
    <font>
      <sz val="18.0"/>
      <color theme="1"/>
      <name val="Arial"/>
      <scheme val="minor"/>
    </font>
    <font>
      <color theme="1"/>
      <name val="Arial"/>
      <scheme val="minor"/>
    </font>
    <font>
      <u/>
      <color rgb="FF1155CC"/>
    </font>
    <font>
      <b/>
      <color theme="1"/>
      <name val="Arial"/>
      <scheme val="minor"/>
    </font>
    <font/>
    <font>
      <b/>
      <u/>
      <color theme="1"/>
      <name val="Arial"/>
      <scheme val="minor"/>
    </font>
    <font>
      <b/>
      <u/>
      <color theme="1"/>
      <name val="Arial"/>
      <scheme val="minor"/>
    </font>
    <font>
      <sz val="11.0"/>
      <color rgb="FF000000"/>
      <name val="Calibri"/>
    </font>
    <font>
      <b/>
      <u/>
      <color theme="1"/>
      <name val="Arial"/>
      <scheme val="minor"/>
    </font>
    <font>
      <color theme="1"/>
      <name val="Arial"/>
    </font>
    <font>
      <u/>
      <color rgb="FF1155CC"/>
    </font>
    <font>
      <i/>
      <sz val="9.0"/>
      <color theme="1"/>
      <name val="Arial"/>
      <scheme val="minor"/>
    </font>
    <font>
      <i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FF0000"/>
      </left>
      <top style="medium">
        <color rgb="FFFF0000"/>
      </top>
    </border>
    <border>
      <top style="medium">
        <color rgb="FFFF0000"/>
      </top>
    </border>
    <border>
      <right style="medium">
        <color rgb="FFFF0000"/>
      </right>
      <top style="medium">
        <color rgb="FFFF0000"/>
      </top>
    </border>
    <border>
      <left style="medium">
        <color rgb="FFFF0000"/>
      </left>
    </border>
    <border>
      <right style="medium">
        <color rgb="FFFF0000"/>
      </right>
    </border>
    <border>
      <left style="medium">
        <color rgb="FFFF0000"/>
      </left>
      <bottom style="medium">
        <color rgb="FFFF0000"/>
      </bottom>
    </border>
    <border>
      <bottom style="medium">
        <color rgb="FFFF0000"/>
      </bottom>
    </border>
    <border>
      <right style="medium">
        <color rgb="FFFF0000"/>
      </right>
      <bottom style="medium">
        <color rgb="FFFF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 vertical="top"/>
    </xf>
    <xf borderId="0" fillId="0" fontId="4" numFmtId="0" xfId="0" applyAlignment="1" applyFont="1">
      <alignment horizontal="right" readingOrder="0"/>
    </xf>
    <xf borderId="1" fillId="0" fontId="4" numFmtId="0" xfId="0" applyAlignment="1" applyBorder="1" applyFont="1">
      <alignment readingOrder="0"/>
    </xf>
    <xf borderId="2" fillId="0" fontId="5" numFmtId="0" xfId="0" applyBorder="1" applyFont="1"/>
    <xf borderId="2" fillId="0" fontId="2" numFmtId="0" xfId="0" applyAlignment="1" applyBorder="1" applyFont="1">
      <alignment readingOrder="0"/>
    </xf>
    <xf borderId="3" fillId="0" fontId="5" numFmtId="0" xfId="0" applyBorder="1" applyFont="1"/>
    <xf borderId="0" fillId="0" fontId="6" numFmtId="0" xfId="0" applyAlignment="1" applyFont="1">
      <alignment horizontal="center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left" readingOrder="0"/>
    </xf>
    <xf borderId="8" fillId="0" fontId="4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center" readingOrder="0"/>
    </xf>
    <xf borderId="10" fillId="0" fontId="4" numFmtId="0" xfId="0" applyAlignment="1" applyBorder="1" applyFont="1">
      <alignment horizontal="center" readingOrder="0"/>
    </xf>
    <xf borderId="11" fillId="0" fontId="2" numFmtId="0" xfId="0" applyAlignment="1" applyBorder="1" applyFont="1">
      <alignment readingOrder="0"/>
    </xf>
    <xf borderId="12" fillId="0" fontId="8" numFmtId="0" xfId="0" applyAlignment="1" applyBorder="1" applyFont="1">
      <alignment horizontal="right" readingOrder="0" vertical="bottom"/>
    </xf>
    <xf borderId="12" fillId="0" fontId="2" numFmtId="0" xfId="0" applyBorder="1" applyFont="1"/>
    <xf borderId="13" fillId="0" fontId="2" numFmtId="0" xfId="0" applyBorder="1" applyFont="1"/>
    <xf borderId="0" fillId="0" fontId="2" numFmtId="0" xfId="0" applyFont="1"/>
    <xf borderId="0" fillId="0" fontId="9" numFmtId="0" xfId="0" applyAlignment="1" applyFont="1">
      <alignment horizontal="center" shrinkToFit="0" wrapText="0"/>
    </xf>
    <xf borderId="14" fillId="2" fontId="10" numFmtId="0" xfId="0" applyAlignment="1" applyBorder="1" applyFill="1" applyFont="1">
      <alignment horizontal="center" readingOrder="0" vertical="bottom"/>
    </xf>
    <xf borderId="15" fillId="0" fontId="8" numFmtId="0" xfId="0" applyAlignment="1" applyBorder="1" applyFont="1">
      <alignment horizontal="right" readingOrder="0" vertical="bottom"/>
    </xf>
    <xf borderId="14" fillId="0" fontId="11" numFmtId="0" xfId="0" applyAlignment="1" applyBorder="1" applyFont="1">
      <alignment horizontal="center" readingOrder="0"/>
    </xf>
    <xf borderId="16" fillId="0" fontId="2" numFmtId="0" xfId="0" applyBorder="1" applyFont="1"/>
    <xf borderId="17" fillId="0" fontId="4" numFmtId="0" xfId="0" applyAlignment="1" applyBorder="1" applyFont="1">
      <alignment horizontal="center" readingOrder="0"/>
    </xf>
    <xf borderId="18" fillId="0" fontId="5" numFmtId="0" xfId="0" applyBorder="1" applyFont="1"/>
    <xf borderId="14" fillId="2" fontId="10" numFmtId="0" xfId="0" applyAlignment="1" applyBorder="1" applyFont="1">
      <alignment horizontal="center" vertical="bottom"/>
    </xf>
    <xf borderId="15" fillId="0" fontId="8" numFmtId="0" xfId="0" applyAlignment="1" applyBorder="1" applyFont="1">
      <alignment horizontal="right" vertical="bottom"/>
    </xf>
    <xf borderId="19" fillId="0" fontId="2" numFmtId="0" xfId="0" applyAlignment="1" applyBorder="1" applyFont="1">
      <alignment readingOrder="0"/>
    </xf>
    <xf borderId="20" fillId="0" fontId="2" numFmtId="164" xfId="0" applyBorder="1" applyFont="1" applyNumberFormat="1"/>
    <xf borderId="21" fillId="0" fontId="2" numFmtId="0" xfId="0" applyAlignment="1" applyBorder="1" applyFont="1">
      <alignment readingOrder="0"/>
    </xf>
    <xf borderId="22" fillId="0" fontId="2" numFmtId="164" xfId="0" applyBorder="1" applyFont="1" applyNumberFormat="1"/>
    <xf borderId="23" fillId="0" fontId="8" numFmtId="0" xfId="0" applyAlignment="1" applyBorder="1" applyFont="1">
      <alignment horizontal="right" vertical="bottom"/>
    </xf>
    <xf borderId="24" fillId="0" fontId="2" numFmtId="0" xfId="0" applyAlignment="1" applyBorder="1" applyFont="1">
      <alignment readingOrder="0"/>
    </xf>
    <xf borderId="25" fillId="0" fontId="2" numFmtId="164" xfId="0" applyBorder="1" applyFont="1" applyNumberFormat="1"/>
    <xf borderId="26" fillId="0" fontId="2" numFmtId="0" xfId="0" applyAlignment="1" applyBorder="1" applyFont="1">
      <alignment readingOrder="0"/>
    </xf>
    <xf borderId="27" fillId="0" fontId="10" numFmtId="0" xfId="0" applyAlignment="1" applyBorder="1" applyFont="1">
      <alignment readingOrder="0" vertical="bottom"/>
    </xf>
    <xf borderId="23" fillId="0" fontId="8" numFmtId="0" xfId="0" applyAlignment="1" applyBorder="1" applyFont="1">
      <alignment horizontal="right" readingOrder="0" vertical="bottom"/>
    </xf>
    <xf borderId="23" fillId="0" fontId="8" numFmtId="0" xfId="0" applyAlignment="1" applyBorder="1" applyFont="1">
      <alignment horizontal="right" vertical="bottom"/>
    </xf>
    <xf borderId="28" fillId="0" fontId="2" numFmtId="0" xfId="0" applyAlignment="1" applyBorder="1" applyFont="1">
      <alignment readingOrder="0"/>
    </xf>
    <xf borderId="14" fillId="0" fontId="2" numFmtId="0" xfId="0" applyBorder="1" applyFont="1"/>
    <xf borderId="29" fillId="0" fontId="2" numFmtId="0" xfId="0" applyAlignment="1" applyBorder="1" applyFont="1">
      <alignment readingOrder="0"/>
    </xf>
    <xf borderId="30" fillId="0" fontId="2" numFmtId="164" xfId="0" applyBorder="1" applyFont="1" applyNumberFormat="1"/>
    <xf borderId="31" fillId="0" fontId="2" numFmtId="0" xfId="0" applyAlignment="1" applyBorder="1" applyFont="1">
      <alignment readingOrder="0"/>
    </xf>
    <xf borderId="32" fillId="0" fontId="2" numFmtId="164" xfId="0" applyBorder="1" applyFont="1" applyNumberFormat="1"/>
    <xf borderId="0" fillId="0" fontId="2" numFmtId="0" xfId="0" applyAlignment="1" applyFont="1">
      <alignment readingOrder="0" shrinkToFit="0" textRotation="90" wrapText="1"/>
    </xf>
    <xf borderId="0" fillId="0" fontId="12" numFmtId="0" xfId="0" applyAlignment="1" applyFont="1">
      <alignment horizontal="right" readingOrder="0" shrinkToFit="0" textRotation="90" vertical="center" wrapText="1"/>
    </xf>
    <xf borderId="0" fillId="0" fontId="12" numFmtId="0" xfId="0" applyAlignment="1" applyFont="1">
      <alignment horizontal="center" readingOrder="0" shrinkToFit="0" textRotation="90" vertical="center" wrapText="1"/>
    </xf>
    <xf borderId="0" fillId="0" fontId="2" numFmtId="0" xfId="0" applyAlignment="1" applyFont="1">
      <alignment shrinkToFit="0" wrapText="0"/>
    </xf>
    <xf borderId="0" fillId="0" fontId="4" numFmtId="0" xfId="0" applyAlignment="1" applyFont="1">
      <alignment readingOrder="0" shrinkToFit="0" vertical="top" wrapText="1"/>
    </xf>
    <xf borderId="33" fillId="0" fontId="4" numFmtId="0" xfId="0" applyAlignment="1" applyBorder="1" applyFont="1">
      <alignment readingOrder="0" shrinkToFit="0" vertical="center" wrapText="1"/>
    </xf>
    <xf borderId="34" fillId="0" fontId="5" numFmtId="0" xfId="0" applyBorder="1" applyFont="1"/>
    <xf borderId="35" fillId="0" fontId="5" numFmtId="0" xfId="0" applyBorder="1" applyFont="1"/>
    <xf borderId="36" fillId="0" fontId="5" numFmtId="0" xfId="0" applyBorder="1" applyFont="1"/>
    <xf borderId="37" fillId="0" fontId="5" numFmtId="0" xfId="0" applyBorder="1" applyFont="1"/>
    <xf borderId="38" fillId="0" fontId="5" numFmtId="0" xfId="0" applyBorder="1" applyFont="1"/>
    <xf borderId="39" fillId="0" fontId="5" numFmtId="0" xfId="0" applyBorder="1" applyFont="1"/>
    <xf borderId="40" fillId="0" fontId="5" numFmtId="0" xfId="0" applyBorder="1" applyFont="1"/>
    <xf borderId="0" fillId="0" fontId="13" numFmtId="0" xfId="0" applyAlignment="1" applyFont="1">
      <alignment horizontal="center" readingOrder="0" shrinkToFit="0" textRotation="90" vertical="center" wrapText="1"/>
    </xf>
  </cellXfs>
  <cellStyles count="1">
    <cellStyle xfId="0" name="Normal" builtinId="0"/>
  </cellStyles>
  <dxfs count="3"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d.j.whitten@fsw.leidenuniv.nl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4" width="12.63"/>
    <col hidden="1" min="5" max="5" width="12.63"/>
    <col customWidth="1" min="6" max="7" width="6.38"/>
    <col customWidth="1" min="8" max="8" width="12.63"/>
    <col customWidth="1" min="11" max="11" width="14.13"/>
  </cols>
  <sheetData>
    <row r="1">
      <c r="A1" s="1" t="s">
        <v>0</v>
      </c>
      <c r="L1" s="1"/>
    </row>
    <row r="2">
      <c r="B2" s="2"/>
      <c r="C2" s="3" t="s">
        <v>1</v>
      </c>
      <c r="F2" s="2"/>
      <c r="G2" s="2" t="s">
        <v>2</v>
      </c>
      <c r="H2" s="4" t="s">
        <v>3</v>
      </c>
      <c r="J2" s="5"/>
      <c r="K2" s="5"/>
      <c r="L2" s="5"/>
    </row>
    <row r="3">
      <c r="C3" s="6" t="s">
        <v>4</v>
      </c>
    </row>
    <row r="4">
      <c r="A4" s="7" t="s">
        <v>5</v>
      </c>
    </row>
    <row r="5">
      <c r="B5" s="6"/>
    </row>
    <row r="7">
      <c r="A7" s="8" t="s">
        <v>6</v>
      </c>
      <c r="B7" s="9"/>
      <c r="C7" s="10"/>
      <c r="D7" s="11"/>
      <c r="H7" s="12" t="str">
        <f>$E$12 &amp; " Descriptive Statistics"</f>
        <v>Predictor Variable Descriptive Statistics</v>
      </c>
    </row>
    <row r="8">
      <c r="H8" s="13" t="s">
        <v>7</v>
      </c>
      <c r="I8" s="14" t="s">
        <v>8</v>
      </c>
      <c r="J8" s="14" t="s">
        <v>9</v>
      </c>
      <c r="K8" s="15" t="s">
        <v>10</v>
      </c>
    </row>
    <row r="9">
      <c r="A9" s="16" t="s">
        <v>11</v>
      </c>
      <c r="H9" s="17"/>
      <c r="I9" s="18"/>
      <c r="J9" s="18"/>
      <c r="K9" s="19"/>
    </row>
    <row r="10">
      <c r="A10" s="20" t="s">
        <v>12</v>
      </c>
      <c r="B10" s="21" t="s">
        <v>13</v>
      </c>
      <c r="C10" s="22" t="s">
        <v>14</v>
      </c>
      <c r="D10" s="23" t="s">
        <v>15</v>
      </c>
    </row>
    <row r="11">
      <c r="A11" s="24" t="s">
        <v>16</v>
      </c>
      <c r="B11" s="25"/>
      <c r="C11" s="26" t="str">
        <f>B11</f>
        <v/>
      </c>
      <c r="D11" s="27" t="str">
        <f t="shared" ref="D11:D31" si="1">IF(NOT(ISBLANK(B11)), EXP(B11),"")</f>
        <v/>
      </c>
      <c r="E11" s="28" t="str">
        <f>C11</f>
        <v/>
      </c>
      <c r="G11" s="29"/>
      <c r="H11" s="29" t="str">
        <f> "Predicted Probability at Various Values of " &amp; $E$12</f>
        <v>Predicted Probability at Various Values of Predictor Variable</v>
      </c>
      <c r="L11" s="29"/>
    </row>
    <row r="12">
      <c r="A12" s="30"/>
      <c r="B12" s="31"/>
      <c r="C12" s="32" t="s">
        <v>17</v>
      </c>
      <c r="D12" s="33" t="str">
        <f t="shared" si="1"/>
        <v/>
      </c>
      <c r="E12" s="28" t="str">
        <f>IF(NOT(ISBLANK($A$12)),$A$12,"Predictor Variable")</f>
        <v>Predictor Variable</v>
      </c>
      <c r="H12" s="34" t="s">
        <v>18</v>
      </c>
      <c r="I12" s="35"/>
      <c r="J12" s="13" t="s">
        <v>19</v>
      </c>
      <c r="K12" s="11"/>
    </row>
    <row r="13">
      <c r="A13" s="36"/>
      <c r="B13" s="37"/>
      <c r="C13" s="36"/>
      <c r="D13" s="33" t="str">
        <f t="shared" si="1"/>
        <v/>
      </c>
      <c r="E13" s="28">
        <f t="shared" ref="E13:E31" si="2">B13*C13</f>
        <v>0</v>
      </c>
      <c r="H13" s="38" t="s">
        <v>7</v>
      </c>
      <c r="I13" s="39" t="str">
        <f> IF(NOT(ISBLANK($H$9)),1/(1+EXP(-(($H$9*$B$12) + SUM($E:$E)))),"ENTER ABOVE")</f>
        <v>ENTER ABOVE</v>
      </c>
      <c r="J13" s="40"/>
      <c r="K13" s="41" t="str">
        <f t="shared" ref="K13:K17" si="3"> IF(NOT(ISBLANK(J13)),1/(1+EXP(-(($J13*$B$12) + SUM($E:$E)))),"&lt;=VALUE HERE")</f>
        <v>&lt;=VALUE HERE</v>
      </c>
    </row>
    <row r="14">
      <c r="A14" s="36"/>
      <c r="B14" s="42"/>
      <c r="C14" s="36"/>
      <c r="D14" s="33" t="str">
        <f t="shared" si="1"/>
        <v/>
      </c>
      <c r="E14" s="28">
        <f t="shared" si="2"/>
        <v>0</v>
      </c>
      <c r="H14" s="43" t="s">
        <v>20</v>
      </c>
      <c r="I14" s="44" t="str">
        <f> IF(AND(NOT(ISBLANK($J$9)),NOT(ISBLANK($K$9))),1/(1+EXP(-((($J$9-$K$9)*$B$12) + SUM($E:$E)))),"ENTER ABOVE")</f>
        <v>ENTER ABOVE</v>
      </c>
      <c r="J14" s="45"/>
      <c r="K14" s="41" t="str">
        <f t="shared" si="3"/>
        <v>&lt;=VALUE HERE</v>
      </c>
    </row>
    <row r="15">
      <c r="A15" s="46"/>
      <c r="B15" s="47"/>
      <c r="C15" s="47"/>
      <c r="D15" s="33" t="str">
        <f t="shared" si="1"/>
        <v/>
      </c>
      <c r="E15" s="28">
        <f t="shared" si="2"/>
        <v>0</v>
      </c>
      <c r="H15" s="43" t="s">
        <v>21</v>
      </c>
      <c r="I15" s="44" t="str">
        <f> IF(NOT(ISBLANK($J$9)),1/(1+EXP(-(($J$9*$B$12) + SUM($E:$E)))),"ENTER ABOVE")</f>
        <v>ENTER ABOVE</v>
      </c>
      <c r="J15" s="45"/>
      <c r="K15" s="41" t="str">
        <f t="shared" si="3"/>
        <v>&lt;=VALUE HERE</v>
      </c>
    </row>
    <row r="16">
      <c r="A16" s="46"/>
      <c r="B16" s="47"/>
      <c r="C16" s="48"/>
      <c r="D16" s="33" t="str">
        <f t="shared" si="1"/>
        <v/>
      </c>
      <c r="E16" s="28">
        <f t="shared" si="2"/>
        <v>0</v>
      </c>
      <c r="H16" s="43" t="s">
        <v>22</v>
      </c>
      <c r="I16" s="44" t="str">
        <f> IF(AND(NOT(ISBLANK($J$9)),NOT(ISBLANK($K$9))),1/(1+EXP(-((($J$9+$K$9)*$B$12) + SUM($E:$E)))),"ENTER ABOVE")</f>
        <v>ENTER ABOVE</v>
      </c>
      <c r="J16" s="45"/>
      <c r="K16" s="41" t="str">
        <f t="shared" si="3"/>
        <v>&lt;=VALUE HERE</v>
      </c>
    </row>
    <row r="17">
      <c r="A17" s="49"/>
      <c r="B17" s="50"/>
      <c r="C17" s="50"/>
      <c r="D17" s="33" t="str">
        <f t="shared" si="1"/>
        <v/>
      </c>
      <c r="E17" s="28">
        <f t="shared" si="2"/>
        <v>0</v>
      </c>
      <c r="H17" s="51" t="s">
        <v>8</v>
      </c>
      <c r="I17" s="52" t="str">
        <f> IF(NOT(ISBLANK($I$9)),1/(1+EXP(-(($I$9*$B$12) + SUM($E:$E)))),"ENTER ABOVE")</f>
        <v>ENTER ABOVE</v>
      </c>
      <c r="J17" s="53"/>
      <c r="K17" s="54" t="str">
        <f t="shared" si="3"/>
        <v>&lt;=VALUE HERE</v>
      </c>
    </row>
    <row r="18">
      <c r="A18" s="49"/>
      <c r="B18" s="50"/>
      <c r="C18" s="50"/>
      <c r="D18" s="33" t="str">
        <f t="shared" si="1"/>
        <v/>
      </c>
      <c r="E18" s="28">
        <f t="shared" si="2"/>
        <v>0</v>
      </c>
      <c r="F18" s="55"/>
      <c r="G18" s="55"/>
    </row>
    <row r="19">
      <c r="A19" s="49"/>
      <c r="B19" s="50"/>
      <c r="C19" s="50"/>
      <c r="D19" s="33" t="str">
        <f t="shared" si="1"/>
        <v/>
      </c>
      <c r="E19" s="28">
        <f t="shared" si="2"/>
        <v>0</v>
      </c>
      <c r="H19" s="16" t="s">
        <v>23</v>
      </c>
    </row>
    <row r="20">
      <c r="A20" s="49"/>
      <c r="B20" s="50"/>
      <c r="C20" s="50"/>
      <c r="D20" s="33" t="str">
        <f t="shared" si="1"/>
        <v/>
      </c>
      <c r="E20" s="28">
        <f t="shared" si="2"/>
        <v>0</v>
      </c>
      <c r="F20" s="56"/>
      <c r="G20" s="57" t="s">
        <v>24</v>
      </c>
      <c r="H20" s="58" t="str">
        <f>IF(NOT(ISBLANK($B$12)), "As " &amp; $E$12 &amp; " increases, the probability that " &amp; $C$7 &amp; " = 1 " &amp; IF($B$12 &gt; 0, "increases.","decreases"),"Please enter the predictor coefficient")</f>
        <v>Please enter the predictor coefficient</v>
      </c>
      <c r="I20" s="58"/>
      <c r="J20" s="58"/>
      <c r="K20" s="58"/>
    </row>
    <row r="21">
      <c r="A21" s="49"/>
      <c r="B21" s="50"/>
      <c r="C21" s="50"/>
      <c r="D21" s="33" t="str">
        <f t="shared" si="1"/>
        <v/>
      </c>
      <c r="E21" s="28">
        <f t="shared" si="2"/>
        <v>0</v>
      </c>
      <c r="F21" s="56"/>
      <c r="H21" s="58" t="str">
        <f> IF(NOT(ISBLANK($B$12)), "For every one unit increase in " &amp; $E$12 &amp; ", the log odds that " &amp; $C$7 &amp; " = 1 " &amp; IF($B$12 &gt; 0, "increases by ", "decreases by ")  &amp; ABS($B$12) &amp;", holding all other variables constant.", "Please enter the predictor coefficient.")</f>
        <v>Please enter the predictor coefficient.</v>
      </c>
      <c r="I21" s="58"/>
      <c r="J21" s="58"/>
      <c r="K21" s="58"/>
    </row>
    <row r="22">
      <c r="A22" s="49"/>
      <c r="B22" s="50"/>
      <c r="C22" s="50"/>
      <c r="D22" s="33" t="str">
        <f t="shared" si="1"/>
        <v/>
      </c>
      <c r="E22" s="28">
        <f t="shared" si="2"/>
        <v>0</v>
      </c>
      <c r="F22" s="57"/>
      <c r="G22" s="57"/>
      <c r="I22" s="58"/>
      <c r="J22" s="58"/>
      <c r="K22" s="58"/>
    </row>
    <row r="23">
      <c r="A23" s="49"/>
      <c r="B23" s="50"/>
      <c r="C23" s="50"/>
      <c r="D23" s="33" t="str">
        <f t="shared" si="1"/>
        <v/>
      </c>
      <c r="E23" s="28">
        <f t="shared" si="2"/>
        <v>0</v>
      </c>
      <c r="F23" s="56"/>
      <c r="G23" s="57" t="s">
        <v>15</v>
      </c>
      <c r="H23" s="58" t="str">
        <f> IF(NOT(ISBLANK($B$12)), "An increase in " &amp; $E$12 &amp; IFS($D$12 &gt;1, " increases ", $D$12 = 1, "has no effect on ", $D$12 &lt; 1, " decreases ") &amp; "the odds that " &amp; $C$7 &amp; " = 1.", "Please enter the predictor coefficient.")</f>
        <v>Please enter the predictor coefficient.</v>
      </c>
      <c r="I23" s="58"/>
      <c r="J23" s="58"/>
      <c r="K23" s="58"/>
    </row>
    <row r="24">
      <c r="A24" s="49"/>
      <c r="B24" s="50"/>
      <c r="C24" s="50"/>
      <c r="D24" s="33" t="str">
        <f t="shared" si="1"/>
        <v/>
      </c>
      <c r="E24" s="28">
        <f t="shared" si="2"/>
        <v>0</v>
      </c>
      <c r="F24" s="56"/>
      <c r="H24" s="58" t="str">
        <f> IF(NOT(ISBLANK($B$12)), "With every one unit increase in " &amp; $E$12 &amp; ", the odds that " &amp; $C$7 &amp; " = 1 are approximately " &amp; FIXED(EXP($B$12),3) &amp;" times larger, holding all other variables constant.", "Please enter the predictor coefficient.")</f>
        <v>Please enter the predictor coefficient.</v>
      </c>
      <c r="I24" s="58"/>
      <c r="J24" s="58"/>
      <c r="K24" s="58"/>
    </row>
    <row r="25">
      <c r="A25" s="49"/>
      <c r="B25" s="50"/>
      <c r="C25" s="50"/>
      <c r="D25" s="33" t="str">
        <f t="shared" si="1"/>
        <v/>
      </c>
      <c r="E25" s="28">
        <f t="shared" si="2"/>
        <v>0</v>
      </c>
      <c r="F25" s="57"/>
      <c r="G25" s="57"/>
      <c r="I25" s="58"/>
      <c r="J25" s="58"/>
      <c r="K25" s="58"/>
    </row>
    <row r="26">
      <c r="A26" s="49"/>
      <c r="B26" s="50"/>
      <c r="C26" s="50"/>
      <c r="D26" s="33" t="str">
        <f t="shared" si="1"/>
        <v/>
      </c>
      <c r="E26" s="28">
        <f t="shared" si="2"/>
        <v>0</v>
      </c>
      <c r="F26" s="56"/>
      <c r="G26" s="57" t="s">
        <v>25</v>
      </c>
      <c r="H26" s="58" t="str">
        <f> IF(NOT(ISBLANK($H$9)),"When " &amp; $E$12 &amp; " is at it's minimum value (" &amp; $H$9 &amp; "), the predicted probability that " &amp; $C$7 &amp; " = 1 is approximately " &amp; FIXED($I$13,3) &amp; ", holding all other variables constant.", "To get the predicted probability at the minimum value of " &amp; $E$12 &amp; ", please enter the descriptive statistics above")</f>
        <v>To get the predicted probability at the minimum value of Predictor Variable, please enter the descriptive statistics above</v>
      </c>
      <c r="I26" s="58"/>
      <c r="J26" s="58"/>
      <c r="K26" s="58"/>
    </row>
    <row r="27">
      <c r="A27" s="49"/>
      <c r="B27" s="50"/>
      <c r="C27" s="50"/>
      <c r="D27" s="33" t="str">
        <f t="shared" si="1"/>
        <v/>
      </c>
      <c r="E27" s="28">
        <f t="shared" si="2"/>
        <v>0</v>
      </c>
      <c r="F27" s="56"/>
      <c r="H27" s="58" t="str">
        <f> IF(AND(NOT(ISBLANK($J$9)),NOT(ISBLANK($K$9))),"When " &amp; $E$12 &amp; " is at one standard deviation below it's mean value (" &amp; $J$9 &amp; " - " &amp; $K$9 &amp; " = " &amp; $J$9-$K$9 &amp; "), the predicted probability that " &amp; $C$7 &amp; " = 1 is approximately " &amp; FIXED($I$14,3) &amp; ", holding all other variables constant.", "To get the predicted probability at 1 standard deviation below the mean value of " &amp; $E$12 &amp; ", please enter the descriptive statistics above")</f>
        <v>To get the predicted probability at 1 standard deviation below the mean value of Predictor Variable, please enter the descriptive statistics above</v>
      </c>
      <c r="I27" s="58"/>
      <c r="J27" s="58"/>
      <c r="K27" s="58"/>
    </row>
    <row r="28">
      <c r="A28" s="49"/>
      <c r="B28" s="50"/>
      <c r="C28" s="50"/>
      <c r="D28" s="33" t="str">
        <f t="shared" si="1"/>
        <v/>
      </c>
      <c r="E28" s="28">
        <f t="shared" si="2"/>
        <v>0</v>
      </c>
      <c r="F28" s="56"/>
      <c r="H28" s="58" t="str">
        <f> IF(NOT(ISBLANK($K$9)),"When " &amp; $E$12 &amp; " is at it's mean value (" &amp; $J$9 &amp; "), the predicted probability that " &amp; $C$7 &amp; " = 1 is approximately " &amp; FIXED($I$15,3) &amp; ", holding all other variables constant.", "To get the predicted probability at the mean value of " &amp; $E$12 &amp; ", please enter the descriptive statistics above")</f>
        <v>To get the predicted probability at the mean value of Predictor Variable, please enter the descriptive statistics above</v>
      </c>
      <c r="I28" s="58"/>
      <c r="J28" s="58"/>
      <c r="K28" s="58"/>
    </row>
    <row r="29">
      <c r="A29" s="49"/>
      <c r="B29" s="50"/>
      <c r="C29" s="50"/>
      <c r="D29" s="33" t="str">
        <f t="shared" si="1"/>
        <v/>
      </c>
      <c r="E29" s="28">
        <f t="shared" si="2"/>
        <v>0</v>
      </c>
      <c r="F29" s="56"/>
      <c r="H29" s="58" t="str">
        <f> IF(AND(NOT(ISBLANK($J$9)),NOT(ISBLANK($K$9))),"When " &amp; $E$12 &amp; " is at one standard deviation above it's mean value (" &amp; $J$9 &amp; " + " &amp; $K$9 &amp; " = " &amp; $J$9+$K$9 &amp; "), the predicted probability that " &amp; $C$7 &amp; " = 1 is approximately " &amp; FIXED($I$16,3) &amp; ", holding all other variables constant.", "To get the predicted probability at 1 standard deviation above the mean value of " &amp; $E$12 &amp; ", please enter the descriptive statistics above")</f>
        <v>To get the predicted probability at 1 standard deviation above the mean value of Predictor Variable, please enter the descriptive statistics above</v>
      </c>
      <c r="I29" s="58"/>
      <c r="J29" s="58"/>
      <c r="K29" s="58"/>
    </row>
    <row r="30">
      <c r="A30" s="49"/>
      <c r="B30" s="50"/>
      <c r="C30" s="50"/>
      <c r="D30" s="33" t="str">
        <f t="shared" si="1"/>
        <v/>
      </c>
      <c r="E30" s="28">
        <f t="shared" si="2"/>
        <v>0</v>
      </c>
      <c r="F30" s="56"/>
      <c r="H30" s="58" t="str">
        <f> IF(NOT(ISBLANK($I$9)),"When " &amp; $E$12 &amp; " is at it's maximum value (" &amp; $I$9 &amp; "), the predicted probability that " &amp; $C$7 &amp; " = 1 is approximately " &amp; FIXED($I$17,3) &amp; ", holding all other variables constant.", "To get the predicted probability at the maximum value of " &amp; $E$12 &amp; ", please enter the descriptive statistics above")</f>
        <v>To get the predicted probability at the maximum value of Predictor Variable, please enter the descriptive statistics above</v>
      </c>
      <c r="I30" s="58"/>
      <c r="J30" s="58"/>
      <c r="K30" s="58"/>
    </row>
    <row r="31">
      <c r="A31" s="49"/>
      <c r="B31" s="50"/>
      <c r="C31" s="50"/>
      <c r="D31" s="33" t="str">
        <f t="shared" si="1"/>
        <v/>
      </c>
      <c r="E31" s="28">
        <f t="shared" si="2"/>
        <v>0</v>
      </c>
      <c r="F31" s="57"/>
      <c r="G31" s="57"/>
      <c r="I31" s="58"/>
      <c r="J31" s="58"/>
      <c r="K31" s="58"/>
      <c r="L31" s="59"/>
    </row>
    <row r="32">
      <c r="A32" s="60" t="s">
        <v>26</v>
      </c>
      <c r="B32" s="61"/>
      <c r="C32" s="61"/>
      <c r="D32" s="62"/>
      <c r="F32" s="57"/>
      <c r="G32" s="57" t="s">
        <v>27</v>
      </c>
      <c r="H32" s="58" t="str">
        <f t="shared" ref="H32:H36" si="4"> IF(NOT(ISBLANK($J13)),"When " &amp; $E$12 &amp; " = " &amp; $J13 &amp; ", the predicted probability that " &amp; $C$7 &amp; " = 1 is approximately " &amp; FIXED($K13,3) &amp; ", holding all other variables constant.", "")</f>
        <v/>
      </c>
      <c r="L32" s="59"/>
    </row>
    <row r="33">
      <c r="A33" s="63"/>
      <c r="D33" s="64"/>
      <c r="F33" s="57"/>
      <c r="H33" s="58" t="str">
        <f t="shared" si="4"/>
        <v/>
      </c>
      <c r="L33" s="59"/>
    </row>
    <row r="34">
      <c r="A34" s="63"/>
      <c r="D34" s="64"/>
      <c r="F34" s="57"/>
      <c r="H34" s="58" t="str">
        <f t="shared" si="4"/>
        <v/>
      </c>
    </row>
    <row r="35">
      <c r="A35" s="63"/>
      <c r="D35" s="64"/>
      <c r="F35" s="57"/>
      <c r="H35" s="58" t="str">
        <f t="shared" si="4"/>
        <v/>
      </c>
    </row>
    <row r="36">
      <c r="A36" s="65"/>
      <c r="B36" s="66"/>
      <c r="C36" s="66"/>
      <c r="D36" s="67"/>
      <c r="F36" s="68"/>
      <c r="H36" s="58" t="str">
        <f t="shared" si="4"/>
        <v/>
      </c>
    </row>
  </sheetData>
  <mergeCells count="17">
    <mergeCell ref="A1:K1"/>
    <mergeCell ref="C2:E2"/>
    <mergeCell ref="C3:K6"/>
    <mergeCell ref="A4:B4"/>
    <mergeCell ref="A7:B7"/>
    <mergeCell ref="C7:D7"/>
    <mergeCell ref="A9:D9"/>
    <mergeCell ref="G26:G30"/>
    <mergeCell ref="A32:D36"/>
    <mergeCell ref="G32:G36"/>
    <mergeCell ref="H7:K7"/>
    <mergeCell ref="H11:K11"/>
    <mergeCell ref="H12:I12"/>
    <mergeCell ref="J12:K12"/>
    <mergeCell ref="H19:K19"/>
    <mergeCell ref="G20:G21"/>
    <mergeCell ref="G23:G24"/>
  </mergeCells>
  <conditionalFormatting sqref="A13:D31">
    <cfRule type="expression" dxfId="0" priority="1">
      <formula>ISBLANK($A12)</formula>
    </cfRule>
  </conditionalFormatting>
  <conditionalFormatting sqref="B11:B31">
    <cfRule type="containsBlanks" dxfId="1" priority="2">
      <formula>LEN(TRIM(B11))=0</formula>
    </cfRule>
  </conditionalFormatting>
  <conditionalFormatting sqref="A12:A31">
    <cfRule type="containsBlanks" dxfId="1" priority="3">
      <formula>LEN(TRIM(A12))=0</formula>
    </cfRule>
  </conditionalFormatting>
  <conditionalFormatting sqref="C13:C31">
    <cfRule type="containsBlanks" dxfId="1" priority="4">
      <formula>LEN(TRIM(C13))=0</formula>
    </cfRule>
  </conditionalFormatting>
  <conditionalFormatting sqref="A12:A31">
    <cfRule type="notContainsBlanks" dxfId="2" priority="5">
      <formula>LEN(TRIM(A12))&gt;0</formula>
    </cfRule>
  </conditionalFormatting>
  <conditionalFormatting sqref="B11:B31">
    <cfRule type="notContainsBlanks" dxfId="2" priority="6">
      <formula>LEN(TRIM(B11))&gt;0</formula>
    </cfRule>
  </conditionalFormatting>
  <conditionalFormatting sqref="C13:C31">
    <cfRule type="notContainsBlanks" dxfId="2" priority="7">
      <formula>LEN(TRIM(C13))&gt;0</formula>
    </cfRule>
  </conditionalFormatting>
  <conditionalFormatting sqref="C7:D7">
    <cfRule type="notContainsBlanks" dxfId="2" priority="8">
      <formula>LEN(TRIM(C7))&gt;0</formula>
    </cfRule>
  </conditionalFormatting>
  <conditionalFormatting sqref="C7:D7">
    <cfRule type="containsBlanks" dxfId="1" priority="9">
      <formula>LEN(TRIM(C7))=0</formula>
    </cfRule>
  </conditionalFormatting>
  <conditionalFormatting sqref="H9">
    <cfRule type="notContainsBlanks" dxfId="2" priority="10">
      <formula>LEN(TRIM(H9))&gt;0</formula>
    </cfRule>
  </conditionalFormatting>
  <conditionalFormatting sqref="H9">
    <cfRule type="containsBlanks" dxfId="1" priority="11">
      <formula>LEN(TRIM(H9))=0</formula>
    </cfRule>
  </conditionalFormatting>
  <conditionalFormatting sqref="I9">
    <cfRule type="containsBlanks" dxfId="1" priority="12">
      <formula>LEN(TRIM(I9))=0</formula>
    </cfRule>
  </conditionalFormatting>
  <conditionalFormatting sqref="I9">
    <cfRule type="notContainsBlanks" dxfId="2" priority="13">
      <formula>LEN(TRIM(I9))&gt;0</formula>
    </cfRule>
  </conditionalFormatting>
  <conditionalFormatting sqref="J9">
    <cfRule type="notContainsBlanks" dxfId="2" priority="14">
      <formula>LEN(TRIM(J9))&gt;0</formula>
    </cfRule>
  </conditionalFormatting>
  <conditionalFormatting sqref="J9">
    <cfRule type="containsBlanks" dxfId="1" priority="15">
      <formula>LEN(TRIM(J9))=0</formula>
    </cfRule>
  </conditionalFormatting>
  <conditionalFormatting sqref="K9">
    <cfRule type="notContainsBlanks" dxfId="2" priority="16">
      <formula>LEN(TRIM(K9))&gt;0</formula>
    </cfRule>
  </conditionalFormatting>
  <conditionalFormatting sqref="K9">
    <cfRule type="containsBlanks" dxfId="1" priority="17">
      <formula>LEN(TRIM(K9))=0</formula>
    </cfRule>
  </conditionalFormatting>
  <conditionalFormatting sqref="J13">
    <cfRule type="notContainsBlanks" dxfId="2" priority="18">
      <formula>LEN(TRIM(J13))&gt;0</formula>
    </cfRule>
  </conditionalFormatting>
  <conditionalFormatting sqref="J13">
    <cfRule type="containsBlanks" dxfId="1" priority="19">
      <formula>LEN(TRIM(J13))=0</formula>
    </cfRule>
  </conditionalFormatting>
  <conditionalFormatting sqref="J14">
    <cfRule type="notContainsBlanks" dxfId="2" priority="20">
      <formula>LEN(TRIM(J14))&gt;0</formula>
    </cfRule>
  </conditionalFormatting>
  <conditionalFormatting sqref="J14">
    <cfRule type="containsBlanks" dxfId="1" priority="21">
      <formula>LEN(TRIM(J14))=0</formula>
    </cfRule>
  </conditionalFormatting>
  <conditionalFormatting sqref="J15">
    <cfRule type="notContainsBlanks" dxfId="2" priority="22">
      <formula>LEN(TRIM(J15))&gt;0</formula>
    </cfRule>
  </conditionalFormatting>
  <conditionalFormatting sqref="J15">
    <cfRule type="containsBlanks" dxfId="1" priority="23">
      <formula>LEN(TRIM(J15))=0</formula>
    </cfRule>
  </conditionalFormatting>
  <conditionalFormatting sqref="J16">
    <cfRule type="notContainsBlanks" dxfId="2" priority="24">
      <formula>LEN(TRIM(J16))&gt;0</formula>
    </cfRule>
  </conditionalFormatting>
  <conditionalFormatting sqref="J16">
    <cfRule type="containsBlanks" dxfId="1" priority="25">
      <formula>LEN(TRIM(J16))=0</formula>
    </cfRule>
  </conditionalFormatting>
  <conditionalFormatting sqref="J17">
    <cfRule type="notContainsBlanks" dxfId="2" priority="26">
      <formula>LEN(TRIM(J17))&gt;0</formula>
    </cfRule>
  </conditionalFormatting>
  <conditionalFormatting sqref="J17">
    <cfRule type="containsBlanks" dxfId="1" priority="27">
      <formula>LEN(TRIM(J17))=0</formula>
    </cfRule>
  </conditionalFormatting>
  <hyperlinks>
    <hyperlink r:id="rId2" ref="H2"/>
    <hyperlink display="Enter here" location="'Logit Regression Calculator '!J13" ref="C12"/>
  </hyperlinks>
  <drawing r:id="rId3"/>
  <legacyDrawing r:id="rId4"/>
</worksheet>
</file>