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Lsp_sensibilizar\"/>
    </mc:Choice>
  </mc:AlternateContent>
  <xr:revisionPtr revIDLastSave="0" documentId="13_ncr:1_{BB2991BC-A564-4CB3-9E92-F4AC2EA7FE8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t" sheetId="1" r:id="rId1"/>
    <sheet name="2024.01.15_proy" sheetId="2" r:id="rId2"/>
    <sheet name="2024.01.15_Crecimiento_Corrido" sheetId="3" r:id="rId3"/>
    <sheet name="2024.01.15_Crecimiento_Movil" sheetId="4" r:id="rId4"/>
    <sheet name="Crecimientos" sheetId="5" r:id="rId5"/>
    <sheet name="Totales" sheetId="6" r:id="rId6"/>
    <sheet name="2024.01.15_Total_Intervalos" sheetId="7" r:id="rId7"/>
    <sheet name="2024.01.15_Total_Intervalos_Por" sheetId="8" r:id="rId8"/>
    <sheet name="2024.01.15_Crecimientos_Anuales" sheetId="9" r:id="rId9"/>
    <sheet name="Formato Inform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D3" i="6"/>
  <c r="D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119" i="10"/>
  <c r="B118" i="10"/>
  <c r="G116" i="10"/>
  <c r="F116" i="10"/>
  <c r="D116" i="10"/>
  <c r="G114" i="10"/>
  <c r="G121" i="10" s="1"/>
  <c r="F114" i="10"/>
  <c r="F121" i="10" s="1"/>
  <c r="E114" i="10"/>
  <c r="E121" i="10" s="1"/>
  <c r="D114" i="10"/>
  <c r="D121" i="10" s="1"/>
  <c r="C114" i="10"/>
  <c r="B114" i="10"/>
  <c r="G113" i="10"/>
  <c r="G120" i="10" s="1"/>
  <c r="F113" i="10"/>
  <c r="F120" i="10" s="1"/>
  <c r="E113" i="10"/>
  <c r="E120" i="10" s="1"/>
  <c r="D113" i="10"/>
  <c r="D120" i="10" s="1"/>
  <c r="C113" i="10"/>
  <c r="C120" i="10" s="1"/>
  <c r="B113" i="10"/>
  <c r="G112" i="10"/>
  <c r="G119" i="10" s="1"/>
  <c r="F112" i="10"/>
  <c r="F119" i="10" s="1"/>
  <c r="E112" i="10"/>
  <c r="E119" i="10" s="1"/>
  <c r="D112" i="10"/>
  <c r="C112" i="10"/>
  <c r="B112" i="10"/>
  <c r="B119" i="10" s="1"/>
  <c r="G111" i="10"/>
  <c r="G118" i="10" s="1"/>
  <c r="F111" i="10"/>
  <c r="F118" i="10" s="1"/>
  <c r="E111" i="10"/>
  <c r="E118" i="10" s="1"/>
  <c r="D111" i="10"/>
  <c r="C111" i="10"/>
  <c r="B111" i="10"/>
  <c r="G110" i="10"/>
  <c r="G117" i="10" s="1"/>
  <c r="F110" i="10"/>
  <c r="F117" i="10" s="1"/>
  <c r="E110" i="10"/>
  <c r="E117" i="10" s="1"/>
  <c r="D110" i="10"/>
  <c r="D117" i="10" s="1"/>
  <c r="C110" i="10"/>
  <c r="B110" i="10"/>
  <c r="G109" i="10"/>
  <c r="F109" i="10"/>
  <c r="H109" i="10" s="1"/>
  <c r="H116" i="10" s="1"/>
  <c r="E109" i="10"/>
  <c r="D109" i="10"/>
  <c r="C109" i="10"/>
  <c r="C116" i="10" s="1"/>
  <c r="B109" i="10"/>
  <c r="B116" i="10" s="1"/>
  <c r="G108" i="10"/>
  <c r="F108" i="10"/>
  <c r="E108" i="10"/>
  <c r="H108" i="10" s="1"/>
  <c r="D108" i="10"/>
  <c r="C108" i="10"/>
  <c r="B108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H93" i="10"/>
  <c r="G93" i="10"/>
  <c r="F93" i="10"/>
  <c r="E93" i="10"/>
  <c r="D93" i="10"/>
  <c r="C93" i="10"/>
  <c r="B93" i="10"/>
  <c r="H92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Q89" i="10"/>
  <c r="H89" i="10"/>
  <c r="Q88" i="10"/>
  <c r="H88" i="10"/>
  <c r="H95" i="10" s="1"/>
  <c r="Q87" i="10"/>
  <c r="H87" i="10"/>
  <c r="H94" i="10" s="1"/>
  <c r="Q86" i="10"/>
  <c r="H86" i="10"/>
  <c r="Q85" i="10"/>
  <c r="H85" i="10"/>
  <c r="Q84" i="10"/>
  <c r="H84" i="10"/>
  <c r="Q83" i="10"/>
  <c r="H83" i="10"/>
  <c r="H91" i="10" s="1"/>
  <c r="F48" i="10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B46" i="10"/>
  <c r="F45" i="10"/>
  <c r="E45" i="10"/>
  <c r="D45" i="10"/>
  <c r="C45" i="10"/>
  <c r="B45" i="10"/>
  <c r="F44" i="10"/>
  <c r="E44" i="10"/>
  <c r="D44" i="10"/>
  <c r="C44" i="10"/>
  <c r="B44" i="10"/>
  <c r="F43" i="10"/>
  <c r="E43" i="10"/>
  <c r="D43" i="10"/>
  <c r="C43" i="10"/>
  <c r="B43" i="10"/>
  <c r="V35" i="10"/>
  <c r="V34" i="10"/>
  <c r="V33" i="10"/>
  <c r="F28" i="10"/>
  <c r="E28" i="10"/>
  <c r="D28" i="10"/>
  <c r="C28" i="10"/>
  <c r="B28" i="10"/>
  <c r="AD27" i="10"/>
  <c r="V32" i="10" s="1"/>
  <c r="H27" i="10"/>
  <c r="AD26" i="10"/>
  <c r="AH23" i="10"/>
  <c r="AG23" i="10"/>
  <c r="AF23" i="10"/>
  <c r="AE23" i="10"/>
  <c r="AD23" i="10"/>
  <c r="AC23" i="10"/>
  <c r="AB23" i="10"/>
  <c r="V23" i="10"/>
  <c r="H23" i="10"/>
  <c r="AH22" i="10"/>
  <c r="AG22" i="10"/>
  <c r="AF22" i="10"/>
  <c r="V22" i="10"/>
  <c r="F22" i="10"/>
  <c r="V21" i="10"/>
  <c r="AH20" i="10"/>
  <c r="AG20" i="10"/>
  <c r="AD20" i="10"/>
  <c r="V20" i="10"/>
  <c r="F20" i="10"/>
  <c r="E20" i="10"/>
  <c r="D20" i="10"/>
  <c r="AD19" i="10"/>
  <c r="AC19" i="10"/>
  <c r="AB19" i="10"/>
  <c r="V19" i="10"/>
  <c r="AH18" i="10"/>
  <c r="AG18" i="10"/>
  <c r="AH16" i="10"/>
  <c r="AG16" i="10"/>
  <c r="AF16" i="10"/>
  <c r="AE16" i="10"/>
  <c r="AD16" i="10"/>
  <c r="AC16" i="10"/>
  <c r="H13" i="10"/>
  <c r="F13" i="10"/>
  <c r="E13" i="10"/>
  <c r="E26" i="10" s="1"/>
  <c r="D13" i="10"/>
  <c r="G13" i="10" s="1"/>
  <c r="C13" i="10"/>
  <c r="C26" i="10" s="1"/>
  <c r="B13" i="10"/>
  <c r="B26" i="10" s="1"/>
  <c r="AJ12" i="10"/>
  <c r="AI12" i="10"/>
  <c r="AK12" i="10" s="1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H12" i="10"/>
  <c r="F12" i="10"/>
  <c r="G12" i="10" s="1"/>
  <c r="G25" i="10" s="1"/>
  <c r="E12" i="10"/>
  <c r="E25" i="10" s="1"/>
  <c r="D12" i="10"/>
  <c r="D25" i="10" s="1"/>
  <c r="C12" i="10"/>
  <c r="C25" i="10" s="1"/>
  <c r="B12" i="10"/>
  <c r="AJ11" i="10"/>
  <c r="AI11" i="10"/>
  <c r="AK11" i="10" s="1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H11" i="10"/>
  <c r="M11" i="10" s="1"/>
  <c r="G11" i="10"/>
  <c r="F11" i="10"/>
  <c r="E11" i="10"/>
  <c r="D11" i="10"/>
  <c r="C11" i="10"/>
  <c r="B11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H10" i="10"/>
  <c r="Q10" i="10" s="1"/>
  <c r="F10" i="10"/>
  <c r="E10" i="10"/>
  <c r="D10" i="10"/>
  <c r="D24" i="10" s="1"/>
  <c r="C10" i="10"/>
  <c r="B10" i="10"/>
  <c r="AJ9" i="10"/>
  <c r="AI9" i="10"/>
  <c r="AK9" i="10" s="1"/>
  <c r="AH9" i="10"/>
  <c r="AG9" i="10"/>
  <c r="AF9" i="10"/>
  <c r="AE9" i="10"/>
  <c r="AE22" i="10" s="1"/>
  <c r="AD9" i="10"/>
  <c r="AD22" i="10" s="1"/>
  <c r="AC9" i="10"/>
  <c r="AC22" i="10" s="1"/>
  <c r="AB9" i="10"/>
  <c r="AB22" i="10" s="1"/>
  <c r="AA9" i="10"/>
  <c r="Z9" i="10"/>
  <c r="Y9" i="10"/>
  <c r="X9" i="10"/>
  <c r="W9" i="10"/>
  <c r="V9" i="10"/>
  <c r="U9" i="10"/>
  <c r="T9" i="10"/>
  <c r="H9" i="10"/>
  <c r="F9" i="10"/>
  <c r="O9" i="10" s="1"/>
  <c r="E9" i="10"/>
  <c r="E22" i="10" s="1"/>
  <c r="D9" i="10"/>
  <c r="G9" i="10" s="1"/>
  <c r="C9" i="10"/>
  <c r="L9" i="10" s="1"/>
  <c r="B9" i="10"/>
  <c r="B22" i="10" s="1"/>
  <c r="AJ8" i="10"/>
  <c r="AI8" i="10"/>
  <c r="AH8" i="10"/>
  <c r="AH21" i="10" s="1"/>
  <c r="AG8" i="10"/>
  <c r="AG21" i="10" s="1"/>
  <c r="AF8" i="10"/>
  <c r="AF21" i="10" s="1"/>
  <c r="AE8" i="10"/>
  <c r="AE21" i="10" s="1"/>
  <c r="AD8" i="10"/>
  <c r="AD21" i="10" s="1"/>
  <c r="AC8" i="10"/>
  <c r="AC21" i="10" s="1"/>
  <c r="AB8" i="10"/>
  <c r="AB21" i="10" s="1"/>
  <c r="AA8" i="10"/>
  <c r="Z8" i="10"/>
  <c r="Y8" i="10"/>
  <c r="X8" i="10"/>
  <c r="W8" i="10"/>
  <c r="V8" i="10"/>
  <c r="U8" i="10"/>
  <c r="T8" i="10"/>
  <c r="H8" i="10"/>
  <c r="H21" i="10" s="1"/>
  <c r="F8" i="10"/>
  <c r="E8" i="10"/>
  <c r="D8" i="10"/>
  <c r="C8" i="10"/>
  <c r="B8" i="10"/>
  <c r="AK7" i="10"/>
  <c r="AJ7" i="10"/>
  <c r="AI7" i="10"/>
  <c r="AK19" i="10" s="1"/>
  <c r="AH7" i="10"/>
  <c r="AG7" i="10"/>
  <c r="AF7" i="10"/>
  <c r="AF20" i="10" s="1"/>
  <c r="AE7" i="10"/>
  <c r="AE20" i="10" s="1"/>
  <c r="AD7" i="10"/>
  <c r="AC7" i="10"/>
  <c r="AC20" i="10" s="1"/>
  <c r="AB7" i="10"/>
  <c r="AB20" i="10" s="1"/>
  <c r="AA7" i="10"/>
  <c r="Z7" i="10"/>
  <c r="Y7" i="10"/>
  <c r="X7" i="10"/>
  <c r="W7" i="10"/>
  <c r="V7" i="10"/>
  <c r="U7" i="10"/>
  <c r="T7" i="10"/>
  <c r="H7" i="10"/>
  <c r="Q7" i="10" s="1"/>
  <c r="F7" i="10"/>
  <c r="E7" i="10"/>
  <c r="D7" i="10"/>
  <c r="G7" i="10" s="1"/>
  <c r="C7" i="10"/>
  <c r="B7" i="10"/>
  <c r="AK6" i="10"/>
  <c r="AJ6" i="10"/>
  <c r="AI6" i="10"/>
  <c r="AH6" i="10"/>
  <c r="AH19" i="10" s="1"/>
  <c r="AG6" i="10"/>
  <c r="AG19" i="10" s="1"/>
  <c r="AF6" i="10"/>
  <c r="AF19" i="10" s="1"/>
  <c r="AE6" i="10"/>
  <c r="AE19" i="10" s="1"/>
  <c r="AD6" i="10"/>
  <c r="AC6" i="10"/>
  <c r="AB6" i="10"/>
  <c r="AA6" i="10"/>
  <c r="Z6" i="10"/>
  <c r="Y6" i="10"/>
  <c r="X6" i="10"/>
  <c r="W6" i="10"/>
  <c r="V6" i="10"/>
  <c r="U6" i="10"/>
  <c r="T6" i="10"/>
  <c r="H6" i="10"/>
  <c r="F6" i="10"/>
  <c r="E6" i="10"/>
  <c r="D6" i="10"/>
  <c r="G6" i="10" s="1"/>
  <c r="C6" i="10"/>
  <c r="B6" i="10"/>
  <c r="AK5" i="10"/>
  <c r="AJ5" i="10"/>
  <c r="AI5" i="10"/>
  <c r="AH5" i="10"/>
  <c r="AG5" i="10"/>
  <c r="AF5" i="10"/>
  <c r="AF18" i="10" s="1"/>
  <c r="AE5" i="10"/>
  <c r="AE18" i="10" s="1"/>
  <c r="AD5" i="10"/>
  <c r="AD18" i="10" s="1"/>
  <c r="AC5" i="10"/>
  <c r="AC18" i="10" s="1"/>
  <c r="AB5" i="10"/>
  <c r="AB18" i="10" s="1"/>
  <c r="AA5" i="10"/>
  <c r="Z5" i="10"/>
  <c r="Y5" i="10"/>
  <c r="X5" i="10"/>
  <c r="W5" i="10"/>
  <c r="V5" i="10"/>
  <c r="U5" i="10"/>
  <c r="T5" i="10"/>
  <c r="H5" i="10"/>
  <c r="H18" i="10" s="1"/>
  <c r="F5" i="10"/>
  <c r="F19" i="10" s="1"/>
  <c r="E5" i="10"/>
  <c r="E19" i="10" s="1"/>
  <c r="D5" i="10"/>
  <c r="D19" i="10" s="1"/>
  <c r="C5" i="10"/>
  <c r="C18" i="10" s="1"/>
  <c r="B5" i="10"/>
  <c r="B18" i="10" s="1"/>
  <c r="AK4" i="10"/>
  <c r="AJ4" i="10"/>
  <c r="AI4" i="10"/>
  <c r="AH4" i="10"/>
  <c r="AH17" i="10" s="1"/>
  <c r="AG4" i="10"/>
  <c r="AG17" i="10" s="1"/>
  <c r="AF4" i="10"/>
  <c r="AF17" i="10" s="1"/>
  <c r="AE4" i="10"/>
  <c r="AE17" i="10" s="1"/>
  <c r="AD4" i="10"/>
  <c r="AD17" i="10" s="1"/>
  <c r="AC4" i="10"/>
  <c r="AC17" i="10" s="1"/>
  <c r="AB4" i="10"/>
  <c r="AB17" i="10" s="1"/>
  <c r="AA4" i="10"/>
  <c r="Z4" i="10"/>
  <c r="Y4" i="10"/>
  <c r="X4" i="10"/>
  <c r="W4" i="10"/>
  <c r="V4" i="10"/>
  <c r="U4" i="10"/>
  <c r="T4" i="10"/>
  <c r="Q4" i="10"/>
  <c r="O4" i="10"/>
  <c r="H4" i="10"/>
  <c r="F4" i="10"/>
  <c r="E4" i="10"/>
  <c r="N4" i="10" s="1"/>
  <c r="D4" i="10"/>
  <c r="C4" i="10"/>
  <c r="B4" i="10"/>
  <c r="B17" i="10" s="1"/>
  <c r="AK3" i="10"/>
  <c r="AJ3" i="10"/>
  <c r="AI3" i="10"/>
  <c r="AH3" i="10"/>
  <c r="AG3" i="10"/>
  <c r="AF3" i="10"/>
  <c r="AE3" i="10"/>
  <c r="AD3" i="10"/>
  <c r="AC3" i="10"/>
  <c r="AB3" i="10"/>
  <c r="AB16" i="10" s="1"/>
  <c r="AA3" i="10"/>
  <c r="Z3" i="10"/>
  <c r="Y3" i="10"/>
  <c r="X3" i="10"/>
  <c r="W3" i="10"/>
  <c r="V3" i="10"/>
  <c r="U3" i="10"/>
  <c r="T3" i="10"/>
  <c r="H3" i="10"/>
  <c r="F3" i="10"/>
  <c r="O3" i="10" s="1"/>
  <c r="E3" i="10"/>
  <c r="N3" i="10" s="1"/>
  <c r="D3" i="10"/>
  <c r="M3" i="10" s="1"/>
  <c r="C3" i="10"/>
  <c r="L3" i="10" s="1"/>
  <c r="B3" i="10"/>
  <c r="M5" i="10" l="1"/>
  <c r="N5" i="10"/>
  <c r="K9" i="10"/>
  <c r="F26" i="10"/>
  <c r="O5" i="10"/>
  <c r="N9" i="10"/>
  <c r="H26" i="10"/>
  <c r="Q5" i="10"/>
  <c r="Q9" i="10"/>
  <c r="E23" i="10"/>
  <c r="F23" i="10"/>
  <c r="K3" i="10"/>
  <c r="B20" i="10"/>
  <c r="Q3" i="10"/>
  <c r="C20" i="10"/>
  <c r="M10" i="10"/>
  <c r="N10" i="10"/>
  <c r="E24" i="10"/>
  <c r="O10" i="10"/>
  <c r="H17" i="10"/>
  <c r="B21" i="10"/>
  <c r="F24" i="10"/>
  <c r="K4" i="10"/>
  <c r="F25" i="10"/>
  <c r="B25" i="10"/>
  <c r="D18" i="10"/>
  <c r="Q8" i="10"/>
  <c r="E18" i="10"/>
  <c r="F18" i="10"/>
  <c r="K11" i="10"/>
  <c r="H114" i="10"/>
  <c r="C121" i="10"/>
  <c r="C22" i="10"/>
  <c r="E17" i="10"/>
  <c r="Q6" i="10"/>
  <c r="O6" i="10"/>
  <c r="N6" i="10"/>
  <c r="H111" i="10"/>
  <c r="H118" i="10" s="1"/>
  <c r="D118" i="10"/>
  <c r="F17" i="10"/>
  <c r="B23" i="10"/>
  <c r="K10" i="10"/>
  <c r="H25" i="10"/>
  <c r="D23" i="10"/>
  <c r="B19" i="10"/>
  <c r="K5" i="10"/>
  <c r="C24" i="10"/>
  <c r="P11" i="10"/>
  <c r="G3" i="10"/>
  <c r="P3" i="10" s="1"/>
  <c r="H96" i="10"/>
  <c r="M9" i="10"/>
  <c r="D22" i="10"/>
  <c r="P9" i="10"/>
  <c r="H19" i="10"/>
  <c r="E116" i="10"/>
  <c r="C19" i="10"/>
  <c r="L5" i="10"/>
  <c r="AK10" i="10"/>
  <c r="M8" i="10"/>
  <c r="D21" i="10"/>
  <c r="D119" i="10"/>
  <c r="N8" i="10"/>
  <c r="E21" i="10"/>
  <c r="B121" i="10"/>
  <c r="H113" i="10"/>
  <c r="H120" i="10" s="1"/>
  <c r="B120" i="10"/>
  <c r="O8" i="10"/>
  <c r="F21" i="10"/>
  <c r="H110" i="10"/>
  <c r="H117" i="10" s="1"/>
  <c r="B117" i="10"/>
  <c r="H24" i="10"/>
  <c r="Q11" i="10"/>
  <c r="O11" i="10"/>
  <c r="N11" i="10"/>
  <c r="L11" i="10"/>
  <c r="L4" i="10"/>
  <c r="C17" i="10"/>
  <c r="G4" i="10"/>
  <c r="D17" i="10"/>
  <c r="P6" i="10"/>
  <c r="K6" i="10"/>
  <c r="L6" i="10"/>
  <c r="G26" i="10"/>
  <c r="M4" i="10"/>
  <c r="M6" i="10"/>
  <c r="C23" i="10"/>
  <c r="L10" i="10"/>
  <c r="P7" i="10"/>
  <c r="G20" i="10"/>
  <c r="O7" i="10"/>
  <c r="N7" i="10"/>
  <c r="M7" i="10"/>
  <c r="L7" i="10"/>
  <c r="K7" i="10"/>
  <c r="H20" i="10"/>
  <c r="L8" i="10"/>
  <c r="C21" i="10"/>
  <c r="B24" i="10"/>
  <c r="H112" i="10"/>
  <c r="H119" i="10" s="1"/>
  <c r="AK8" i="10"/>
  <c r="G8" i="10"/>
  <c r="C118" i="10"/>
  <c r="C117" i="10"/>
  <c r="K8" i="10"/>
  <c r="H22" i="10"/>
  <c r="D26" i="10"/>
  <c r="G5" i="10"/>
  <c r="G19" i="10" s="1"/>
  <c r="G10" i="10"/>
  <c r="G24" i="10" s="1"/>
  <c r="P8" i="10" l="1"/>
  <c r="G21" i="10"/>
  <c r="G17" i="10"/>
  <c r="P4" i="10"/>
  <c r="H121" i="10"/>
  <c r="P10" i="10"/>
  <c r="G23" i="10"/>
  <c r="P5" i="10"/>
  <c r="G18" i="10"/>
  <c r="G22" i="10"/>
</calcChain>
</file>

<file path=xl/sharedStrings.xml><?xml version="1.0" encoding="utf-8"?>
<sst xmlns="http://schemas.openxmlformats.org/spreadsheetml/2006/main" count="968" uniqueCount="193">
  <si>
    <t>Periodo</t>
  </si>
  <si>
    <t>PROTECTORES</t>
  </si>
  <si>
    <t>TAMPONES</t>
  </si>
  <si>
    <t>Nocturnas</t>
  </si>
  <si>
    <t>Normales</t>
  </si>
  <si>
    <t>Ultradelgadas</t>
  </si>
  <si>
    <t>Total General</t>
  </si>
  <si>
    <t>PROTECTORES_ajuste</t>
  </si>
  <si>
    <t>PROTECTORES_proyeccion</t>
  </si>
  <si>
    <t>Total General_ajuste</t>
  </si>
  <si>
    <t>Total General_proyeccion</t>
  </si>
  <si>
    <t>TAMPONES_minimo</t>
  </si>
  <si>
    <t>TAMPONES_maximo</t>
  </si>
  <si>
    <t>Nocturnas_ajuste</t>
  </si>
  <si>
    <t>Nocturnas_proyeccion</t>
  </si>
  <si>
    <t>Total General_minimo</t>
  </si>
  <si>
    <t>Total General_maximo</t>
  </si>
  <si>
    <t>Ultradelgadas_ajuste</t>
  </si>
  <si>
    <t>Ultradelgadas_proyeccion</t>
  </si>
  <si>
    <t>Normales_minimo</t>
  </si>
  <si>
    <t>Normales_maximo</t>
  </si>
  <si>
    <t>TAMPONES_ajuste</t>
  </si>
  <si>
    <t>TAMPONES_proyeccion</t>
  </si>
  <si>
    <t>Ultradelgadas_minimo</t>
  </si>
  <si>
    <t>Ultradelgadas_maximo</t>
  </si>
  <si>
    <t>PROTECTORES_minimo</t>
  </si>
  <si>
    <t>PROTECTORES_maximo</t>
  </si>
  <si>
    <t>Normales_ajuste</t>
  </si>
  <si>
    <t>Normales_proyeccion</t>
  </si>
  <si>
    <t>Nocturnas_minimo</t>
  </si>
  <si>
    <t>Nocturnas_maximo</t>
  </si>
  <si>
    <t>2024-01-01</t>
  </si>
  <si>
    <t/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</si>
  <si>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</si>
  <si>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</si>
  <si>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</si>
  <si>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</si>
  <si>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</si>
  <si>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</si>
  <si>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</si>
  <si>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</si>
  <si>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</si>
  <si>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</si>
  <si>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</si>
  <si>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</si>
  <si>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</si>
  <si>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</si>
  <si>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</si>
  <si>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</si>
  <si>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</si>
  <si>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</si>
  <si>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</si>
  <si>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</si>
  <si>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</si>
  <si>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</si>
  <si>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</si>
  <si>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2026-01-01</t>
  </si>
  <si>
    <t>2026-02-01</t>
  </si>
  <si>
    <t>2026-03-01</t>
  </si>
  <si>
    <t>2026-04-01</t>
  </si>
  <si>
    <t>2026-05-01</t>
  </si>
  <si>
    <t>2026-06-01</t>
  </si>
  <si>
    <t>2026-07-01</t>
  </si>
  <si>
    <t>2026-08-01</t>
  </si>
  <si>
    <t>2026-09-01</t>
  </si>
  <si>
    <t>2026-10-01</t>
  </si>
  <si>
    <t>2026-11-01</t>
  </si>
  <si>
    <t>2026-12-01</t>
  </si>
  <si>
    <t>2027-01-01</t>
  </si>
  <si>
    <t>2027-02-01</t>
  </si>
  <si>
    <t>2027-03-01</t>
  </si>
  <si>
    <t>2027-04-01</t>
  </si>
  <si>
    <t>2027-05-01</t>
  </si>
  <si>
    <t>2027-06-01</t>
  </si>
  <si>
    <t>2027-07-01</t>
  </si>
  <si>
    <t>2027-08-01</t>
  </si>
  <si>
    <t>2027-09-01</t>
  </si>
  <si>
    <t>2027-10-01</t>
  </si>
  <si>
    <t>2027-11-01</t>
  </si>
  <si>
    <t>2027-12-01</t>
  </si>
  <si>
    <t>2028-01-01</t>
  </si>
  <si>
    <t>2028-02-01</t>
  </si>
  <si>
    <t>2028-03-01</t>
  </si>
  <si>
    <t>2028-04-01</t>
  </si>
  <si>
    <t>2028-05-01</t>
  </si>
  <si>
    <t>2028-06-01</t>
  </si>
  <si>
    <t>2028-07-01</t>
  </si>
  <si>
    <t>2028-08-01</t>
  </si>
  <si>
    <t>2028-09-01</t>
  </si>
  <si>
    <t>2028-10-01</t>
  </si>
  <si>
    <t>2028-11-01</t>
  </si>
  <si>
    <t>2028-12-01</t>
  </si>
  <si>
    <t>2029-01-01</t>
  </si>
  <si>
    <t>2029-02-01</t>
  </si>
  <si>
    <t>2029-03-01</t>
  </si>
  <si>
    <t>2029-04-01</t>
  </si>
  <si>
    <t>2029-05-01</t>
  </si>
  <si>
    <t>2029-06-01</t>
  </si>
  <si>
    <t>2029-07-01</t>
  </si>
  <si>
    <t>2029-08-01</t>
  </si>
  <si>
    <t>2029-09-01</t>
  </si>
  <si>
    <t>2029-10-01</t>
  </si>
  <si>
    <t>2029-11-01</t>
  </si>
  <si>
    <t>2029-12-01</t>
  </si>
  <si>
    <t>Categoria</t>
  </si>
  <si>
    <t>Crecimiento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</si>
  <si>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</si>
  <si>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</si>
  <si>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</si>
  <si>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</si>
  <si>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</si>
  <si>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</si>
  <si>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</si>
  <si>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</si>
  <si>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</si>
  <si>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</si>
  <si>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</si>
  <si>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</si>
  <si>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</si>
  <si>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</si>
  <si>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</si>
  <si>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</si>
  <si>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</si>
  <si>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</si>
  <si>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</si>
  <si>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</si>
  <si>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</si>
  <si>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</si>
  <si>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</si>
  <si>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</si>
  <si>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</si>
  <si>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</si>
  <si>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</si>
  <si>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</si>
  <si>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</si>
  <si>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</si>
  <si>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</si>
  <si>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</si>
  <si>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</si>
  <si>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</si>
  <si>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</si>
  <si>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</si>
  <si>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</si>
  <si>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</si>
  <si>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</si>
  <si>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</si>
  <si>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</si>
  <si>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</si>
  <si>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</si>
  <si>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</si>
  <si>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</si>
  <si>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</si>
  <si>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</si>
  <si>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</si>
  <si>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</si>
  <si>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</si>
  <si>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</si>
  <si>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</si>
  <si>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</si>
  <si>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</si>
  <si>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</si>
  <si>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</si>
  <si>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</si>
  <si>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</si>
  <si>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</si>
  <si>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</si>
  <si>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Ventas en Unidades</t>
  </si>
  <si>
    <t>Peso de Categorias</t>
  </si>
  <si>
    <t>Intervalos de Confianza Original</t>
  </si>
  <si>
    <t>TOALLAS</t>
  </si>
  <si>
    <t>Intervalos de Confianza</t>
  </si>
  <si>
    <t>Crecimientos en Unidades</t>
  </si>
  <si>
    <t>PROTECTORES _proyeccion</t>
  </si>
  <si>
    <t>PROTECTORES _minimo</t>
  </si>
  <si>
    <t>PROTECTORES _maximo</t>
  </si>
  <si>
    <t>TAMPONES _proyeccion</t>
  </si>
  <si>
    <t>TAMPONES _minimo</t>
  </si>
  <si>
    <t>TAMPONES _maximo</t>
  </si>
  <si>
    <t>Nocturnas _proyeccion</t>
  </si>
  <si>
    <t>Nocturnas _minimo</t>
  </si>
  <si>
    <t>Nocturnas _maximo</t>
  </si>
  <si>
    <t>2.4%</t>
  </si>
  <si>
    <t>3.4%</t>
  </si>
  <si>
    <t>3.2%</t>
  </si>
  <si>
    <t>3.0%</t>
  </si>
  <si>
    <t>3.1%</t>
  </si>
  <si>
    <t>Normales_ proyeccion</t>
  </si>
  <si>
    <t>Normales_ minimo</t>
  </si>
  <si>
    <t>Normales_ maximo</t>
  </si>
  <si>
    <t>Ultradelgadas _proyeccion</t>
  </si>
  <si>
    <t>Ultradelgadas _minimo</t>
  </si>
  <si>
    <t>Ultradelgadas _maximo</t>
  </si>
  <si>
    <t>Total General _proyeccion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</si>
</sst>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12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10"/>
      <color theme="1"/>
      <name val="Arial"/>
      <scheme val="minor"/>
    </font>
    <font>
      <sz val="1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2" xfId="0" applyNumberFormat="1" applyFont="1" applyBorder="1" applyAlignment="1">
      <alignment horizontal="right"/>
    </xf>
    <xf numFmtId="1" fontId="5" fillId="0" borderId="3" xfId="0" applyNumberFormat="1" applyFont="1" applyBorder="1" applyAlignment="1">
      <alignment horizontal="right"/>
    </xf>
    <xf numFmtId="1" fontId="3" fillId="0" borderId="0" xfId="0" applyNumberFormat="1" applyFont="1"/>
    <xf numFmtId="0" fontId="4" fillId="0" borderId="0" xfId="0" applyFont="1"/>
    <xf numFmtId="0" fontId="2" fillId="0" borderId="0" xfId="0" quotePrefix="1" applyFont="1"/>
    <xf numFmtId="0" fontId="6" fillId="3" borderId="4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/>
    </xf>
    <xf numFmtId="0" fontId="2" fillId="0" borderId="4" xfId="0" applyFont="1" applyBorder="1"/>
    <xf numFmtId="165" fontId="2" fillId="0" borderId="4" xfId="0" applyNumberFormat="1" applyFont="1" applyBorder="1"/>
    <xf numFmtId="1" fontId="2" fillId="0" borderId="0" xfId="0" applyNumberFormat="1" applyFont="1"/>
    <xf numFmtId="10" fontId="2" fillId="0" borderId="0" xfId="0" applyNumberFormat="1" applyFont="1"/>
    <xf numFmtId="0" fontId="7" fillId="4" borderId="0" xfId="0" quotePrefix="1" applyFont="1" applyFill="1"/>
    <xf numFmtId="10" fontId="7" fillId="4" borderId="0" xfId="0" applyNumberFormat="1" applyFont="1" applyFill="1"/>
    <xf numFmtId="0" fontId="7" fillId="4" borderId="0" xfId="0" applyFont="1" applyFill="1"/>
    <xf numFmtId="165" fontId="2" fillId="0" borderId="0" xfId="0" applyNumberFormat="1" applyFont="1"/>
    <xf numFmtId="0" fontId="6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0" borderId="4" xfId="0" applyFont="1" applyBorder="1"/>
    <xf numFmtId="3" fontId="3" fillId="0" borderId="4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1" fillId="5" borderId="4" xfId="0" applyFont="1" applyFill="1" applyBorder="1" applyAlignment="1">
      <alignment horizontal="center" vertical="top"/>
    </xf>
    <xf numFmtId="165" fontId="2" fillId="5" borderId="4" xfId="0" applyNumberFormat="1" applyFont="1" applyFill="1" applyBorder="1"/>
    <xf numFmtId="3" fontId="1" fillId="0" borderId="0" xfId="0" applyNumberFormat="1" applyFont="1" applyAlignment="1">
      <alignment horizontal="right"/>
    </xf>
    <xf numFmtId="0" fontId="1" fillId="4" borderId="4" xfId="0" applyFont="1" applyFill="1" applyBorder="1" applyAlignment="1">
      <alignment horizontal="center" vertical="top"/>
    </xf>
    <xf numFmtId="165" fontId="2" fillId="4" borderId="4" xfId="0" applyNumberFormat="1" applyFont="1" applyFill="1" applyBorder="1"/>
    <xf numFmtId="3" fontId="1" fillId="4" borderId="4" xfId="0" applyNumberFormat="1" applyFont="1" applyFill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7" fillId="4" borderId="4" xfId="0" applyNumberFormat="1" applyFont="1" applyFill="1" applyBorder="1"/>
    <xf numFmtId="165" fontId="1" fillId="4" borderId="4" xfId="0" applyNumberFormat="1" applyFont="1" applyFill="1" applyBorder="1" applyAlignment="1">
      <alignment horizontal="right"/>
    </xf>
    <xf numFmtId="3" fontId="9" fillId="0" borderId="4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3" fontId="4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0" fontId="1" fillId="4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3" fontId="3" fillId="5" borderId="4" xfId="0" applyNumberFormat="1" applyFont="1" applyFill="1" applyBorder="1" applyAlignment="1">
      <alignment horizontal="right"/>
    </xf>
    <xf numFmtId="9" fontId="3" fillId="0" borderId="4" xfId="0" applyNumberFormat="1" applyFont="1" applyBorder="1" applyAlignment="1">
      <alignment horizontal="right"/>
    </xf>
    <xf numFmtId="9" fontId="1" fillId="4" borderId="4" xfId="0" applyNumberFormat="1" applyFont="1" applyFill="1" applyBorder="1" applyAlignment="1">
      <alignment horizontal="right"/>
    </xf>
    <xf numFmtId="0" fontId="6" fillId="3" borderId="7" xfId="0" applyFont="1" applyFill="1" applyBorder="1" applyAlignment="1">
      <alignment horizontal="center" vertical="top"/>
    </xf>
    <xf numFmtId="0" fontId="8" fillId="0" borderId="5" xfId="0" applyFont="1" applyBorder="1"/>
    <xf numFmtId="0" fontId="8" fillId="0" borderId="6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P22" sqref="P22"/>
    </sheetView>
  </sheetViews>
  <sheetFormatPr baseColWidth="10" defaultColWidth="12.5703125" defaultRowHeight="15.75" customHeight="1" x14ac:dyDescent="0.2"/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2" t="s">
        <v>169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15.75" customHeight="1" x14ac:dyDescent="0.25">
      <c r="A2" s="4">
        <v>43466</v>
      </c>
      <c r="B2" s="5">
        <v>28217282</v>
      </c>
      <c r="C2" s="5">
        <v>541475</v>
      </c>
      <c r="D2" s="5">
        <f>E2+F2+G2</f>
        <v>47469521</v>
      </c>
      <c r="E2" s="5">
        <v>6567703</v>
      </c>
      <c r="F2" s="5">
        <v>31879883</v>
      </c>
      <c r="G2" s="6">
        <v>9021935</v>
      </c>
      <c r="H2" s="7">
        <v>76228278</v>
      </c>
    </row>
    <row r="3" spans="1:8" ht="15.75" customHeight="1" x14ac:dyDescent="0.25">
      <c r="A3" s="4">
        <v>43497</v>
      </c>
      <c r="B3" s="5">
        <v>25076186</v>
      </c>
      <c r="C3" s="5">
        <v>561443</v>
      </c>
      <c r="D3" s="5">
        <f t="shared" ref="D3:D61" si="0">E3+F3+G3</f>
        <v>45818039</v>
      </c>
      <c r="E3" s="5">
        <v>6111213</v>
      </c>
      <c r="F3" s="5">
        <v>31042369</v>
      </c>
      <c r="G3" s="6">
        <v>8664457</v>
      </c>
      <c r="H3" s="7">
        <v>71455668</v>
      </c>
    </row>
    <row r="4" spans="1:8" ht="15.75" customHeight="1" x14ac:dyDescent="0.25">
      <c r="A4" s="4">
        <v>43525</v>
      </c>
      <c r="B4" s="5">
        <v>28108403</v>
      </c>
      <c r="C4" s="5">
        <v>568265</v>
      </c>
      <c r="D4" s="5">
        <f t="shared" si="0"/>
        <v>48630743</v>
      </c>
      <c r="E4" s="5">
        <v>6992360</v>
      </c>
      <c r="F4" s="5">
        <v>32051283</v>
      </c>
      <c r="G4" s="6">
        <v>9587100</v>
      </c>
      <c r="H4" s="7">
        <v>77307411</v>
      </c>
    </row>
    <row r="5" spans="1:8" ht="15.75" customHeight="1" x14ac:dyDescent="0.25">
      <c r="A5" s="4">
        <v>43556</v>
      </c>
      <c r="B5" s="5">
        <v>26631337</v>
      </c>
      <c r="C5" s="5">
        <v>443881</v>
      </c>
      <c r="D5" s="5">
        <f t="shared" si="0"/>
        <v>46040496</v>
      </c>
      <c r="E5" s="5">
        <v>6641296</v>
      </c>
      <c r="F5" s="5">
        <v>30639455</v>
      </c>
      <c r="G5" s="6">
        <v>8759745</v>
      </c>
      <c r="H5" s="7">
        <v>73115713</v>
      </c>
    </row>
    <row r="6" spans="1:8" ht="15.75" customHeight="1" x14ac:dyDescent="0.25">
      <c r="A6" s="4">
        <v>43586</v>
      </c>
      <c r="B6" s="5">
        <v>26370263</v>
      </c>
      <c r="C6" s="5">
        <v>418634</v>
      </c>
      <c r="D6" s="5">
        <f t="shared" si="0"/>
        <v>45623628</v>
      </c>
      <c r="E6" s="5">
        <v>6607667</v>
      </c>
      <c r="F6" s="5">
        <v>30440334</v>
      </c>
      <c r="G6" s="6">
        <v>8575627</v>
      </c>
      <c r="H6" s="7">
        <v>72412525</v>
      </c>
    </row>
    <row r="7" spans="1:8" ht="15.75" customHeight="1" x14ac:dyDescent="0.25">
      <c r="A7" s="4">
        <v>43617</v>
      </c>
      <c r="B7" s="5">
        <v>26428521</v>
      </c>
      <c r="C7" s="5">
        <v>381086</v>
      </c>
      <c r="D7" s="5">
        <f t="shared" si="0"/>
        <v>45018775</v>
      </c>
      <c r="E7" s="5">
        <v>6596493</v>
      </c>
      <c r="F7" s="5">
        <v>30388271</v>
      </c>
      <c r="G7" s="6">
        <v>8034011</v>
      </c>
      <c r="H7" s="7">
        <v>71828383</v>
      </c>
    </row>
    <row r="8" spans="1:8" ht="15.75" customHeight="1" x14ac:dyDescent="0.25">
      <c r="A8" s="4">
        <v>43647</v>
      </c>
      <c r="B8" s="5">
        <v>28430126</v>
      </c>
      <c r="C8" s="5">
        <v>413623</v>
      </c>
      <c r="D8" s="5">
        <f t="shared" si="0"/>
        <v>47384217</v>
      </c>
      <c r="E8" s="5">
        <v>7435292</v>
      </c>
      <c r="F8" s="5">
        <v>31428760</v>
      </c>
      <c r="G8" s="6">
        <v>8520165</v>
      </c>
      <c r="H8" s="7">
        <v>76227965</v>
      </c>
    </row>
    <row r="9" spans="1:8" ht="15.75" customHeight="1" x14ac:dyDescent="0.25">
      <c r="A9" s="4">
        <v>43678</v>
      </c>
      <c r="B9" s="5">
        <v>28473740</v>
      </c>
      <c r="C9" s="5">
        <v>407193</v>
      </c>
      <c r="D9" s="5">
        <f t="shared" si="0"/>
        <v>46870230</v>
      </c>
      <c r="E9" s="5">
        <v>7198381</v>
      </c>
      <c r="F9" s="5">
        <v>31422720</v>
      </c>
      <c r="G9" s="6">
        <v>8249129</v>
      </c>
      <c r="H9" s="7">
        <v>75751163</v>
      </c>
    </row>
    <row r="10" spans="1:8" ht="15.75" customHeight="1" x14ac:dyDescent="0.25">
      <c r="A10" s="4">
        <v>43709</v>
      </c>
      <c r="B10" s="5">
        <v>26483267</v>
      </c>
      <c r="C10" s="5">
        <v>379106</v>
      </c>
      <c r="D10" s="5">
        <f t="shared" si="0"/>
        <v>44653352</v>
      </c>
      <c r="E10" s="5">
        <v>7087545</v>
      </c>
      <c r="F10" s="5">
        <v>29656557</v>
      </c>
      <c r="G10" s="6">
        <v>7909250</v>
      </c>
      <c r="H10" s="7">
        <v>71515725</v>
      </c>
    </row>
    <row r="11" spans="1:8" ht="15.75" customHeight="1" x14ac:dyDescent="0.25">
      <c r="A11" s="4">
        <v>43739</v>
      </c>
      <c r="B11" s="5">
        <v>27236936</v>
      </c>
      <c r="C11" s="5">
        <v>392594</v>
      </c>
      <c r="D11" s="5">
        <f t="shared" si="0"/>
        <v>45758060</v>
      </c>
      <c r="E11" s="5">
        <v>7698377</v>
      </c>
      <c r="F11" s="5">
        <v>29996422</v>
      </c>
      <c r="G11" s="6">
        <v>8063261</v>
      </c>
      <c r="H11" s="7">
        <v>73387591</v>
      </c>
    </row>
    <row r="12" spans="1:8" ht="15.75" customHeight="1" x14ac:dyDescent="0.25">
      <c r="A12" s="4">
        <v>43770</v>
      </c>
      <c r="B12" s="5">
        <v>25720091</v>
      </c>
      <c r="C12" s="5">
        <v>384304</v>
      </c>
      <c r="D12" s="5">
        <f t="shared" si="0"/>
        <v>43353576</v>
      </c>
      <c r="E12" s="5">
        <v>6984381</v>
      </c>
      <c r="F12" s="5">
        <v>28271447</v>
      </c>
      <c r="G12" s="6">
        <v>8097748</v>
      </c>
      <c r="H12" s="7">
        <v>69457969</v>
      </c>
    </row>
    <row r="13" spans="1:8" ht="15.75" customHeight="1" x14ac:dyDescent="0.25">
      <c r="A13" s="4">
        <v>43800</v>
      </c>
      <c r="B13" s="5">
        <v>27901017</v>
      </c>
      <c r="C13" s="5">
        <v>446993</v>
      </c>
      <c r="D13" s="5">
        <f t="shared" si="0"/>
        <v>46175063</v>
      </c>
      <c r="E13" s="5">
        <v>7324400</v>
      </c>
      <c r="F13" s="5">
        <v>29889076</v>
      </c>
      <c r="G13" s="6">
        <v>8961587</v>
      </c>
      <c r="H13" s="7">
        <v>74523073</v>
      </c>
    </row>
    <row r="14" spans="1:8" ht="15.75" customHeight="1" x14ac:dyDescent="0.25">
      <c r="A14" s="4">
        <v>43831</v>
      </c>
      <c r="B14" s="5">
        <v>27900462</v>
      </c>
      <c r="C14" s="5">
        <v>568878</v>
      </c>
      <c r="D14" s="5">
        <f t="shared" si="0"/>
        <v>46615147</v>
      </c>
      <c r="E14" s="5">
        <v>7811506</v>
      </c>
      <c r="F14" s="5">
        <v>29987041</v>
      </c>
      <c r="G14" s="6">
        <v>8816600</v>
      </c>
      <c r="H14" s="7">
        <v>75084487</v>
      </c>
    </row>
    <row r="15" spans="1:8" ht="15.75" customHeight="1" x14ac:dyDescent="0.25">
      <c r="A15" s="4">
        <v>43862</v>
      </c>
      <c r="B15" s="5">
        <v>26078949</v>
      </c>
      <c r="C15" s="5">
        <v>572192</v>
      </c>
      <c r="D15" s="5">
        <f t="shared" si="0"/>
        <v>45096982</v>
      </c>
      <c r="E15" s="5">
        <v>7602639</v>
      </c>
      <c r="F15" s="5">
        <v>28727529</v>
      </c>
      <c r="G15" s="6">
        <v>8766814</v>
      </c>
      <c r="H15" s="7">
        <v>71748122</v>
      </c>
    </row>
    <row r="16" spans="1:8" ht="15.75" customHeight="1" x14ac:dyDescent="0.25">
      <c r="A16" s="4">
        <v>43891</v>
      </c>
      <c r="B16" s="5">
        <v>29642412</v>
      </c>
      <c r="C16" s="5">
        <v>618986</v>
      </c>
      <c r="D16" s="5">
        <f t="shared" si="0"/>
        <v>48748051</v>
      </c>
      <c r="E16" s="5">
        <v>8308548</v>
      </c>
      <c r="F16" s="5">
        <v>30264926</v>
      </c>
      <c r="G16" s="6">
        <v>10174577</v>
      </c>
      <c r="H16" s="7">
        <v>79009449</v>
      </c>
    </row>
    <row r="17" spans="1:8" ht="15.75" customHeight="1" x14ac:dyDescent="0.25">
      <c r="A17" s="4">
        <v>43922</v>
      </c>
      <c r="B17" s="5">
        <v>18608471</v>
      </c>
      <c r="C17" s="5">
        <v>245112</v>
      </c>
      <c r="D17" s="5">
        <f t="shared" si="0"/>
        <v>47180549</v>
      </c>
      <c r="E17" s="5">
        <v>7044027</v>
      </c>
      <c r="F17" s="5">
        <v>32945814</v>
      </c>
      <c r="G17" s="6">
        <v>7190708</v>
      </c>
      <c r="H17" s="7">
        <v>66034132</v>
      </c>
    </row>
    <row r="18" spans="1:8" ht="15.75" customHeight="1" x14ac:dyDescent="0.25">
      <c r="A18" s="4">
        <v>43952</v>
      </c>
      <c r="B18" s="5">
        <v>21671678</v>
      </c>
      <c r="C18" s="5">
        <v>253025</v>
      </c>
      <c r="D18" s="5">
        <f t="shared" si="0"/>
        <v>47828488</v>
      </c>
      <c r="E18" s="5">
        <v>7800750</v>
      </c>
      <c r="F18" s="5">
        <v>32996399</v>
      </c>
      <c r="G18" s="6">
        <v>7031339</v>
      </c>
      <c r="H18" s="7">
        <v>69753191</v>
      </c>
    </row>
    <row r="19" spans="1:8" ht="15.75" customHeight="1" x14ac:dyDescent="0.25">
      <c r="A19" s="4">
        <v>43983</v>
      </c>
      <c r="B19" s="5">
        <v>21728762</v>
      </c>
      <c r="C19" s="5">
        <v>258435</v>
      </c>
      <c r="D19" s="5">
        <f t="shared" si="0"/>
        <v>45714165</v>
      </c>
      <c r="E19" s="5">
        <v>9124626</v>
      </c>
      <c r="F19" s="5">
        <v>28317435</v>
      </c>
      <c r="G19" s="6">
        <v>8272104</v>
      </c>
      <c r="H19" s="7">
        <v>67701361</v>
      </c>
    </row>
    <row r="20" spans="1:8" ht="15.75" customHeight="1" x14ac:dyDescent="0.25">
      <c r="A20" s="4">
        <v>44013</v>
      </c>
      <c r="B20" s="5">
        <v>24125951</v>
      </c>
      <c r="C20" s="5">
        <v>259851</v>
      </c>
      <c r="D20" s="5">
        <f t="shared" si="0"/>
        <v>46910332</v>
      </c>
      <c r="E20" s="5">
        <v>9140083</v>
      </c>
      <c r="F20" s="5">
        <v>29298382</v>
      </c>
      <c r="G20" s="6">
        <v>8471867</v>
      </c>
      <c r="H20" s="7">
        <v>71296134</v>
      </c>
    </row>
    <row r="21" spans="1:8" ht="15.75" customHeight="1" x14ac:dyDescent="0.25">
      <c r="A21" s="4">
        <v>44044</v>
      </c>
      <c r="B21" s="5">
        <v>22078149</v>
      </c>
      <c r="C21" s="5">
        <v>265167</v>
      </c>
      <c r="D21" s="5">
        <f t="shared" si="0"/>
        <v>43767815</v>
      </c>
      <c r="E21" s="5">
        <v>8319878</v>
      </c>
      <c r="F21" s="5">
        <v>27287527</v>
      </c>
      <c r="G21" s="6">
        <v>8160410</v>
      </c>
      <c r="H21" s="7">
        <v>66111130</v>
      </c>
    </row>
    <row r="22" spans="1:8" ht="15.75" customHeight="1" x14ac:dyDescent="0.25">
      <c r="A22" s="4">
        <v>44075</v>
      </c>
      <c r="B22" s="5">
        <v>20925311</v>
      </c>
      <c r="C22" s="5">
        <v>266399</v>
      </c>
      <c r="D22" s="5">
        <f t="shared" si="0"/>
        <v>42720476</v>
      </c>
      <c r="E22" s="5">
        <v>7933114</v>
      </c>
      <c r="F22" s="5">
        <v>27936279</v>
      </c>
      <c r="G22" s="6">
        <v>6851083</v>
      </c>
      <c r="H22" s="7">
        <v>63912185</v>
      </c>
    </row>
    <row r="23" spans="1:8" ht="15.75" customHeight="1" x14ac:dyDescent="0.25">
      <c r="A23" s="4">
        <v>44105</v>
      </c>
      <c r="B23" s="5">
        <v>22267402</v>
      </c>
      <c r="C23" s="5">
        <v>346882</v>
      </c>
      <c r="D23" s="5">
        <f t="shared" si="0"/>
        <v>42552233</v>
      </c>
      <c r="E23" s="5">
        <v>8889978</v>
      </c>
      <c r="F23" s="5">
        <v>26331728</v>
      </c>
      <c r="G23" s="6">
        <v>7330527</v>
      </c>
      <c r="H23" s="7">
        <v>65166517</v>
      </c>
    </row>
    <row r="24" spans="1:8" ht="15.75" customHeight="1" x14ac:dyDescent="0.25">
      <c r="A24" s="4">
        <v>44136</v>
      </c>
      <c r="B24" s="5">
        <v>23132731</v>
      </c>
      <c r="C24" s="5">
        <v>371981</v>
      </c>
      <c r="D24" s="5">
        <f t="shared" si="0"/>
        <v>44929342</v>
      </c>
      <c r="E24" s="5">
        <v>8691973</v>
      </c>
      <c r="F24" s="5">
        <v>28078925</v>
      </c>
      <c r="G24" s="6">
        <v>8158444</v>
      </c>
      <c r="H24" s="7">
        <v>68434054</v>
      </c>
    </row>
    <row r="25" spans="1:8" ht="15.75" customHeight="1" x14ac:dyDescent="0.25">
      <c r="A25" s="4">
        <v>44166</v>
      </c>
      <c r="B25" s="5">
        <v>25512522</v>
      </c>
      <c r="C25" s="5">
        <v>411160</v>
      </c>
      <c r="D25" s="5">
        <f t="shared" si="0"/>
        <v>44879980</v>
      </c>
      <c r="E25" s="5">
        <v>8659132</v>
      </c>
      <c r="F25" s="5">
        <v>27865071</v>
      </c>
      <c r="G25" s="6">
        <v>8355777</v>
      </c>
      <c r="H25" s="7">
        <v>70803660</v>
      </c>
    </row>
    <row r="26" spans="1:8" ht="15.75" customHeight="1" x14ac:dyDescent="0.25">
      <c r="A26" s="4">
        <v>44197</v>
      </c>
      <c r="B26" s="8">
        <v>23987922</v>
      </c>
      <c r="C26" s="8">
        <v>457250</v>
      </c>
      <c r="D26" s="5">
        <f t="shared" si="0"/>
        <v>42690189</v>
      </c>
      <c r="E26" s="8">
        <v>7836076</v>
      </c>
      <c r="F26" s="8">
        <v>26496837</v>
      </c>
      <c r="G26" s="8">
        <v>8357276</v>
      </c>
      <c r="H26" s="8">
        <v>67140304</v>
      </c>
    </row>
    <row r="27" spans="1:8" ht="15.75" customHeight="1" x14ac:dyDescent="0.25">
      <c r="A27" s="4">
        <v>44228</v>
      </c>
      <c r="B27" s="8">
        <v>22336866</v>
      </c>
      <c r="C27" s="8">
        <v>430919</v>
      </c>
      <c r="D27" s="5">
        <f t="shared" si="0"/>
        <v>43293474</v>
      </c>
      <c r="E27" s="8">
        <v>7767805</v>
      </c>
      <c r="F27" s="8">
        <v>27306924</v>
      </c>
      <c r="G27" s="8">
        <v>8218745</v>
      </c>
      <c r="H27" s="8">
        <v>66065792</v>
      </c>
    </row>
    <row r="28" spans="1:8" ht="15.75" customHeight="1" x14ac:dyDescent="0.25">
      <c r="A28" s="4">
        <v>44256</v>
      </c>
      <c r="B28" s="8">
        <v>24613403</v>
      </c>
      <c r="C28" s="8">
        <v>463837</v>
      </c>
      <c r="D28" s="5">
        <f t="shared" si="0"/>
        <v>48350630</v>
      </c>
      <c r="E28" s="8">
        <v>9550989</v>
      </c>
      <c r="F28" s="8">
        <v>30036815</v>
      </c>
      <c r="G28" s="8">
        <v>8762826</v>
      </c>
      <c r="H28" s="8">
        <v>73432394</v>
      </c>
    </row>
    <row r="29" spans="1:8" ht="15.75" customHeight="1" x14ac:dyDescent="0.25">
      <c r="A29" s="4">
        <v>44287</v>
      </c>
      <c r="B29" s="8">
        <v>22862734</v>
      </c>
      <c r="C29" s="8">
        <v>390134</v>
      </c>
      <c r="D29" s="5">
        <f t="shared" si="0"/>
        <v>45664347</v>
      </c>
      <c r="E29" s="8">
        <v>8432470</v>
      </c>
      <c r="F29" s="8">
        <v>28423222</v>
      </c>
      <c r="G29" s="8">
        <v>8808655</v>
      </c>
      <c r="H29" s="8">
        <v>68921405</v>
      </c>
    </row>
    <row r="30" spans="1:8" ht="15.75" customHeight="1" x14ac:dyDescent="0.25">
      <c r="A30" s="4">
        <v>44317</v>
      </c>
      <c r="B30" s="8">
        <v>24157088</v>
      </c>
      <c r="C30" s="8">
        <v>386757</v>
      </c>
      <c r="D30" s="5">
        <f t="shared" si="0"/>
        <v>49889287</v>
      </c>
      <c r="E30" s="8">
        <v>9729799</v>
      </c>
      <c r="F30" s="8">
        <v>30758256</v>
      </c>
      <c r="G30" s="8">
        <v>9401232</v>
      </c>
      <c r="H30" s="8">
        <v>74437016</v>
      </c>
    </row>
    <row r="31" spans="1:8" ht="15.75" customHeight="1" x14ac:dyDescent="0.25">
      <c r="A31" s="4">
        <v>44348</v>
      </c>
      <c r="B31" s="8">
        <v>23881405</v>
      </c>
      <c r="C31" s="8">
        <v>410518</v>
      </c>
      <c r="D31" s="5">
        <f t="shared" si="0"/>
        <v>50994724</v>
      </c>
      <c r="E31" s="8">
        <v>10404895</v>
      </c>
      <c r="F31" s="8">
        <v>30688380</v>
      </c>
      <c r="G31" s="8">
        <v>9901449</v>
      </c>
      <c r="H31" s="8">
        <v>75290900</v>
      </c>
    </row>
    <row r="32" spans="1:8" ht="15.75" customHeight="1" x14ac:dyDescent="0.25">
      <c r="A32" s="4">
        <v>44378</v>
      </c>
      <c r="B32" s="8">
        <v>27332906</v>
      </c>
      <c r="C32" s="8">
        <v>444409</v>
      </c>
      <c r="D32" s="5">
        <f t="shared" si="0"/>
        <v>52462913</v>
      </c>
      <c r="E32" s="8">
        <v>9775751</v>
      </c>
      <c r="F32" s="8">
        <v>32326163</v>
      </c>
      <c r="G32" s="8">
        <v>10360999</v>
      </c>
      <c r="H32" s="8">
        <v>80245611</v>
      </c>
    </row>
    <row r="33" spans="1:8" ht="15.75" customHeight="1" x14ac:dyDescent="0.25">
      <c r="A33" s="4">
        <v>44409</v>
      </c>
      <c r="B33" s="8">
        <v>27361180</v>
      </c>
      <c r="C33" s="8">
        <v>395249</v>
      </c>
      <c r="D33" s="5">
        <f t="shared" si="0"/>
        <v>52812528</v>
      </c>
      <c r="E33" s="8">
        <v>10189997</v>
      </c>
      <c r="F33" s="8">
        <v>32785557</v>
      </c>
      <c r="G33" s="8">
        <v>9836974</v>
      </c>
      <c r="H33" s="8">
        <v>80574850</v>
      </c>
    </row>
    <row r="34" spans="1:8" ht="15" x14ac:dyDescent="0.25">
      <c r="A34" s="4">
        <v>44440</v>
      </c>
      <c r="B34" s="8">
        <v>25763515</v>
      </c>
      <c r="C34" s="8">
        <v>456962</v>
      </c>
      <c r="D34" s="5">
        <f t="shared" si="0"/>
        <v>52547562</v>
      </c>
      <c r="E34" s="8">
        <v>10797399</v>
      </c>
      <c r="F34" s="8">
        <v>32011792</v>
      </c>
      <c r="G34" s="8">
        <v>9738371</v>
      </c>
      <c r="H34" s="8">
        <v>78773460</v>
      </c>
    </row>
    <row r="35" spans="1:8" ht="15" x14ac:dyDescent="0.25">
      <c r="A35" s="4">
        <v>44470</v>
      </c>
      <c r="B35" s="8">
        <v>27129010</v>
      </c>
      <c r="C35" s="8">
        <v>490095</v>
      </c>
      <c r="D35" s="5">
        <f t="shared" si="0"/>
        <v>54716357</v>
      </c>
      <c r="E35" s="8">
        <v>10768117</v>
      </c>
      <c r="F35" s="8">
        <v>33721010</v>
      </c>
      <c r="G35" s="8">
        <v>10227230</v>
      </c>
      <c r="H35" s="8">
        <v>82340824</v>
      </c>
    </row>
    <row r="36" spans="1:8" ht="15" x14ac:dyDescent="0.25">
      <c r="A36" s="4">
        <v>44501</v>
      </c>
      <c r="B36" s="8">
        <v>27781415</v>
      </c>
      <c r="C36" s="8">
        <v>471212</v>
      </c>
      <c r="D36" s="5">
        <f t="shared" si="0"/>
        <v>55101529</v>
      </c>
      <c r="E36" s="8">
        <v>11528187</v>
      </c>
      <c r="F36" s="8">
        <v>33184111</v>
      </c>
      <c r="G36" s="8">
        <v>10389231</v>
      </c>
      <c r="H36" s="8">
        <v>83360515</v>
      </c>
    </row>
    <row r="37" spans="1:8" ht="15" x14ac:dyDescent="0.25">
      <c r="A37" s="4">
        <v>44531</v>
      </c>
      <c r="B37" s="8">
        <v>29125049</v>
      </c>
      <c r="C37" s="8">
        <v>468137</v>
      </c>
      <c r="D37" s="5">
        <f t="shared" si="0"/>
        <v>57944503</v>
      </c>
      <c r="E37" s="8">
        <v>12117512</v>
      </c>
      <c r="F37" s="8">
        <v>35445446</v>
      </c>
      <c r="G37" s="8">
        <v>10381545</v>
      </c>
      <c r="H37" s="8">
        <v>87547862</v>
      </c>
    </row>
    <row r="38" spans="1:8" ht="15" x14ac:dyDescent="0.25">
      <c r="A38" s="4">
        <v>44562</v>
      </c>
      <c r="B38" s="8">
        <v>28415722</v>
      </c>
      <c r="C38" s="8">
        <v>607111</v>
      </c>
      <c r="D38" s="5">
        <f t="shared" si="0"/>
        <v>56158266</v>
      </c>
      <c r="E38" s="8">
        <v>11316070</v>
      </c>
      <c r="F38" s="8">
        <v>34901992</v>
      </c>
      <c r="G38" s="8">
        <v>9940204</v>
      </c>
      <c r="H38" s="8">
        <v>85192682</v>
      </c>
    </row>
    <row r="39" spans="1:8" ht="15" x14ac:dyDescent="0.25">
      <c r="A39" s="4">
        <v>44593</v>
      </c>
      <c r="B39" s="8">
        <v>25113598</v>
      </c>
      <c r="C39" s="8">
        <v>593411</v>
      </c>
      <c r="D39" s="5">
        <f t="shared" si="0"/>
        <v>52529624</v>
      </c>
      <c r="E39" s="8">
        <v>10705809</v>
      </c>
      <c r="F39" s="8">
        <v>32480856</v>
      </c>
      <c r="G39" s="8">
        <v>9342959</v>
      </c>
      <c r="H39" s="8">
        <v>78249417</v>
      </c>
    </row>
    <row r="40" spans="1:8" ht="15" x14ac:dyDescent="0.25">
      <c r="A40" s="4">
        <v>44621</v>
      </c>
      <c r="B40" s="8">
        <v>27326435</v>
      </c>
      <c r="C40" s="8">
        <v>614457</v>
      </c>
      <c r="D40" s="5">
        <f t="shared" si="0"/>
        <v>56356018</v>
      </c>
      <c r="E40" s="8">
        <v>11450950</v>
      </c>
      <c r="F40" s="8">
        <v>34689749</v>
      </c>
      <c r="G40" s="8">
        <v>10215319</v>
      </c>
      <c r="H40" s="8">
        <v>84316836</v>
      </c>
    </row>
    <row r="41" spans="1:8" ht="15" x14ac:dyDescent="0.25">
      <c r="A41" s="4">
        <v>44652</v>
      </c>
      <c r="B41" s="8">
        <v>24481120</v>
      </c>
      <c r="C41" s="8">
        <v>515738</v>
      </c>
      <c r="D41" s="5">
        <f t="shared" si="0"/>
        <v>53486143</v>
      </c>
      <c r="E41" s="8">
        <v>10759672</v>
      </c>
      <c r="F41" s="8">
        <v>33649013</v>
      </c>
      <c r="G41" s="8">
        <v>9077458</v>
      </c>
      <c r="H41" s="8">
        <v>78499583</v>
      </c>
    </row>
    <row r="42" spans="1:8" ht="15" x14ac:dyDescent="0.25">
      <c r="A42" s="4">
        <v>44682</v>
      </c>
      <c r="B42" s="8">
        <v>24857993</v>
      </c>
      <c r="C42" s="8">
        <v>517894</v>
      </c>
      <c r="D42" s="5">
        <f t="shared" si="0"/>
        <v>55236271</v>
      </c>
      <c r="E42" s="8">
        <v>11312459</v>
      </c>
      <c r="F42" s="8">
        <v>34522387</v>
      </c>
      <c r="G42" s="8">
        <v>9401425</v>
      </c>
      <c r="H42" s="8">
        <v>80631336</v>
      </c>
    </row>
    <row r="43" spans="1:8" ht="15" x14ac:dyDescent="0.25">
      <c r="A43" s="4">
        <v>44713</v>
      </c>
      <c r="B43" s="8">
        <v>25310677</v>
      </c>
      <c r="C43" s="8">
        <v>500607</v>
      </c>
      <c r="D43" s="5">
        <f t="shared" si="0"/>
        <v>53721656</v>
      </c>
      <c r="E43" s="8">
        <v>11131367</v>
      </c>
      <c r="F43" s="8">
        <v>33216042</v>
      </c>
      <c r="G43" s="8">
        <v>9374247</v>
      </c>
      <c r="H43" s="8">
        <v>79547705</v>
      </c>
    </row>
    <row r="44" spans="1:8" ht="15" x14ac:dyDescent="0.25">
      <c r="A44" s="4">
        <v>44743</v>
      </c>
      <c r="B44" s="8">
        <v>26112659</v>
      </c>
      <c r="C44" s="8">
        <v>474262</v>
      </c>
      <c r="D44" s="5">
        <f t="shared" si="0"/>
        <v>55660870</v>
      </c>
      <c r="E44" s="8">
        <v>11953155</v>
      </c>
      <c r="F44" s="8">
        <v>34801572</v>
      </c>
      <c r="G44" s="8">
        <v>8906143</v>
      </c>
      <c r="H44" s="8">
        <v>82264116</v>
      </c>
    </row>
    <row r="45" spans="1:8" ht="15" x14ac:dyDescent="0.25">
      <c r="A45" s="4">
        <v>44774</v>
      </c>
      <c r="B45" s="8">
        <v>26142007</v>
      </c>
      <c r="C45" s="8">
        <v>515487</v>
      </c>
      <c r="D45" s="5">
        <f t="shared" si="0"/>
        <v>54105560</v>
      </c>
      <c r="E45" s="8">
        <v>11834097</v>
      </c>
      <c r="F45" s="8">
        <v>33021003</v>
      </c>
      <c r="G45" s="8">
        <v>9250460</v>
      </c>
      <c r="H45" s="8">
        <v>80780311</v>
      </c>
    </row>
    <row r="46" spans="1:8" ht="15" x14ac:dyDescent="0.25">
      <c r="A46" s="4">
        <v>44805</v>
      </c>
      <c r="B46" s="8">
        <v>25367694</v>
      </c>
      <c r="C46" s="8">
        <v>438740</v>
      </c>
      <c r="D46" s="5">
        <f t="shared" si="0"/>
        <v>53148500</v>
      </c>
      <c r="E46" s="8">
        <v>12029329</v>
      </c>
      <c r="F46" s="8">
        <v>32333489</v>
      </c>
      <c r="G46" s="8">
        <v>8785682</v>
      </c>
      <c r="H46" s="8">
        <v>78970356</v>
      </c>
    </row>
    <row r="47" spans="1:8" ht="15" x14ac:dyDescent="0.25">
      <c r="A47" s="4">
        <v>44835</v>
      </c>
      <c r="B47" s="8">
        <v>25804322</v>
      </c>
      <c r="C47" s="8">
        <v>444929</v>
      </c>
      <c r="D47" s="5">
        <f t="shared" si="0"/>
        <v>54340142</v>
      </c>
      <c r="E47" s="8">
        <v>11166830</v>
      </c>
      <c r="F47" s="8">
        <v>34272543</v>
      </c>
      <c r="G47" s="8">
        <v>8900769</v>
      </c>
      <c r="H47" s="8">
        <v>80606593</v>
      </c>
    </row>
    <row r="48" spans="1:8" ht="15" x14ac:dyDescent="0.25">
      <c r="A48" s="4">
        <v>44866</v>
      </c>
      <c r="B48" s="8">
        <v>25792121</v>
      </c>
      <c r="C48" s="8">
        <v>475337</v>
      </c>
      <c r="D48" s="5">
        <f t="shared" si="0"/>
        <v>52836753</v>
      </c>
      <c r="E48" s="8">
        <v>11372826</v>
      </c>
      <c r="F48" s="8">
        <v>33105424</v>
      </c>
      <c r="G48" s="8">
        <v>8358503</v>
      </c>
      <c r="H48" s="8">
        <v>79121551</v>
      </c>
    </row>
    <row r="49" spans="1:8" ht="15" x14ac:dyDescent="0.25">
      <c r="A49" s="4">
        <v>44896</v>
      </c>
      <c r="B49" s="8">
        <v>27360771</v>
      </c>
      <c r="C49" s="8">
        <v>519748</v>
      </c>
      <c r="D49" s="5">
        <f t="shared" si="0"/>
        <v>55134380</v>
      </c>
      <c r="E49" s="8">
        <v>11607669</v>
      </c>
      <c r="F49" s="8">
        <v>34342045</v>
      </c>
      <c r="G49" s="8">
        <v>9184666</v>
      </c>
      <c r="H49" s="8">
        <v>83031865</v>
      </c>
    </row>
    <row r="50" spans="1:8" ht="15" x14ac:dyDescent="0.25">
      <c r="A50" s="4">
        <v>44927</v>
      </c>
      <c r="B50" s="8">
        <v>27433531</v>
      </c>
      <c r="C50" s="8">
        <v>674360</v>
      </c>
      <c r="D50" s="5">
        <f t="shared" si="0"/>
        <v>56555893</v>
      </c>
      <c r="E50" s="8">
        <v>12202874</v>
      </c>
      <c r="F50" s="8">
        <v>34754332</v>
      </c>
      <c r="G50" s="8">
        <v>9598687</v>
      </c>
      <c r="H50" s="8">
        <v>84682040</v>
      </c>
    </row>
    <row r="51" spans="1:8" ht="15" x14ac:dyDescent="0.25">
      <c r="A51" s="4">
        <v>44958</v>
      </c>
      <c r="B51" s="8">
        <v>23268267</v>
      </c>
      <c r="C51" s="8">
        <v>696221</v>
      </c>
      <c r="D51" s="5">
        <f t="shared" si="0"/>
        <v>50466873</v>
      </c>
      <c r="E51" s="8">
        <v>10835742</v>
      </c>
      <c r="F51" s="8">
        <v>31551467</v>
      </c>
      <c r="G51" s="8">
        <v>8079664</v>
      </c>
      <c r="H51" s="8">
        <v>74450221</v>
      </c>
    </row>
    <row r="52" spans="1:8" ht="15" x14ac:dyDescent="0.25">
      <c r="A52" s="4">
        <v>44986</v>
      </c>
      <c r="B52" s="8">
        <v>25988258</v>
      </c>
      <c r="C52" s="8">
        <v>706056</v>
      </c>
      <c r="D52" s="5">
        <f t="shared" si="0"/>
        <v>56088712</v>
      </c>
      <c r="E52" s="8">
        <v>11870173</v>
      </c>
      <c r="F52" s="8">
        <v>34639204</v>
      </c>
      <c r="G52" s="8">
        <v>9579335</v>
      </c>
      <c r="H52" s="8">
        <v>82805063</v>
      </c>
    </row>
    <row r="53" spans="1:8" ht="15" x14ac:dyDescent="0.25">
      <c r="A53" s="4">
        <v>45017</v>
      </c>
      <c r="B53" s="8">
        <v>24273365</v>
      </c>
      <c r="C53" s="8">
        <v>623053</v>
      </c>
      <c r="D53" s="5">
        <f t="shared" si="0"/>
        <v>53953327</v>
      </c>
      <c r="E53" s="8">
        <v>11449925</v>
      </c>
      <c r="F53" s="8">
        <v>33675623</v>
      </c>
      <c r="G53" s="8">
        <v>8827779</v>
      </c>
      <c r="H53" s="8">
        <v>78870640</v>
      </c>
    </row>
    <row r="54" spans="1:8" ht="15" x14ac:dyDescent="0.25">
      <c r="A54" s="4">
        <v>45047</v>
      </c>
      <c r="B54" s="8">
        <v>24301151</v>
      </c>
      <c r="C54" s="8">
        <v>576791</v>
      </c>
      <c r="D54" s="5">
        <f t="shared" si="0"/>
        <v>54916091</v>
      </c>
      <c r="E54" s="8">
        <v>12152598</v>
      </c>
      <c r="F54" s="8">
        <v>33924998</v>
      </c>
      <c r="G54" s="8">
        <v>8838495</v>
      </c>
      <c r="H54" s="8">
        <v>79813946</v>
      </c>
    </row>
    <row r="55" spans="1:8" ht="15" x14ac:dyDescent="0.25">
      <c r="A55" s="4">
        <v>45078</v>
      </c>
      <c r="B55" s="8">
        <v>23726535</v>
      </c>
      <c r="C55" s="8">
        <v>531356</v>
      </c>
      <c r="D55" s="5">
        <f t="shared" si="0"/>
        <v>54589439</v>
      </c>
      <c r="E55" s="8">
        <v>11960217</v>
      </c>
      <c r="F55" s="8">
        <v>33987367</v>
      </c>
      <c r="G55" s="8">
        <v>8641855</v>
      </c>
      <c r="H55" s="8">
        <v>78866691</v>
      </c>
    </row>
    <row r="56" spans="1:8" ht="15" x14ac:dyDescent="0.25">
      <c r="A56" s="4">
        <v>45108</v>
      </c>
      <c r="B56" s="8">
        <v>25187837</v>
      </c>
      <c r="C56" s="8">
        <v>505742</v>
      </c>
      <c r="D56" s="5">
        <f t="shared" si="0"/>
        <v>56788945</v>
      </c>
      <c r="E56" s="8">
        <v>12763068</v>
      </c>
      <c r="F56" s="8">
        <v>34584052</v>
      </c>
      <c r="G56" s="8">
        <v>9441825</v>
      </c>
      <c r="H56" s="8">
        <v>82504348</v>
      </c>
    </row>
    <row r="57" spans="1:8" ht="15" x14ac:dyDescent="0.25">
      <c r="A57" s="4">
        <v>45139</v>
      </c>
      <c r="B57" s="8">
        <v>25045301</v>
      </c>
      <c r="C57" s="8">
        <v>530092</v>
      </c>
      <c r="D57" s="5">
        <f t="shared" si="0"/>
        <v>56082058</v>
      </c>
      <c r="E57" s="8">
        <v>12618019</v>
      </c>
      <c r="F57" s="8">
        <v>34580999</v>
      </c>
      <c r="G57" s="8">
        <v>8883040</v>
      </c>
      <c r="H57" s="8">
        <v>81678229</v>
      </c>
    </row>
    <row r="58" spans="1:8" ht="15" x14ac:dyDescent="0.25">
      <c r="A58" s="4">
        <v>45170</v>
      </c>
      <c r="B58" s="8">
        <v>23928620</v>
      </c>
      <c r="C58" s="8">
        <v>518954</v>
      </c>
      <c r="D58" s="5">
        <f t="shared" si="0"/>
        <v>54249023</v>
      </c>
      <c r="E58" s="8">
        <v>12756741</v>
      </c>
      <c r="F58" s="8">
        <v>32988442</v>
      </c>
      <c r="G58" s="8">
        <v>8503840</v>
      </c>
      <c r="H58" s="8">
        <v>78715819</v>
      </c>
    </row>
    <row r="59" spans="1:8" ht="15" x14ac:dyDescent="0.25">
      <c r="A59" s="4">
        <v>45200</v>
      </c>
      <c r="B59" s="8">
        <v>23950595</v>
      </c>
      <c r="C59" s="8">
        <v>545158</v>
      </c>
      <c r="D59" s="5">
        <f t="shared" si="0"/>
        <v>55103151</v>
      </c>
      <c r="E59" s="8">
        <v>13142994</v>
      </c>
      <c r="F59" s="8">
        <v>33607948</v>
      </c>
      <c r="G59" s="8">
        <v>8352209</v>
      </c>
      <c r="H59" s="8">
        <v>79616971</v>
      </c>
    </row>
    <row r="60" spans="1:8" ht="15" x14ac:dyDescent="0.25">
      <c r="A60" s="4">
        <v>45231</v>
      </c>
      <c r="B60" s="8">
        <v>23324313</v>
      </c>
      <c r="C60" s="8">
        <v>523861</v>
      </c>
      <c r="D60" s="5">
        <f t="shared" si="0"/>
        <v>53112121</v>
      </c>
      <c r="E60" s="8">
        <v>12362174</v>
      </c>
      <c r="F60" s="8">
        <v>32625283</v>
      </c>
      <c r="G60" s="8">
        <v>8124664</v>
      </c>
      <c r="H60" s="8">
        <v>76977801</v>
      </c>
    </row>
    <row r="61" spans="1:8" ht="15" x14ac:dyDescent="0.25">
      <c r="A61" s="4">
        <v>45261</v>
      </c>
      <c r="B61" s="8">
        <v>25796714</v>
      </c>
      <c r="C61" s="8">
        <v>554629</v>
      </c>
      <c r="D61" s="5">
        <f t="shared" si="0"/>
        <v>55190766</v>
      </c>
      <c r="E61" s="8">
        <v>12796833</v>
      </c>
      <c r="F61" s="8">
        <v>33713344</v>
      </c>
      <c r="G61" s="8">
        <v>8680589</v>
      </c>
      <c r="H61" s="8">
        <v>81560623</v>
      </c>
    </row>
    <row r="62" spans="1:8" ht="12.75" x14ac:dyDescent="0.2">
      <c r="A62" s="9"/>
    </row>
    <row r="63" spans="1:8" ht="12.75" x14ac:dyDescent="0.2">
      <c r="A63" s="9"/>
    </row>
    <row r="64" spans="1:8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K130"/>
  <sheetViews>
    <sheetView workbookViewId="0"/>
  </sheetViews>
  <sheetFormatPr baseColWidth="10" defaultColWidth="12.5703125" defaultRowHeight="15.75" customHeight="1" x14ac:dyDescent="0.2"/>
  <sheetData>
    <row r="1" spans="1:37" ht="15" x14ac:dyDescent="0.2">
      <c r="A1" s="49" t="s">
        <v>166</v>
      </c>
      <c r="B1" s="50"/>
      <c r="C1" s="50"/>
      <c r="D1" s="50"/>
      <c r="E1" s="50"/>
      <c r="F1" s="50"/>
      <c r="G1" s="50"/>
      <c r="H1" s="51"/>
      <c r="I1" s="22"/>
      <c r="J1" s="49" t="s">
        <v>167</v>
      </c>
      <c r="K1" s="50"/>
      <c r="L1" s="50"/>
      <c r="M1" s="50"/>
      <c r="N1" s="50"/>
      <c r="O1" s="50"/>
      <c r="P1" s="50"/>
      <c r="Q1" s="51"/>
      <c r="S1" s="49" t="s">
        <v>168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1"/>
    </row>
    <row r="2" spans="1:37" ht="15" x14ac:dyDescent="0.2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169</v>
      </c>
      <c r="H2" s="23" t="s">
        <v>6</v>
      </c>
      <c r="I2" s="24"/>
      <c r="J2" s="23" t="s">
        <v>0</v>
      </c>
      <c r="K2" s="23" t="s">
        <v>1</v>
      </c>
      <c r="L2" s="23" t="s">
        <v>2</v>
      </c>
      <c r="M2" s="23" t="s">
        <v>3</v>
      </c>
      <c r="N2" s="23" t="s">
        <v>4</v>
      </c>
      <c r="O2" s="23" t="s">
        <v>5</v>
      </c>
      <c r="P2" s="23" t="s">
        <v>169</v>
      </c>
      <c r="Q2" s="23" t="s">
        <v>6</v>
      </c>
      <c r="S2" s="25" t="s">
        <v>0</v>
      </c>
      <c r="T2" s="25" t="s">
        <v>8</v>
      </c>
      <c r="U2" s="25" t="s">
        <v>25</v>
      </c>
      <c r="V2" s="25" t="s">
        <v>26</v>
      </c>
      <c r="W2" s="25" t="s">
        <v>22</v>
      </c>
      <c r="X2" s="25" t="s">
        <v>11</v>
      </c>
      <c r="Y2" s="25" t="s">
        <v>12</v>
      </c>
      <c r="Z2" s="25" t="s">
        <v>14</v>
      </c>
      <c r="AA2" s="25" t="s">
        <v>29</v>
      </c>
      <c r="AB2" s="25" t="s">
        <v>30</v>
      </c>
      <c r="AC2" s="25" t="s">
        <v>28</v>
      </c>
      <c r="AD2" s="25" t="s">
        <v>19</v>
      </c>
      <c r="AE2" s="25" t="s">
        <v>20</v>
      </c>
      <c r="AF2" s="25" t="s">
        <v>18</v>
      </c>
      <c r="AG2" s="25" t="s">
        <v>23</v>
      </c>
      <c r="AH2" s="25" t="s">
        <v>24</v>
      </c>
      <c r="AI2" s="25" t="s">
        <v>10</v>
      </c>
      <c r="AJ2" s="25" t="s">
        <v>15</v>
      </c>
      <c r="AK2" s="25" t="s">
        <v>16</v>
      </c>
    </row>
    <row r="3" spans="1:37" ht="15.75" customHeight="1" x14ac:dyDescent="0.25">
      <c r="A3" s="23">
        <v>2019</v>
      </c>
      <c r="B3" s="26">
        <f>Totales!B2</f>
        <v>325077168.26128626</v>
      </c>
      <c r="C3" s="26">
        <f>Totales!C2</f>
        <v>5338596.9880922344</v>
      </c>
      <c r="D3" s="26">
        <f>Totales!E2</f>
        <v>83245107.807253227</v>
      </c>
      <c r="E3" s="26">
        <f>Totales!F2</f>
        <v>367106576.18639445</v>
      </c>
      <c r="F3" s="26">
        <f>Totales!G2</f>
        <v>102444014.75697386</v>
      </c>
      <c r="G3" s="26">
        <f t="shared" ref="G3:G13" si="0">SUM(D3+E3+F3)</f>
        <v>552795698.75062156</v>
      </c>
      <c r="H3" s="26">
        <f>Totales!H2</f>
        <v>883211464</v>
      </c>
      <c r="I3" s="27"/>
      <c r="J3" s="23">
        <v>2021</v>
      </c>
      <c r="K3" s="28">
        <f t="shared" ref="K3:Q3" si="1">B3/$H3</f>
        <v>0.36806266846790642</v>
      </c>
      <c r="L3" s="28">
        <f t="shared" si="1"/>
        <v>6.0445286386049835E-3</v>
      </c>
      <c r="M3" s="28">
        <f t="shared" si="1"/>
        <v>9.4252748294550243E-2</v>
      </c>
      <c r="N3" s="28">
        <f t="shared" si="1"/>
        <v>0.4156496956275858</v>
      </c>
      <c r="O3" s="28">
        <f t="shared" si="1"/>
        <v>0.1159903589713526</v>
      </c>
      <c r="P3" s="28">
        <f t="shared" si="1"/>
        <v>0.6258928028934887</v>
      </c>
      <c r="Q3" s="28">
        <f t="shared" si="1"/>
        <v>1</v>
      </c>
      <c r="S3" s="23">
        <v>2020</v>
      </c>
      <c r="T3" s="15">
        <f>'2024.01.15_Total_Intervalos_Por'!B2</f>
        <v>-0.12740000000000001</v>
      </c>
      <c r="U3" s="15">
        <f>'2024.01.15_Total_Intervalos_Por'!C2</f>
        <v>-0.12740000000000001</v>
      </c>
      <c r="V3" s="15">
        <f>'2024.01.15_Total_Intervalos_Por'!D2</f>
        <v>-0.12740000000000001</v>
      </c>
      <c r="W3" s="15">
        <f>'2024.01.15_Total_Intervalos_Por'!E2</f>
        <v>-0.16869999999999999</v>
      </c>
      <c r="X3" s="15">
        <f>'2024.01.15_Total_Intervalos_Por'!F2</f>
        <v>-0.16869999999999999</v>
      </c>
      <c r="Y3" s="15">
        <f>'2024.01.15_Total_Intervalos_Por'!G2</f>
        <v>-0.16869999999999999</v>
      </c>
      <c r="Z3" s="15">
        <f>'2024.01.15_Total_Intervalos_Por'!H2</f>
        <v>0.19320000000000001</v>
      </c>
      <c r="AA3" s="15">
        <f>'2024.01.15_Total_Intervalos_Por'!I2</f>
        <v>0.19320000000000001</v>
      </c>
      <c r="AB3" s="15">
        <f>'2024.01.15_Total_Intervalos_Por'!J2</f>
        <v>0.19320000000000001</v>
      </c>
      <c r="AC3" s="15">
        <f>'2024.01.15_Total_Intervalos_Por'!K2</f>
        <v>-4.65E-2</v>
      </c>
      <c r="AD3" s="15">
        <f>'2024.01.15_Total_Intervalos_Por'!L2</f>
        <v>-4.65E-2</v>
      </c>
      <c r="AE3" s="15">
        <f>'2024.01.15_Total_Intervalos_Por'!M2</f>
        <v>-4.65E-2</v>
      </c>
      <c r="AF3" s="15">
        <f>'2024.01.15_Total_Intervalos_Por'!N2</f>
        <v>-4.7500000000000001E-2</v>
      </c>
      <c r="AG3" s="15">
        <f>'2024.01.15_Total_Intervalos_Por'!O2</f>
        <v>-4.7500000000000001E-2</v>
      </c>
      <c r="AH3" s="15">
        <f>'2024.01.15_Total_Intervalos_Por'!P2</f>
        <v>-4.7500000000000001E-2</v>
      </c>
      <c r="AI3" s="15">
        <f>'2024.01.15_Total_Intervalos_Por'!Q2</f>
        <v>-5.45E-2</v>
      </c>
      <c r="AJ3" s="15">
        <f>'2024.01.15_Total_Intervalos_Por'!R2</f>
        <v>-5.45E-2</v>
      </c>
      <c r="AK3" s="15">
        <f>'2024.01.15_Total_Intervalos_Por'!S2</f>
        <v>-5.45E-2</v>
      </c>
    </row>
    <row r="4" spans="1:37" ht="15.75" customHeight="1" x14ac:dyDescent="0.25">
      <c r="A4" s="23">
        <v>2020</v>
      </c>
      <c r="B4" s="26">
        <f>Totales!B3</f>
        <v>283672797.93355298</v>
      </c>
      <c r="C4" s="26">
        <f>Totales!C3</f>
        <v>4438067.9684144901</v>
      </c>
      <c r="D4" s="26">
        <f>Totales!E3</f>
        <v>99326253.264691845</v>
      </c>
      <c r="E4" s="26">
        <f>Totales!F3</f>
        <v>350037053.54437137</v>
      </c>
      <c r="F4" s="26">
        <f>Totales!G3</f>
        <v>97580249.288969368</v>
      </c>
      <c r="G4" s="26">
        <f t="shared" si="0"/>
        <v>546943556.09803259</v>
      </c>
      <c r="H4" s="26">
        <f>Totales!H3</f>
        <v>835054422</v>
      </c>
      <c r="I4" s="27"/>
      <c r="J4" s="23">
        <v>2022</v>
      </c>
      <c r="K4" s="28">
        <f t="shared" ref="K4:Q4" si="2">B4/$H4</f>
        <v>0.3397057610378752</v>
      </c>
      <c r="L4" s="28">
        <f t="shared" si="2"/>
        <v>5.3147050677069402E-3</v>
      </c>
      <c r="M4" s="28">
        <f t="shared" si="2"/>
        <v>0.11894584430413548</v>
      </c>
      <c r="N4" s="28">
        <f t="shared" si="2"/>
        <v>0.41917873173584769</v>
      </c>
      <c r="O4" s="28">
        <f t="shared" si="2"/>
        <v>0.11685495785443474</v>
      </c>
      <c r="P4" s="28">
        <f t="shared" si="2"/>
        <v>0.65497953389441799</v>
      </c>
      <c r="Q4" s="28">
        <f t="shared" si="2"/>
        <v>1</v>
      </c>
      <c r="S4" s="23">
        <v>2021</v>
      </c>
      <c r="T4" s="15">
        <f>'2024.01.15_Total_Intervalos_Por'!B3</f>
        <v>7.9899999999999999E-2</v>
      </c>
      <c r="U4" s="15">
        <f>'2024.01.15_Total_Intervalos_Por'!C3</f>
        <v>7.9899999999999999E-2</v>
      </c>
      <c r="V4" s="15">
        <f>'2024.01.15_Total_Intervalos_Por'!D3</f>
        <v>7.9899999999999999E-2</v>
      </c>
      <c r="W4" s="15">
        <f>'2024.01.15_Total_Intervalos_Por'!E3</f>
        <v>0.18640000000000001</v>
      </c>
      <c r="X4" s="15">
        <f>'2024.01.15_Total_Intervalos_Por'!F3</f>
        <v>0.18640000000000001</v>
      </c>
      <c r="Y4" s="15">
        <f>'2024.01.15_Total_Intervalos_Por'!G3</f>
        <v>0.18640000000000001</v>
      </c>
      <c r="Z4" s="15">
        <f>'2024.01.15_Total_Intervalos_Por'!H3</f>
        <v>0.1971</v>
      </c>
      <c r="AA4" s="15">
        <f>'2024.01.15_Total_Intervalos_Por'!I3</f>
        <v>0.1971</v>
      </c>
      <c r="AB4" s="15">
        <f>'2024.01.15_Total_Intervalos_Por'!J3</f>
        <v>0.1971</v>
      </c>
      <c r="AC4" s="15">
        <f>'2024.01.15_Total_Intervalos_Por'!K3</f>
        <v>6.6100000000000006E-2</v>
      </c>
      <c r="AD4" s="15">
        <f>'2024.01.15_Total_Intervalos_Por'!L3</f>
        <v>6.6100000000000006E-2</v>
      </c>
      <c r="AE4" s="15">
        <f>'2024.01.15_Total_Intervalos_Por'!M3</f>
        <v>6.6100000000000006E-2</v>
      </c>
      <c r="AF4" s="15">
        <f>'2024.01.15_Total_Intervalos_Por'!N3</f>
        <v>0.17219999999999999</v>
      </c>
      <c r="AG4" s="15">
        <f>'2024.01.15_Total_Intervalos_Por'!O3</f>
        <v>0.17219999999999999</v>
      </c>
      <c r="AH4" s="15">
        <f>'2024.01.15_Total_Intervalos_Por'!P3</f>
        <v>0.17219999999999999</v>
      </c>
      <c r="AI4" s="15">
        <f>'2024.01.15_Total_Intervalos_Por'!Q3</f>
        <v>9.9500000000000005E-2</v>
      </c>
      <c r="AJ4" s="15">
        <f>'2024.01.15_Total_Intervalos_Por'!R3</f>
        <v>9.9500000000000005E-2</v>
      </c>
      <c r="AK4" s="15">
        <f>'2024.01.15_Total_Intervalos_Por'!S3</f>
        <v>9.9500000000000005E-2</v>
      </c>
    </row>
    <row r="5" spans="1:37" ht="15.75" customHeight="1" x14ac:dyDescent="0.25">
      <c r="A5" s="23">
        <v>2021</v>
      </c>
      <c r="B5" s="26">
        <f>Totales!B4</f>
        <v>306354186.85490924</v>
      </c>
      <c r="C5" s="26">
        <f>Totales!C4</f>
        <v>5265850.3446208909</v>
      </c>
      <c r="D5" s="26">
        <f>Totales!E4</f>
        <v>118907436.76072639</v>
      </c>
      <c r="E5" s="26">
        <f>Totales!F4</f>
        <v>373210871.53522605</v>
      </c>
      <c r="F5" s="26">
        <f>Totales!G4</f>
        <v>114392587.50451739</v>
      </c>
      <c r="G5" s="26">
        <f t="shared" si="0"/>
        <v>606510895.80046988</v>
      </c>
      <c r="H5" s="26">
        <f>Totales!H4</f>
        <v>918130933</v>
      </c>
      <c r="I5" s="27"/>
      <c r="J5" s="23">
        <v>2023</v>
      </c>
      <c r="K5" s="28">
        <f t="shared" ref="K5:Q5" si="3">B5/$H5</f>
        <v>0.33367156670551829</v>
      </c>
      <c r="L5" s="28">
        <f t="shared" si="3"/>
        <v>5.7354023869064987E-3</v>
      </c>
      <c r="M5" s="28">
        <f t="shared" si="3"/>
        <v>0.12951032634549781</v>
      </c>
      <c r="N5" s="28">
        <f t="shared" si="3"/>
        <v>0.40648981329466444</v>
      </c>
      <c r="O5" s="28">
        <f t="shared" si="3"/>
        <v>0.12459289126741294</v>
      </c>
      <c r="P5" s="28">
        <f t="shared" si="3"/>
        <v>0.66059303090757526</v>
      </c>
      <c r="Q5" s="28">
        <f t="shared" si="3"/>
        <v>1</v>
      </c>
      <c r="S5" s="29">
        <v>2022</v>
      </c>
      <c r="T5" s="30">
        <f>'2024.01.15_Total_Intervalos_Por'!B4</f>
        <v>1.8800000000000001E-2</v>
      </c>
      <c r="U5" s="30">
        <f>'2024.01.15_Total_Intervalos_Por'!C4</f>
        <v>1.8800000000000001E-2</v>
      </c>
      <c r="V5" s="30">
        <f>'2024.01.15_Total_Intervalos_Por'!D4</f>
        <v>1.8800000000000001E-2</v>
      </c>
      <c r="W5" s="30">
        <f>'2024.01.15_Total_Intervalos_Por'!E4</f>
        <v>0.18079999999999999</v>
      </c>
      <c r="X5" s="30">
        <f>'2024.01.15_Total_Intervalos_Por'!F4</f>
        <v>0.18079999999999999</v>
      </c>
      <c r="Y5" s="30">
        <f>'2024.01.15_Total_Intervalos_Por'!G4</f>
        <v>0.18079999999999999</v>
      </c>
      <c r="Z5" s="30">
        <f>'2024.01.15_Total_Intervalos_Por'!H4</f>
        <v>0.1492</v>
      </c>
      <c r="AA5" s="30">
        <f>'2024.01.15_Total_Intervalos_Por'!I4</f>
        <v>0.1492</v>
      </c>
      <c r="AB5" s="30">
        <f>'2024.01.15_Total_Intervalos_Por'!J4</f>
        <v>0.1492</v>
      </c>
      <c r="AC5" s="30">
        <f>'2024.01.15_Total_Intervalos_Por'!K4</f>
        <v>8.6199999999999999E-2</v>
      </c>
      <c r="AD5" s="30">
        <f>'2024.01.15_Total_Intervalos_Por'!L4</f>
        <v>8.6199999999999999E-2</v>
      </c>
      <c r="AE5" s="30">
        <f>'2024.01.15_Total_Intervalos_Por'!M4</f>
        <v>8.6199999999999999E-2</v>
      </c>
      <c r="AF5" s="30">
        <f>'2024.01.15_Total_Intervalos_Por'!N4</f>
        <v>-3.1899999999999998E-2</v>
      </c>
      <c r="AG5" s="30">
        <f>'2024.01.15_Total_Intervalos_Por'!O4</f>
        <v>-3.1899999999999998E-2</v>
      </c>
      <c r="AH5" s="30">
        <f>'2024.01.15_Total_Intervalos_Por'!P4</f>
        <v>-3.1899999999999998E-2</v>
      </c>
      <c r="AI5" s="30">
        <f>'2024.01.15_Total_Intervalos_Por'!Q4</f>
        <v>5.7799999999999997E-2</v>
      </c>
      <c r="AJ5" s="30">
        <f>'2024.01.15_Total_Intervalos_Por'!R4</f>
        <v>5.7799999999999997E-2</v>
      </c>
      <c r="AK5" s="30">
        <f>'2024.01.15_Total_Intervalos_Por'!S4</f>
        <v>5.7799999999999997E-2</v>
      </c>
    </row>
    <row r="6" spans="1:37" ht="15.75" customHeight="1" x14ac:dyDescent="0.25">
      <c r="A6" s="23">
        <v>2022</v>
      </c>
      <c r="B6" s="26">
        <f>Totales!B5</f>
        <v>312147807.81488222</v>
      </c>
      <c r="C6" s="26">
        <f>Totales!C5</f>
        <v>6218966.2322435938</v>
      </c>
      <c r="D6" s="26">
        <f>Totales!E5</f>
        <v>136667758.37905046</v>
      </c>
      <c r="E6" s="26">
        <f>Totales!F5</f>
        <v>405417726.32748985</v>
      </c>
      <c r="F6" s="26">
        <f>Totales!G5</f>
        <v>110760092.24633391</v>
      </c>
      <c r="G6" s="26">
        <f t="shared" si="0"/>
        <v>652845576.9528743</v>
      </c>
      <c r="H6" s="26">
        <f>Totales!H5</f>
        <v>971212351</v>
      </c>
      <c r="I6" s="31"/>
      <c r="J6" s="32">
        <v>2024</v>
      </c>
      <c r="K6" s="28">
        <f t="shared" ref="K6:Q6" si="4">B6/$H6</f>
        <v>0.32140016289278245</v>
      </c>
      <c r="L6" s="28">
        <f t="shared" si="4"/>
        <v>6.40330224985328E-3</v>
      </c>
      <c r="M6" s="28">
        <f t="shared" si="4"/>
        <v>0.14071871948326414</v>
      </c>
      <c r="N6" s="28">
        <f t="shared" si="4"/>
        <v>0.41743468965366343</v>
      </c>
      <c r="O6" s="28">
        <f t="shared" si="4"/>
        <v>0.11404312572043672</v>
      </c>
      <c r="P6" s="28">
        <f t="shared" si="4"/>
        <v>0.67219653485736441</v>
      </c>
      <c r="Q6" s="28">
        <f t="shared" si="4"/>
        <v>1</v>
      </c>
      <c r="S6" s="23">
        <v>2023</v>
      </c>
      <c r="T6" s="15">
        <f>'2024.01.15_Total_Intervalos_Por'!B5</f>
        <v>-5.0799999999999998E-2</v>
      </c>
      <c r="U6" s="15">
        <f>'2024.01.15_Total_Intervalos_Por'!C5</f>
        <v>-5.0799999999999998E-2</v>
      </c>
      <c r="V6" s="15">
        <f>'2024.01.15_Total_Intervalos_Por'!D5</f>
        <v>-5.0799999999999998E-2</v>
      </c>
      <c r="W6" s="15">
        <f>'2024.01.15_Total_Intervalos_Por'!E5</f>
        <v>0.1236</v>
      </c>
      <c r="X6" s="15">
        <f>'2024.01.15_Total_Intervalos_Por'!F5</f>
        <v>0.1236</v>
      </c>
      <c r="Y6" s="15">
        <f>'2024.01.15_Total_Intervalos_Por'!G5</f>
        <v>0.1236</v>
      </c>
      <c r="Z6" s="15">
        <f>'2024.01.15_Total_Intervalos_Por'!H5</f>
        <v>7.5200000000000003E-2</v>
      </c>
      <c r="AA6" s="15">
        <f>'2024.01.15_Total_Intervalos_Por'!I5</f>
        <v>7.5200000000000003E-2</v>
      </c>
      <c r="AB6" s="15">
        <f>'2024.01.15_Total_Intervalos_Por'!J5</f>
        <v>7.5200000000000003E-2</v>
      </c>
      <c r="AC6" s="15">
        <f>'2024.01.15_Total_Intervalos_Por'!K5</f>
        <v>-1.6999999999999999E-3</v>
      </c>
      <c r="AD6" s="15">
        <f>'2024.01.15_Total_Intervalos_Por'!L5</f>
        <v>-1.6999999999999999E-3</v>
      </c>
      <c r="AE6" s="15">
        <f>'2024.01.15_Total_Intervalos_Por'!M5</f>
        <v>-1.6999999999999999E-3</v>
      </c>
      <c r="AF6" s="15">
        <f>'2024.01.15_Total_Intervalos_Por'!N5</f>
        <v>-4.6800000000000001E-2</v>
      </c>
      <c r="AG6" s="15">
        <f>'2024.01.15_Total_Intervalos_Por'!O5</f>
        <v>-4.6800000000000001E-2</v>
      </c>
      <c r="AH6" s="15">
        <f>'2024.01.15_Total_Intervalos_Por'!P5</f>
        <v>-4.6800000000000001E-2</v>
      </c>
      <c r="AI6" s="15">
        <f>'2024.01.15_Total_Intervalos_Por'!Q5</f>
        <v>-1.0999999999999999E-2</v>
      </c>
      <c r="AJ6" s="15">
        <f>'2024.01.15_Total_Intervalos_Por'!R5</f>
        <v>-1.0999999999999999E-2</v>
      </c>
      <c r="AK6" s="15">
        <f>'2024.01.15_Total_Intervalos_Por'!S5</f>
        <v>-1.0999999999999999E-2</v>
      </c>
    </row>
    <row r="7" spans="1:37" ht="15.75" customHeight="1" x14ac:dyDescent="0.25">
      <c r="A7" s="23">
        <v>2023</v>
      </c>
      <c r="B7" s="26">
        <f>Totales!B6</f>
        <v>296297020.2138043</v>
      </c>
      <c r="C7" s="26">
        <f>Totales!C6</f>
        <v>6987986.5837278841</v>
      </c>
      <c r="D7" s="26">
        <f>Totales!E6</f>
        <v>146947302.78306663</v>
      </c>
      <c r="E7" s="26">
        <f>Totales!F6</f>
        <v>404732215.90473157</v>
      </c>
      <c r="F7" s="26">
        <f>Totales!G6</f>
        <v>105577866.51466954</v>
      </c>
      <c r="G7" s="26">
        <f t="shared" si="0"/>
        <v>657257385.2024678</v>
      </c>
      <c r="H7" s="26">
        <f>Totales!H6</f>
        <v>960542392</v>
      </c>
      <c r="I7" s="27"/>
      <c r="J7" s="23">
        <v>2025</v>
      </c>
      <c r="K7" s="28">
        <f t="shared" ref="K7:Q7" si="5">B7/$H7</f>
        <v>0.30846844728723261</v>
      </c>
      <c r="L7" s="28">
        <f t="shared" si="5"/>
        <v>7.2750423530790762E-3</v>
      </c>
      <c r="M7" s="28">
        <f t="shared" si="5"/>
        <v>0.15298367256555881</v>
      </c>
      <c r="N7" s="28">
        <f t="shared" si="5"/>
        <v>0.42135799447853162</v>
      </c>
      <c r="O7" s="28">
        <f t="shared" si="5"/>
        <v>0.10991484331559781</v>
      </c>
      <c r="P7" s="28">
        <f t="shared" si="5"/>
        <v>0.68425651035968837</v>
      </c>
      <c r="Q7" s="28">
        <f t="shared" si="5"/>
        <v>1</v>
      </c>
      <c r="S7" s="32">
        <v>2024</v>
      </c>
      <c r="T7" s="33">
        <f>'2024.01.15_Total_Intervalos_Por'!B6</f>
        <v>3.2399999999999998E-2</v>
      </c>
      <c r="U7" s="33">
        <f>'2024.01.15_Total_Intervalos_Por'!C6</f>
        <v>-0.1656</v>
      </c>
      <c r="V7" s="33">
        <f>'2024.01.15_Total_Intervalos_Por'!D6</f>
        <v>3.1600000000000003E-2</v>
      </c>
      <c r="W7" s="33">
        <f>'2024.01.15_Total_Intervalos_Por'!E6</f>
        <v>1.34E-2</v>
      </c>
      <c r="X7" s="33">
        <f>'2024.01.15_Total_Intervalos_Por'!F6</f>
        <v>-0.18410000000000001</v>
      </c>
      <c r="Y7" s="33">
        <f>'2024.01.15_Total_Intervalos_Por'!G6</f>
        <v>0.10340000000000001</v>
      </c>
      <c r="Z7" s="33">
        <f>'2024.01.15_Total_Intervalos_Por'!H6</f>
        <v>6.8900000000000003E-2</v>
      </c>
      <c r="AA7" s="33">
        <f>'2024.01.15_Total_Intervalos_Por'!I6</f>
        <v>-1.06E-2</v>
      </c>
      <c r="AB7" s="33">
        <f>'2024.01.15_Total_Intervalos_Por'!J6</f>
        <v>0.13539999999999999</v>
      </c>
      <c r="AC7" s="33">
        <f>'2024.01.15_Total_Intervalos_Por'!K6</f>
        <v>1.5800000000000002E-2</v>
      </c>
      <c r="AD7" s="33">
        <f>'2024.01.15_Total_Intervalos_Por'!L6</f>
        <v>-9.5200000000000007E-2</v>
      </c>
      <c r="AE7" s="33">
        <f>'2024.01.15_Total_Intervalos_Por'!M6</f>
        <v>5.5599999999999997E-2</v>
      </c>
      <c r="AF7" s="33">
        <f>'2024.01.15_Total_Intervalos_Por'!N6</f>
        <v>-4.2599999999999999E-2</v>
      </c>
      <c r="AG7" s="33">
        <f>'2024.01.15_Total_Intervalos_Por'!O6</f>
        <v>-0.15329999999999999</v>
      </c>
      <c r="AH7" s="33">
        <f>'2024.01.15_Total_Intervalos_Por'!P6</f>
        <v>5.67E-2</v>
      </c>
      <c r="AI7" s="33">
        <f>'2024.01.15_Total_Intervalos_Por'!Q6</f>
        <v>2.23E-2</v>
      </c>
      <c r="AJ7" s="33">
        <f>'2024.01.15_Total_Intervalos_Por'!R6</f>
        <v>-7.5999999999999998E-2</v>
      </c>
      <c r="AK7" s="33">
        <f>'2024.01.15_Total_Intervalos_Por'!S6</f>
        <v>3.0800000000000001E-2</v>
      </c>
    </row>
    <row r="8" spans="1:37" ht="15.75" customHeight="1" x14ac:dyDescent="0.25">
      <c r="A8" s="32">
        <v>2024</v>
      </c>
      <c r="B8" s="34">
        <f>Totales!B7</f>
        <v>305833552.07721132</v>
      </c>
      <c r="C8" s="34">
        <f>Totales!C7</f>
        <v>7080163.782080479</v>
      </c>
      <c r="D8" s="34">
        <f>Totales!E7</f>
        <v>157032630.37544873</v>
      </c>
      <c r="E8" s="34">
        <f>Totales!F7</f>
        <v>411006807.14427674</v>
      </c>
      <c r="F8" s="34">
        <f>Totales!G7</f>
        <v>101052846.53589945</v>
      </c>
      <c r="G8" s="34">
        <f t="shared" si="0"/>
        <v>669092284.05562484</v>
      </c>
      <c r="H8" s="34">
        <f>Totales!H7</f>
        <v>982005999.91491675</v>
      </c>
      <c r="I8" s="27"/>
      <c r="J8" s="23">
        <v>2026</v>
      </c>
      <c r="K8" s="28">
        <f t="shared" ref="K8:Q8" si="6">B8/$H8</f>
        <v>0.31143755955025676</v>
      </c>
      <c r="L8" s="28">
        <f t="shared" si="6"/>
        <v>7.2098986998999194E-3</v>
      </c>
      <c r="M8" s="28">
        <f t="shared" si="6"/>
        <v>0.15991005186226398</v>
      </c>
      <c r="N8" s="28">
        <f t="shared" si="6"/>
        <v>0.41853797958453137</v>
      </c>
      <c r="O8" s="28">
        <f t="shared" si="6"/>
        <v>0.10290451030304794</v>
      </c>
      <c r="P8" s="28">
        <f t="shared" si="6"/>
        <v>0.68135254174984317</v>
      </c>
      <c r="Q8" s="28">
        <f t="shared" si="6"/>
        <v>1</v>
      </c>
      <c r="S8" s="23">
        <v>2025</v>
      </c>
      <c r="T8" s="15">
        <f>'2024.01.15_Total_Intervalos_Por'!B7</f>
        <v>5.3999999999999999E-2</v>
      </c>
      <c r="U8" s="15">
        <f>'2024.01.15_Total_Intervalos_Por'!C7</f>
        <v>-0.22839999999999999</v>
      </c>
      <c r="V8" s="15">
        <f>'2024.01.15_Total_Intervalos_Por'!D7</f>
        <v>-3.7400000000000003E-2</v>
      </c>
      <c r="W8" s="15">
        <f>'2024.01.15_Total_Intervalos_Por'!E7</f>
        <v>2.93E-2</v>
      </c>
      <c r="X8" s="15">
        <f>'2024.01.15_Total_Intervalos_Por'!F7</f>
        <v>-0.18190000000000001</v>
      </c>
      <c r="Y8" s="15">
        <f>'2024.01.15_Total_Intervalos_Por'!G7</f>
        <v>0.1017</v>
      </c>
      <c r="Z8" s="15">
        <f>'2024.01.15_Total_Intervalos_Por'!H7</f>
        <v>6.6100000000000006E-2</v>
      </c>
      <c r="AA8" s="15">
        <f>'2024.01.15_Total_Intervalos_Por'!I7</f>
        <v>-2.4799999999999999E-2</v>
      </c>
      <c r="AB8" s="15">
        <f>'2024.01.15_Total_Intervalos_Por'!J7</f>
        <v>0.1118</v>
      </c>
      <c r="AC8" s="15">
        <f>'2024.01.15_Total_Intervalos_Por'!K7</f>
        <v>1.61E-2</v>
      </c>
      <c r="AD8" s="15">
        <f>'2024.01.15_Total_Intervalos_Por'!L7</f>
        <v>-0.1179</v>
      </c>
      <c r="AE8" s="15">
        <f>'2024.01.15_Total_Intervalos_Por'!M7</f>
        <v>3.0599999999999999E-2</v>
      </c>
      <c r="AF8" s="15">
        <f>'2024.01.15_Total_Intervalos_Por'!N7</f>
        <v>-1.1999999999999999E-3</v>
      </c>
      <c r="AG8" s="15">
        <f>'2024.01.15_Total_Intervalos_Por'!O7</f>
        <v>-0.1221</v>
      </c>
      <c r="AH8" s="15">
        <f>'2024.01.15_Total_Intervalos_Por'!P7</f>
        <v>9.7299999999999998E-2</v>
      </c>
      <c r="AI8" s="15">
        <f>'2024.01.15_Total_Intervalos_Por'!Q7</f>
        <v>3.4200000000000001E-2</v>
      </c>
      <c r="AJ8" s="15">
        <f>'2024.01.15_Total_Intervalos_Por'!R7</f>
        <v>-9.9000000000000005E-2</v>
      </c>
      <c r="AK8" s="15">
        <f t="shared" ref="AK8:AK12" si="7">AI8+$AK$19</f>
        <v>4.2700000000000002E-2</v>
      </c>
    </row>
    <row r="9" spans="1:37" ht="15.75" customHeight="1" x14ac:dyDescent="0.25">
      <c r="A9" s="23">
        <v>2025</v>
      </c>
      <c r="B9" s="26">
        <f>Totales!B8</f>
        <v>322351182.11178255</v>
      </c>
      <c r="C9" s="26">
        <f>Totales!C8</f>
        <v>7287876.5592344692</v>
      </c>
      <c r="D9" s="26">
        <f>Totales!E8</f>
        <v>167418217.81867951</v>
      </c>
      <c r="E9" s="26">
        <f>Totales!F8</f>
        <v>417624346.5152505</v>
      </c>
      <c r="F9" s="26">
        <f>Totales!G8</f>
        <v>100930763.57735252</v>
      </c>
      <c r="G9" s="26">
        <f t="shared" si="0"/>
        <v>685973327.91128254</v>
      </c>
      <c r="H9" s="26">
        <f>Totales!H8</f>
        <v>1015612386.5822995</v>
      </c>
      <c r="I9" s="27"/>
      <c r="J9" s="23">
        <v>2027</v>
      </c>
      <c r="K9" s="28">
        <f t="shared" ref="K9:Q9" si="8">B9/$H9</f>
        <v>0.3173958750114762</v>
      </c>
      <c r="L9" s="28">
        <f t="shared" si="8"/>
        <v>7.1758445008329964E-3</v>
      </c>
      <c r="M9" s="28">
        <f t="shared" si="8"/>
        <v>0.16484460019443933</v>
      </c>
      <c r="N9" s="28">
        <f t="shared" si="8"/>
        <v>0.41120446346723299</v>
      </c>
      <c r="O9" s="28">
        <f t="shared" si="8"/>
        <v>9.9379216826018565E-2</v>
      </c>
      <c r="P9" s="28">
        <f t="shared" si="8"/>
        <v>0.67542828048769088</v>
      </c>
      <c r="Q9" s="28">
        <f t="shared" si="8"/>
        <v>1</v>
      </c>
      <c r="S9" s="23">
        <v>2026</v>
      </c>
      <c r="T9" s="15">
        <f>'2024.01.15_Total_Intervalos_Por'!B8</f>
        <v>5.6300000000000003E-2</v>
      </c>
      <c r="U9" s="15">
        <f>'2024.01.15_Total_Intervalos_Por'!C8</f>
        <v>-0.29880000000000001</v>
      </c>
      <c r="V9" s="15">
        <f>'2024.01.15_Total_Intervalos_Por'!D8</f>
        <v>-0.11749999999999999</v>
      </c>
      <c r="W9" s="15">
        <f>'2024.01.15_Total_Intervalos_Por'!E8</f>
        <v>2.4400000000000002E-2</v>
      </c>
      <c r="X9" s="15">
        <f>'2024.01.15_Total_Intervalos_Por'!F8</f>
        <v>-0.19400000000000001</v>
      </c>
      <c r="Y9" s="15">
        <f>'2024.01.15_Total_Intervalos_Por'!G8</f>
        <v>8.1500000000000003E-2</v>
      </c>
      <c r="Z9" s="15">
        <f>'2024.01.15_Total_Intervalos_Por'!H8</f>
        <v>5.5E-2</v>
      </c>
      <c r="AA9" s="15">
        <f>'2024.01.15_Total_Intervalos_Por'!I8</f>
        <v>-4.3999999999999997E-2</v>
      </c>
      <c r="AB9" s="15">
        <f>'2024.01.15_Total_Intervalos_Por'!J8</f>
        <v>8.4099999999999994E-2</v>
      </c>
      <c r="AC9" s="15">
        <f>'2024.01.15_Total_Intervalos_Por'!K8</f>
        <v>1.3599999999999999E-2</v>
      </c>
      <c r="AD9" s="15">
        <f>'2024.01.15_Total_Intervalos_Por'!L8</f>
        <v>-0.13969999999999999</v>
      </c>
      <c r="AE9" s="15">
        <f>'2024.01.15_Total_Intervalos_Por'!M8</f>
        <v>6.4999999999999997E-3</v>
      </c>
      <c r="AF9" s="15">
        <f>'2024.01.15_Total_Intervalos_Por'!N8</f>
        <v>-4.0000000000000001E-3</v>
      </c>
      <c r="AG9" s="15">
        <f>'2024.01.15_Total_Intervalos_Por'!O8</f>
        <v>-0.127</v>
      </c>
      <c r="AH9" s="15">
        <f>'2024.01.15_Total_Intervalos_Por'!P8</f>
        <v>9.2600000000000002E-2</v>
      </c>
      <c r="AI9" s="15">
        <f>'2024.01.15_Total_Intervalos_Por'!Q8</f>
        <v>3.2300000000000002E-2</v>
      </c>
      <c r="AJ9" s="15">
        <f>'2024.01.15_Total_Intervalos_Por'!R8</f>
        <v>-0.1313</v>
      </c>
      <c r="AK9" s="15">
        <f t="shared" si="7"/>
        <v>4.0800000000000003E-2</v>
      </c>
    </row>
    <row r="10" spans="1:37" ht="15.75" customHeight="1" x14ac:dyDescent="0.25">
      <c r="A10" s="23">
        <v>2026</v>
      </c>
      <c r="B10" s="26">
        <f>Totales!B9</f>
        <v>340493741.90244776</v>
      </c>
      <c r="C10" s="26">
        <f>Totales!C9</f>
        <v>7465922.2297231061</v>
      </c>
      <c r="D10" s="26">
        <f>Totales!E9</f>
        <v>176618788.35494664</v>
      </c>
      <c r="E10" s="26">
        <f>Totales!F9</f>
        <v>423305610.38879049</v>
      </c>
      <c r="F10" s="26">
        <f>Totales!G9</f>
        <v>100523987.91644865</v>
      </c>
      <c r="G10" s="26">
        <f t="shared" si="0"/>
        <v>700448386.66018581</v>
      </c>
      <c r="H10" s="26">
        <f>Totales!H9</f>
        <v>1048408050.7923567</v>
      </c>
      <c r="I10" s="27"/>
      <c r="J10" s="23">
        <v>2028</v>
      </c>
      <c r="K10" s="28">
        <f t="shared" ref="K10:Q10" si="9">B10/$H10</f>
        <v>0.324772154930623</v>
      </c>
      <c r="L10" s="28">
        <f t="shared" si="9"/>
        <v>7.1211988729775362E-3</v>
      </c>
      <c r="M10" s="28">
        <f t="shared" si="9"/>
        <v>0.16846378489888858</v>
      </c>
      <c r="N10" s="28">
        <f t="shared" si="9"/>
        <v>0.40376035844904878</v>
      </c>
      <c r="O10" s="28">
        <f t="shared" si="9"/>
        <v>9.5882502848462017E-2</v>
      </c>
      <c r="P10" s="28">
        <f t="shared" si="9"/>
        <v>0.66810664619639937</v>
      </c>
      <c r="Q10" s="28">
        <f t="shared" si="9"/>
        <v>1</v>
      </c>
      <c r="S10" s="23">
        <v>2027</v>
      </c>
      <c r="T10" s="15">
        <f>'2024.01.15_Total_Intervalos_Por'!B9</f>
        <v>5.5599999999999997E-2</v>
      </c>
      <c r="U10" s="15">
        <f>'2024.01.15_Total_Intervalos_Por'!C9</f>
        <v>-0.3619</v>
      </c>
      <c r="V10" s="15">
        <f>'2024.01.15_Total_Intervalos_Por'!D9</f>
        <v>-0.1903</v>
      </c>
      <c r="W10" s="15">
        <f>'2024.01.15_Total_Intervalos_Por'!E9</f>
        <v>3.2800000000000003E-2</v>
      </c>
      <c r="X10" s="15">
        <f>'2024.01.15_Total_Intervalos_Por'!F9</f>
        <v>-0.2036</v>
      </c>
      <c r="Y10" s="15">
        <f>'2024.01.15_Total_Intervalos_Por'!G9</f>
        <v>6.54E-2</v>
      </c>
      <c r="Z10" s="15">
        <f>'2024.01.15_Total_Intervalos_Por'!H9</f>
        <v>5.8700000000000002E-2</v>
      </c>
      <c r="AA10" s="15">
        <f>'2024.01.15_Total_Intervalos_Por'!I9</f>
        <v>-5.9200000000000003E-2</v>
      </c>
      <c r="AB10" s="15">
        <f>'2024.01.15_Total_Intervalos_Por'!J9</f>
        <v>6.2199999999999998E-2</v>
      </c>
      <c r="AC10" s="15">
        <f>'2024.01.15_Total_Intervalos_Por'!K9</f>
        <v>4.7000000000000002E-3</v>
      </c>
      <c r="AD10" s="15">
        <f>'2024.01.15_Total_Intervalos_Por'!L9</f>
        <v>-0.15820000000000001</v>
      </c>
      <c r="AE10" s="15">
        <f>'2024.01.15_Total_Intervalos_Por'!M9</f>
        <v>-1.4E-2</v>
      </c>
      <c r="AF10" s="15">
        <f>'2024.01.15_Total_Intervalos_Por'!N9</f>
        <v>-4.5999999999999999E-3</v>
      </c>
      <c r="AG10" s="15">
        <f>'2024.01.15_Total_Intervalos_Por'!O9</f>
        <v>-0.12920000000000001</v>
      </c>
      <c r="AH10" s="15">
        <f>'2024.01.15_Total_Intervalos_Por'!P9</f>
        <v>9.1300000000000006E-2</v>
      </c>
      <c r="AI10" s="15">
        <f>'2024.01.15_Total_Intervalos_Por'!Q9</f>
        <v>2.9600000000000001E-2</v>
      </c>
      <c r="AJ10" s="15">
        <f>'2024.01.15_Total_Intervalos_Por'!R9</f>
        <v>-0.16059999999999999</v>
      </c>
      <c r="AK10" s="15">
        <f t="shared" si="7"/>
        <v>3.8100000000000002E-2</v>
      </c>
    </row>
    <row r="11" spans="1:37" ht="15.75" customHeight="1" x14ac:dyDescent="0.25">
      <c r="A11" s="23">
        <v>2027</v>
      </c>
      <c r="B11" s="26">
        <f>Totales!B10</f>
        <v>359438463.26644933</v>
      </c>
      <c r="C11" s="26">
        <f>Totales!C10</f>
        <v>7710651.2185171656</v>
      </c>
      <c r="D11" s="26">
        <f>Totales!E10</f>
        <v>186979055.34774995</v>
      </c>
      <c r="E11" s="26">
        <f>Totales!F10</f>
        <v>425274303.52476418</v>
      </c>
      <c r="F11" s="26">
        <f>Totales!G10</f>
        <v>100064326.77900293</v>
      </c>
      <c r="G11" s="26">
        <f t="shared" si="0"/>
        <v>712317685.65151703</v>
      </c>
      <c r="H11" s="26">
        <f>Totales!H10</f>
        <v>1079466800.1364837</v>
      </c>
      <c r="J11" s="23">
        <v>2029</v>
      </c>
      <c r="K11" s="28">
        <f t="shared" ref="K11:Q11" si="10">B11/$H11</f>
        <v>0.33297778423662805</v>
      </c>
      <c r="L11" s="28">
        <f t="shared" si="10"/>
        <v>7.1430184027357398E-3</v>
      </c>
      <c r="M11" s="28">
        <f t="shared" si="10"/>
        <v>0.17321427145708329</v>
      </c>
      <c r="N11" s="28">
        <f t="shared" si="10"/>
        <v>0.39396700618397351</v>
      </c>
      <c r="O11" s="28">
        <f t="shared" si="10"/>
        <v>9.2697919719579316E-2</v>
      </c>
      <c r="P11" s="28">
        <f t="shared" si="10"/>
        <v>0.65987919736063605</v>
      </c>
      <c r="Q11" s="28">
        <f t="shared" si="10"/>
        <v>1</v>
      </c>
      <c r="S11" s="23">
        <v>2028</v>
      </c>
      <c r="T11" s="15">
        <f>'2024.01.15_Total_Intervalos_Por'!B10</f>
        <v>3.78E-2</v>
      </c>
      <c r="U11" s="15">
        <f>'2024.01.15_Total_Intervalos_Por'!C10</f>
        <v>-0.4173</v>
      </c>
      <c r="V11" s="15">
        <f>'2024.01.15_Total_Intervalos_Por'!D10</f>
        <v>-0.25469999999999998</v>
      </c>
      <c r="W11" s="15">
        <f>'2024.01.15_Total_Intervalos_Por'!E10</f>
        <v>4.3799999999999999E-2</v>
      </c>
      <c r="X11" s="15">
        <f>'2024.01.15_Total_Intervalos_Por'!F10</f>
        <v>-0.2205</v>
      </c>
      <c r="Y11" s="15">
        <f>'2024.01.15_Total_Intervalos_Por'!G10</f>
        <v>3.9899999999999998E-2</v>
      </c>
      <c r="Z11" s="15">
        <f>'2024.01.15_Total_Intervalos_Por'!H10</f>
        <v>6.59E-2</v>
      </c>
      <c r="AA11" s="15">
        <f>'2024.01.15_Total_Intervalos_Por'!I10</f>
        <v>-8.2400000000000001E-2</v>
      </c>
      <c r="AB11" s="15">
        <f>'2024.01.15_Total_Intervalos_Por'!J10</f>
        <v>3.2399999999999998E-2</v>
      </c>
      <c r="AC11" s="15">
        <f>'2024.01.15_Total_Intervalos_Por'!K10</f>
        <v>1.72E-2</v>
      </c>
      <c r="AD11" s="15">
        <f>'2024.01.15_Total_Intervalos_Por'!L10</f>
        <v>-0.16850000000000001</v>
      </c>
      <c r="AE11" s="15">
        <f>'2024.01.15_Total_Intervalos_Por'!M10</f>
        <v>-2.4899999999999999E-2</v>
      </c>
      <c r="AF11" s="15">
        <f>'2024.01.15_Total_Intervalos_Por'!N10</f>
        <v>-1.4200000000000001E-2</v>
      </c>
      <c r="AG11" s="15">
        <f>'2024.01.15_Total_Intervalos_Por'!O10</f>
        <v>-0.1305</v>
      </c>
      <c r="AH11" s="15">
        <f>'2024.01.15_Total_Intervalos_Por'!P10</f>
        <v>9.0999999999999998E-2</v>
      </c>
      <c r="AI11" s="15">
        <f>'2024.01.15_Total_Intervalos_Por'!Q10</f>
        <v>2.98E-2</v>
      </c>
      <c r="AJ11" s="15">
        <f>'2024.01.15_Total_Intervalos_Por'!R10</f>
        <v>-0.1865</v>
      </c>
      <c r="AK11" s="15">
        <f t="shared" si="7"/>
        <v>3.8300000000000001E-2</v>
      </c>
    </row>
    <row r="12" spans="1:37" ht="15.75" customHeight="1" x14ac:dyDescent="0.25">
      <c r="A12" s="23">
        <v>2028</v>
      </c>
      <c r="B12" s="26">
        <f>Totales!B11</f>
        <v>373013332.65989733</v>
      </c>
      <c r="C12" s="26">
        <f>Totales!C11</f>
        <v>8048220.2681863904</v>
      </c>
      <c r="D12" s="26">
        <f>Totales!E11</f>
        <v>199303737.41240495</v>
      </c>
      <c r="E12" s="26">
        <f>Totales!F11</f>
        <v>432581211.37805641</v>
      </c>
      <c r="F12" s="26">
        <f>Totales!G11</f>
        <v>98638738.253033578</v>
      </c>
      <c r="G12" s="26">
        <f t="shared" si="0"/>
        <v>730523687.04349494</v>
      </c>
      <c r="H12" s="26">
        <f>Totales!H11</f>
        <v>1111585239.9715788</v>
      </c>
      <c r="J12" s="24"/>
      <c r="K12" s="35"/>
      <c r="L12" s="35"/>
      <c r="M12" s="35"/>
      <c r="N12" s="35"/>
      <c r="O12" s="35"/>
      <c r="P12" s="35"/>
      <c r="Q12" s="35"/>
      <c r="S12" s="23">
        <v>2029</v>
      </c>
      <c r="T12" s="15">
        <f>'2024.01.15_Total_Intervalos_Por'!B11</f>
        <v>3.3E-3</v>
      </c>
      <c r="U12" s="15">
        <f>'2024.01.15_Total_Intervalos_Por'!C11</f>
        <v>-0.45700000000000002</v>
      </c>
      <c r="V12" s="15">
        <f>'2024.01.15_Total_Intervalos_Por'!D11</f>
        <v>-0.30030000000000001</v>
      </c>
      <c r="W12" s="15">
        <f>'2024.01.15_Total_Intervalos_Por'!E11</f>
        <v>2.7199999999999998E-2</v>
      </c>
      <c r="X12" s="15">
        <f>'2024.01.15_Total_Intervalos_Por'!F11</f>
        <v>-0.24610000000000001</v>
      </c>
      <c r="Y12" s="15">
        <f>'2024.01.15_Total_Intervalos_Por'!G11</f>
        <v>3.3999999999999998E-3</v>
      </c>
      <c r="Z12" s="15">
        <f>'2024.01.15_Total_Intervalos_Por'!H11</f>
        <v>4.58E-2</v>
      </c>
      <c r="AA12" s="15">
        <f>'2024.01.15_Total_Intervalos_Por'!I11</f>
        <v>-0.115</v>
      </c>
      <c r="AB12" s="15">
        <f>'2024.01.15_Total_Intervalos_Por'!J11</f>
        <v>-7.4000000000000003E-3</v>
      </c>
      <c r="AC12" s="15">
        <f>'2024.01.15_Total_Intervalos_Por'!K11</f>
        <v>2.7000000000000001E-3</v>
      </c>
      <c r="AD12" s="15">
        <f>'2024.01.15_Total_Intervalos_Por'!L11</f>
        <v>-0.18809999999999999</v>
      </c>
      <c r="AE12" s="15">
        <f>'2024.01.15_Total_Intervalos_Por'!M11</f>
        <v>-4.7E-2</v>
      </c>
      <c r="AF12" s="15">
        <f>'2024.01.15_Total_Intervalos_Por'!N11</f>
        <v>-8.3000000000000001E-3</v>
      </c>
      <c r="AG12" s="15">
        <f>'2024.01.15_Total_Intervalos_Por'!O11</f>
        <v>-0.123</v>
      </c>
      <c r="AH12" s="15">
        <f>'2024.01.15_Total_Intervalos_Por'!P11</f>
        <v>0.1017</v>
      </c>
      <c r="AI12" s="15">
        <f>'2024.01.15_Total_Intervalos_Por'!Q11</f>
        <v>9.7999999999999997E-3</v>
      </c>
      <c r="AJ12" s="15">
        <f>'2024.01.15_Total_Intervalos_Por'!R11</f>
        <v>-0.21160000000000001</v>
      </c>
      <c r="AK12" s="15">
        <f t="shared" si="7"/>
        <v>1.83E-2</v>
      </c>
    </row>
    <row r="13" spans="1:37" ht="15.75" customHeight="1" x14ac:dyDescent="0.25">
      <c r="A13" s="23">
        <v>2029</v>
      </c>
      <c r="B13" s="26">
        <f>Totales!B12</f>
        <v>374231993.78670532</v>
      </c>
      <c r="C13" s="26">
        <f>Totales!C12</f>
        <v>8267429.4987309519</v>
      </c>
      <c r="D13" s="26">
        <f>Totales!E12</f>
        <v>208430857.50578001</v>
      </c>
      <c r="E13" s="26">
        <f>Totales!F12</f>
        <v>433738187.76632446</v>
      </c>
      <c r="F13" s="26">
        <f>Totales!G12</f>
        <v>97819876.264422357</v>
      </c>
      <c r="G13" s="26">
        <f t="shared" si="0"/>
        <v>739988921.53652692</v>
      </c>
      <c r="H13" s="26">
        <f>Totales!H12</f>
        <v>1122488344.8219633</v>
      </c>
      <c r="J13" s="24"/>
      <c r="K13" s="35"/>
      <c r="L13" s="35"/>
      <c r="M13" s="35"/>
      <c r="N13" s="35"/>
      <c r="O13" s="35"/>
      <c r="P13" s="35"/>
      <c r="Q13" s="35"/>
      <c r="S13" s="2">
        <v>2029</v>
      </c>
    </row>
    <row r="14" spans="1:37" ht="15" x14ac:dyDescent="0.2">
      <c r="A14" s="52"/>
      <c r="B14" s="52"/>
      <c r="C14" s="52"/>
      <c r="D14" s="52"/>
      <c r="E14" s="52"/>
      <c r="F14" s="52"/>
      <c r="G14" s="52"/>
      <c r="H14" s="52"/>
      <c r="S14" s="49" t="s">
        <v>170</v>
      </c>
      <c r="T14" s="50"/>
      <c r="U14" s="50"/>
      <c r="V14" s="50"/>
      <c r="W14" s="50"/>
      <c r="X14" s="50"/>
      <c r="Y14" s="50"/>
      <c r="Z14" s="50"/>
      <c r="AA14" s="50"/>
      <c r="AB14" s="50"/>
      <c r="AC14" s="12"/>
      <c r="AD14" s="12"/>
      <c r="AE14" s="12"/>
      <c r="AF14" s="12"/>
      <c r="AG14" s="12"/>
      <c r="AH14" s="12"/>
      <c r="AI14" s="12"/>
      <c r="AJ14" s="12"/>
      <c r="AK14" s="13"/>
    </row>
    <row r="15" spans="1:37" ht="15" x14ac:dyDescent="0.2">
      <c r="A15" s="49" t="s">
        <v>171</v>
      </c>
      <c r="B15" s="50"/>
      <c r="C15" s="50"/>
      <c r="D15" s="50"/>
      <c r="E15" s="50"/>
      <c r="F15" s="50"/>
      <c r="G15" s="50"/>
      <c r="H15" s="51"/>
      <c r="S15" s="25" t="s">
        <v>0</v>
      </c>
      <c r="T15" s="25" t="s">
        <v>172</v>
      </c>
      <c r="U15" s="25" t="s">
        <v>173</v>
      </c>
      <c r="V15" s="25" t="s">
        <v>174</v>
      </c>
      <c r="W15" s="25" t="s">
        <v>175</v>
      </c>
      <c r="X15" s="25" t="s">
        <v>176</v>
      </c>
      <c r="Y15" s="25" t="s">
        <v>177</v>
      </c>
      <c r="Z15" s="25" t="s">
        <v>178</v>
      </c>
      <c r="AA15" s="25" t="s">
        <v>179</v>
      </c>
      <c r="AB15" s="25" t="s">
        <v>180</v>
      </c>
      <c r="AC15" s="25" t="s">
        <v>28</v>
      </c>
      <c r="AD15" s="25" t="s">
        <v>19</v>
      </c>
      <c r="AE15" s="25" t="s">
        <v>20</v>
      </c>
      <c r="AF15" s="25" t="s">
        <v>18</v>
      </c>
      <c r="AG15" s="25" t="s">
        <v>23</v>
      </c>
      <c r="AH15" s="25" t="s">
        <v>24</v>
      </c>
      <c r="AI15" s="25" t="s">
        <v>10</v>
      </c>
      <c r="AJ15" s="25" t="s">
        <v>15</v>
      </c>
      <c r="AK15" s="25" t="s">
        <v>16</v>
      </c>
    </row>
    <row r="16" spans="1:37" ht="15" x14ac:dyDescent="0.2">
      <c r="A16" s="23" t="s">
        <v>0</v>
      </c>
      <c r="B16" s="23" t="s">
        <v>1</v>
      </c>
      <c r="C16" s="23" t="s">
        <v>2</v>
      </c>
      <c r="D16" s="23" t="s">
        <v>3</v>
      </c>
      <c r="E16" s="23" t="s">
        <v>4</v>
      </c>
      <c r="F16" s="23" t="s">
        <v>5</v>
      </c>
      <c r="G16" s="23" t="s">
        <v>169</v>
      </c>
      <c r="H16" s="23" t="s">
        <v>6</v>
      </c>
      <c r="I16" s="22"/>
      <c r="J16" s="22"/>
      <c r="K16" s="22"/>
      <c r="L16" s="22"/>
      <c r="S16" s="23">
        <v>2022</v>
      </c>
      <c r="T16" s="15">
        <v>1.8800000000000001E-2</v>
      </c>
      <c r="U16" s="15">
        <v>1.8800000000000001E-2</v>
      </c>
      <c r="V16" s="15">
        <v>1.8800000000000001E-2</v>
      </c>
      <c r="W16" s="15">
        <v>0.18079999999999999</v>
      </c>
      <c r="X16" s="15">
        <v>0.18079999999999999</v>
      </c>
      <c r="Y16" s="15">
        <v>0.18079999999999999</v>
      </c>
      <c r="Z16" s="15">
        <v>0.1492</v>
      </c>
      <c r="AA16" s="15">
        <v>0.1492</v>
      </c>
      <c r="AB16" s="15">
        <f t="shared" ref="AB16:AH16" si="11">AB3</f>
        <v>0.19320000000000001</v>
      </c>
      <c r="AC16" s="15">
        <f t="shared" si="11"/>
        <v>-4.65E-2</v>
      </c>
      <c r="AD16" s="15">
        <f t="shared" si="11"/>
        <v>-4.65E-2</v>
      </c>
      <c r="AE16" s="15">
        <f t="shared" si="11"/>
        <v>-4.65E-2</v>
      </c>
      <c r="AF16" s="15">
        <f t="shared" si="11"/>
        <v>-4.7500000000000001E-2</v>
      </c>
      <c r="AG16" s="15">
        <f t="shared" si="11"/>
        <v>-4.7500000000000001E-2</v>
      </c>
      <c r="AH16" s="15">
        <f t="shared" si="11"/>
        <v>-4.7500000000000001E-2</v>
      </c>
    </row>
    <row r="17" spans="1:37" ht="15.75" customHeight="1" x14ac:dyDescent="0.25">
      <c r="A17" s="23">
        <v>2020</v>
      </c>
      <c r="B17" s="28">
        <f t="shared" ref="B17:H17" si="12">B4/B3-1</f>
        <v>-0.12736782022923809</v>
      </c>
      <c r="C17" s="28">
        <f t="shared" si="12"/>
        <v>-0.16868271227185316</v>
      </c>
      <c r="D17" s="28">
        <f t="shared" si="12"/>
        <v>0.19317826453745623</v>
      </c>
      <c r="E17" s="28">
        <f t="shared" si="12"/>
        <v>-4.6497458093358257E-2</v>
      </c>
      <c r="F17" s="28">
        <f t="shared" si="12"/>
        <v>-4.7477302403100108E-2</v>
      </c>
      <c r="G17" s="28">
        <f t="shared" si="12"/>
        <v>-1.0586447517257125E-2</v>
      </c>
      <c r="H17" s="28">
        <f t="shared" si="12"/>
        <v>-5.4524928584939625E-2</v>
      </c>
      <c r="I17" s="24"/>
      <c r="J17" s="24"/>
      <c r="K17" s="24"/>
      <c r="L17" s="24"/>
      <c r="S17" s="23">
        <v>2023</v>
      </c>
      <c r="T17" s="15">
        <v>-5.0799999999999998E-2</v>
      </c>
      <c r="U17" s="15">
        <v>-5.0799999999999998E-2</v>
      </c>
      <c r="V17" s="15">
        <v>-5.0799999999999998E-2</v>
      </c>
      <c r="W17" s="15">
        <v>0.1236</v>
      </c>
      <c r="X17" s="15">
        <v>0.1236</v>
      </c>
      <c r="Y17" s="15">
        <v>0.1236</v>
      </c>
      <c r="Z17" s="15">
        <v>7.5200000000000003E-2</v>
      </c>
      <c r="AA17" s="15">
        <v>7.5200000000000003E-2</v>
      </c>
      <c r="AB17" s="15">
        <f t="shared" ref="AB17:AH17" si="13">AB4</f>
        <v>0.1971</v>
      </c>
      <c r="AC17" s="15">
        <f t="shared" si="13"/>
        <v>6.6100000000000006E-2</v>
      </c>
      <c r="AD17" s="15">
        <f t="shared" si="13"/>
        <v>6.6100000000000006E-2</v>
      </c>
      <c r="AE17" s="15">
        <f t="shared" si="13"/>
        <v>6.6100000000000006E-2</v>
      </c>
      <c r="AF17" s="15">
        <f t="shared" si="13"/>
        <v>0.17219999999999999</v>
      </c>
      <c r="AG17" s="15">
        <f t="shared" si="13"/>
        <v>0.17219999999999999</v>
      </c>
      <c r="AH17" s="15">
        <f t="shared" si="13"/>
        <v>0.17219999999999999</v>
      </c>
    </row>
    <row r="18" spans="1:37" ht="15.75" customHeight="1" x14ac:dyDescent="0.25">
      <c r="A18" s="23">
        <v>2021</v>
      </c>
      <c r="B18" s="28">
        <f t="shared" ref="B18:H18" si="14">B5/B4-1</f>
        <v>7.9956164590265333E-2</v>
      </c>
      <c r="C18" s="28">
        <f t="shared" si="14"/>
        <v>0.18651863425654747</v>
      </c>
      <c r="D18" s="28">
        <f t="shared" si="14"/>
        <v>0.19714005967639969</v>
      </c>
      <c r="E18" s="28">
        <f t="shared" si="14"/>
        <v>6.6203899719196713E-2</v>
      </c>
      <c r="F18" s="28">
        <f t="shared" si="14"/>
        <v>0.17229242944195389</v>
      </c>
      <c r="G18" s="28">
        <f t="shared" si="14"/>
        <v>0.1089094825934116</v>
      </c>
      <c r="H18" s="28">
        <f t="shared" si="14"/>
        <v>9.948634341822582E-2</v>
      </c>
      <c r="I18" s="27"/>
      <c r="J18" s="27"/>
      <c r="K18" s="27"/>
      <c r="L18" s="27"/>
      <c r="S18" s="32">
        <v>2024</v>
      </c>
      <c r="T18" s="36">
        <v>3.2399999999999998E-2</v>
      </c>
      <c r="U18" s="36">
        <v>-0.1656</v>
      </c>
      <c r="V18" s="36">
        <v>3.3500000000000002E-2</v>
      </c>
      <c r="W18" s="36">
        <v>1.34E-2</v>
      </c>
      <c r="X18" s="36">
        <v>-0.18410000000000001</v>
      </c>
      <c r="Y18" s="36">
        <v>0.10340000000000001</v>
      </c>
      <c r="Z18" s="36">
        <v>6.8900000000000003E-2</v>
      </c>
      <c r="AA18" s="36">
        <v>-1.06E-2</v>
      </c>
      <c r="AB18" s="36">
        <f t="shared" ref="AB18:AH18" si="15">AB5</f>
        <v>0.1492</v>
      </c>
      <c r="AC18" s="36">
        <f t="shared" si="15"/>
        <v>8.6199999999999999E-2</v>
      </c>
      <c r="AD18" s="36">
        <f t="shared" si="15"/>
        <v>8.6199999999999999E-2</v>
      </c>
      <c r="AE18" s="36">
        <f t="shared" si="15"/>
        <v>8.6199999999999999E-2</v>
      </c>
      <c r="AF18" s="36">
        <f t="shared" si="15"/>
        <v>-3.1899999999999998E-2</v>
      </c>
      <c r="AG18" s="36">
        <f t="shared" si="15"/>
        <v>-3.1899999999999998E-2</v>
      </c>
      <c r="AH18" s="36">
        <f t="shared" si="15"/>
        <v>-3.1899999999999998E-2</v>
      </c>
    </row>
    <row r="19" spans="1:37" ht="15.75" customHeight="1" x14ac:dyDescent="0.25">
      <c r="A19" s="23">
        <v>2022</v>
      </c>
      <c r="B19" s="28">
        <f t="shared" ref="B19:H19" si="16">B6/B5-1</f>
        <v>1.8911512257923979E-2</v>
      </c>
      <c r="C19" s="28">
        <f t="shared" si="16"/>
        <v>0.18099942559064908</v>
      </c>
      <c r="D19" s="28">
        <f t="shared" si="16"/>
        <v>0.14936258069428066</v>
      </c>
      <c r="E19" s="28">
        <f t="shared" si="16"/>
        <v>8.6296668314561398E-2</v>
      </c>
      <c r="F19" s="28">
        <f t="shared" si="16"/>
        <v>-3.1754638455398387E-2</v>
      </c>
      <c r="G19" s="28">
        <f t="shared" si="16"/>
        <v>7.6395463747196413E-2</v>
      </c>
      <c r="H19" s="28">
        <f t="shared" si="16"/>
        <v>5.7814649405783625E-2</v>
      </c>
      <c r="I19" s="27"/>
      <c r="J19" s="27"/>
      <c r="K19" s="27"/>
      <c r="L19" s="27"/>
      <c r="S19" s="23">
        <v>2025</v>
      </c>
      <c r="T19" s="15">
        <v>5.3999999999999999E-2</v>
      </c>
      <c r="U19" s="15">
        <v>-0.22839999999999999</v>
      </c>
      <c r="V19" s="15">
        <f t="shared" ref="V19:V23" si="17">T19+$AD$26</f>
        <v>5.5100000000000003E-2</v>
      </c>
      <c r="W19" s="15">
        <v>2.93E-2</v>
      </c>
      <c r="X19" s="15">
        <v>-0.18190000000000001</v>
      </c>
      <c r="Y19" s="15">
        <v>0.1017</v>
      </c>
      <c r="Z19" s="15">
        <v>6.6100000000000006E-2</v>
      </c>
      <c r="AA19" s="15">
        <v>-2.4799999999999999E-2</v>
      </c>
      <c r="AB19" s="15">
        <f t="shared" ref="AB19:AH19" si="18">AB6</f>
        <v>7.5200000000000003E-2</v>
      </c>
      <c r="AC19" s="15">
        <f t="shared" si="18"/>
        <v>-1.6999999999999999E-3</v>
      </c>
      <c r="AD19" s="15">
        <f t="shared" si="18"/>
        <v>-1.6999999999999999E-3</v>
      </c>
      <c r="AE19" s="15">
        <f t="shared" si="18"/>
        <v>-1.6999999999999999E-3</v>
      </c>
      <c r="AF19" s="15">
        <f t="shared" si="18"/>
        <v>-4.6800000000000001E-2</v>
      </c>
      <c r="AG19" s="15">
        <f t="shared" si="18"/>
        <v>-4.6800000000000001E-2</v>
      </c>
      <c r="AH19" s="15">
        <f t="shared" si="18"/>
        <v>-4.6800000000000001E-2</v>
      </c>
      <c r="AK19" s="21">
        <f>AK7-AI7</f>
        <v>8.5000000000000006E-3</v>
      </c>
    </row>
    <row r="20" spans="1:37" ht="15.75" customHeight="1" x14ac:dyDescent="0.25">
      <c r="A20" s="23">
        <v>2023</v>
      </c>
      <c r="B20" s="28">
        <f t="shared" ref="B20:H20" si="19">B7/B6-1</f>
        <v>-5.077974986285394E-2</v>
      </c>
      <c r="C20" s="28">
        <f t="shared" si="19"/>
        <v>0.12365726436929925</v>
      </c>
      <c r="D20" s="28">
        <f t="shared" si="19"/>
        <v>7.5215577733452443E-2</v>
      </c>
      <c r="E20" s="28">
        <f t="shared" si="19"/>
        <v>-1.6908743210811705E-3</v>
      </c>
      <c r="F20" s="28">
        <f t="shared" si="19"/>
        <v>-4.6787842322656648E-2</v>
      </c>
      <c r="G20" s="28">
        <f t="shared" si="19"/>
        <v>6.7578128815475313E-3</v>
      </c>
      <c r="H20" s="28">
        <f t="shared" si="19"/>
        <v>-1.0986226636238494E-2</v>
      </c>
      <c r="I20" s="27"/>
      <c r="J20" s="27"/>
      <c r="K20" s="27"/>
      <c r="L20" s="27"/>
      <c r="S20" s="23">
        <v>2026</v>
      </c>
      <c r="T20" s="15">
        <v>5.6300000000000003E-2</v>
      </c>
      <c r="U20" s="15">
        <v>-0.29880000000000001</v>
      </c>
      <c r="V20" s="15">
        <f t="shared" si="17"/>
        <v>5.7400000000000007E-2</v>
      </c>
      <c r="W20" s="15">
        <v>2.4400000000000002E-2</v>
      </c>
      <c r="X20" s="15">
        <v>-0.19400000000000001</v>
      </c>
      <c r="Y20" s="15">
        <v>8.1500000000000003E-2</v>
      </c>
      <c r="Z20" s="15">
        <v>5.5E-2</v>
      </c>
      <c r="AA20" s="15">
        <v>-4.3999999999999997E-2</v>
      </c>
      <c r="AB20" s="15">
        <f t="shared" ref="AB20:AH20" si="20">AB7</f>
        <v>0.13539999999999999</v>
      </c>
      <c r="AC20" s="15">
        <f t="shared" si="20"/>
        <v>1.5800000000000002E-2</v>
      </c>
      <c r="AD20" s="15">
        <f t="shared" si="20"/>
        <v>-9.5200000000000007E-2</v>
      </c>
      <c r="AE20" s="15">
        <f t="shared" si="20"/>
        <v>5.5599999999999997E-2</v>
      </c>
      <c r="AF20" s="15">
        <f t="shared" si="20"/>
        <v>-4.2599999999999999E-2</v>
      </c>
      <c r="AG20" s="15">
        <f t="shared" si="20"/>
        <v>-0.15329999999999999</v>
      </c>
      <c r="AH20" s="15">
        <f t="shared" si="20"/>
        <v>5.67E-2</v>
      </c>
    </row>
    <row r="21" spans="1:37" ht="15.75" customHeight="1" x14ac:dyDescent="0.25">
      <c r="A21" s="32">
        <v>2024</v>
      </c>
      <c r="B21" s="37">
        <f t="shared" ref="B21:H21" si="21">B8/B7-1</f>
        <v>3.2185716402161502E-2</v>
      </c>
      <c r="C21" s="37">
        <f t="shared" si="21"/>
        <v>1.3190809290795968E-2</v>
      </c>
      <c r="D21" s="37">
        <f t="shared" si="21"/>
        <v>6.8632274300881368E-2</v>
      </c>
      <c r="E21" s="37">
        <f t="shared" si="21"/>
        <v>1.5503068431355516E-2</v>
      </c>
      <c r="F21" s="37">
        <f t="shared" si="21"/>
        <v>-4.2859551231236193E-2</v>
      </c>
      <c r="G21" s="37">
        <f t="shared" si="21"/>
        <v>1.8006490485475979E-2</v>
      </c>
      <c r="H21" s="37">
        <f t="shared" si="21"/>
        <v>2.2345300003080659E-2</v>
      </c>
      <c r="I21" s="31"/>
      <c r="J21" s="38">
        <v>2024</v>
      </c>
      <c r="K21" s="39" t="s">
        <v>181</v>
      </c>
      <c r="L21" s="31"/>
      <c r="S21" s="23">
        <v>2027</v>
      </c>
      <c r="T21" s="15">
        <v>5.5599999999999997E-2</v>
      </c>
      <c r="U21" s="15">
        <v>-0.3619</v>
      </c>
      <c r="V21" s="15">
        <f t="shared" si="17"/>
        <v>5.67E-2</v>
      </c>
      <c r="W21" s="15">
        <v>3.2800000000000003E-2</v>
      </c>
      <c r="X21" s="15">
        <v>-0.2036</v>
      </c>
      <c r="Y21" s="15">
        <v>6.54E-2</v>
      </c>
      <c r="Z21" s="15">
        <v>5.8700000000000002E-2</v>
      </c>
      <c r="AA21" s="15">
        <v>-5.9200000000000003E-2</v>
      </c>
      <c r="AB21" s="15">
        <f t="shared" ref="AB21:AH21" si="22">AB8</f>
        <v>0.1118</v>
      </c>
      <c r="AC21" s="15">
        <f t="shared" si="22"/>
        <v>1.61E-2</v>
      </c>
      <c r="AD21" s="15">
        <f t="shared" si="22"/>
        <v>-0.1179</v>
      </c>
      <c r="AE21" s="15">
        <f t="shared" si="22"/>
        <v>3.0599999999999999E-2</v>
      </c>
      <c r="AF21" s="15">
        <f t="shared" si="22"/>
        <v>-1.1999999999999999E-3</v>
      </c>
      <c r="AG21" s="15">
        <f t="shared" si="22"/>
        <v>-0.1221</v>
      </c>
      <c r="AH21" s="15">
        <f t="shared" si="22"/>
        <v>9.7299999999999998E-2</v>
      </c>
    </row>
    <row r="22" spans="1:37" ht="15.75" customHeight="1" x14ac:dyDescent="0.25">
      <c r="A22" s="23">
        <v>2025</v>
      </c>
      <c r="B22" s="28">
        <f t="shared" ref="B22:H22" si="23">B9/B8-1</f>
        <v>5.4008560939059924E-2</v>
      </c>
      <c r="C22" s="28">
        <f t="shared" si="23"/>
        <v>2.933728421363635E-2</v>
      </c>
      <c r="D22" s="28">
        <f t="shared" si="23"/>
        <v>6.6136492895775278E-2</v>
      </c>
      <c r="E22" s="28">
        <f t="shared" si="23"/>
        <v>1.6100802361287414E-2</v>
      </c>
      <c r="F22" s="28">
        <f t="shared" si="23"/>
        <v>-1.2081100407552725E-3</v>
      </c>
      <c r="G22" s="28">
        <f t="shared" si="23"/>
        <v>2.5229769133392477E-2</v>
      </c>
      <c r="H22" s="28">
        <f t="shared" si="23"/>
        <v>3.422218058779114E-2</v>
      </c>
      <c r="I22" s="27"/>
      <c r="J22" s="38">
        <v>2025</v>
      </c>
      <c r="K22" s="40" t="s">
        <v>182</v>
      </c>
      <c r="L22" s="27"/>
      <c r="S22" s="23">
        <v>2028</v>
      </c>
      <c r="T22" s="15">
        <v>3.78E-2</v>
      </c>
      <c r="U22" s="15">
        <v>-0.4173</v>
      </c>
      <c r="V22" s="15">
        <f t="shared" si="17"/>
        <v>3.8900000000000004E-2</v>
      </c>
      <c r="W22" s="15">
        <v>4.3799999999999999E-2</v>
      </c>
      <c r="X22" s="15">
        <v>-0.2205</v>
      </c>
      <c r="Y22" s="15">
        <v>3.9899999999999998E-2</v>
      </c>
      <c r="Z22" s="15">
        <v>6.59E-2</v>
      </c>
      <c r="AA22" s="15">
        <v>-8.2400000000000001E-2</v>
      </c>
      <c r="AB22" s="15">
        <f t="shared" ref="AB22:AH22" si="24">AB9</f>
        <v>8.4099999999999994E-2</v>
      </c>
      <c r="AC22" s="15">
        <f t="shared" si="24"/>
        <v>1.3599999999999999E-2</v>
      </c>
      <c r="AD22" s="15">
        <f t="shared" si="24"/>
        <v>-0.13969999999999999</v>
      </c>
      <c r="AE22" s="15">
        <f t="shared" si="24"/>
        <v>6.4999999999999997E-3</v>
      </c>
      <c r="AF22" s="15">
        <f t="shared" si="24"/>
        <v>-4.0000000000000001E-3</v>
      </c>
      <c r="AG22" s="15">
        <f t="shared" si="24"/>
        <v>-0.127</v>
      </c>
      <c r="AH22" s="15">
        <f t="shared" si="24"/>
        <v>9.2600000000000002E-2</v>
      </c>
    </row>
    <row r="23" spans="1:37" ht="15.75" customHeight="1" x14ac:dyDescent="0.25">
      <c r="A23" s="23">
        <v>2026</v>
      </c>
      <c r="B23" s="28">
        <f t="shared" ref="B23:H23" si="25">B10/B9-1</f>
        <v>5.6281970712221074E-2</v>
      </c>
      <c r="C23" s="28">
        <f t="shared" si="25"/>
        <v>2.4430390531661184E-2</v>
      </c>
      <c r="D23" s="28">
        <f t="shared" si="25"/>
        <v>5.4955611498813672E-2</v>
      </c>
      <c r="E23" s="28">
        <f t="shared" si="25"/>
        <v>1.3603765970412685E-2</v>
      </c>
      <c r="F23" s="28">
        <f t="shared" si="25"/>
        <v>-4.0302445605905346E-3</v>
      </c>
      <c r="G23" s="28">
        <f t="shared" si="25"/>
        <v>2.1101489168650733E-2</v>
      </c>
      <c r="H23" s="28">
        <f t="shared" si="25"/>
        <v>3.2291516570037038E-2</v>
      </c>
      <c r="I23" s="27"/>
      <c r="J23" s="38">
        <v>2026</v>
      </c>
      <c r="K23" s="40" t="s">
        <v>183</v>
      </c>
      <c r="L23" s="27"/>
      <c r="S23" s="23">
        <v>2029</v>
      </c>
      <c r="T23" s="15">
        <v>3.3E-3</v>
      </c>
      <c r="U23" s="15">
        <v>-0.45700000000000002</v>
      </c>
      <c r="V23" s="15">
        <f t="shared" si="17"/>
        <v>4.4000000000000037E-3</v>
      </c>
      <c r="W23" s="15">
        <v>2.7199999999999998E-2</v>
      </c>
      <c r="X23" s="15">
        <v>-0.24610000000000001</v>
      </c>
      <c r="Y23" s="15">
        <v>0.03</v>
      </c>
      <c r="Z23" s="15">
        <v>4.58E-2</v>
      </c>
      <c r="AA23" s="15">
        <v>-0.115</v>
      </c>
      <c r="AB23" s="15">
        <f t="shared" ref="AB23:AH23" si="26">AB10</f>
        <v>6.2199999999999998E-2</v>
      </c>
      <c r="AC23" s="15">
        <f t="shared" si="26"/>
        <v>4.7000000000000002E-3</v>
      </c>
      <c r="AD23" s="15">
        <f t="shared" si="26"/>
        <v>-0.15820000000000001</v>
      </c>
      <c r="AE23" s="15">
        <f t="shared" si="26"/>
        <v>-1.4E-2</v>
      </c>
      <c r="AF23" s="15">
        <f t="shared" si="26"/>
        <v>-4.5999999999999999E-3</v>
      </c>
      <c r="AG23" s="15">
        <f t="shared" si="26"/>
        <v>-0.12920000000000001</v>
      </c>
      <c r="AH23" s="15">
        <f t="shared" si="26"/>
        <v>9.1300000000000006E-2</v>
      </c>
    </row>
    <row r="24" spans="1:37" ht="15.75" customHeight="1" x14ac:dyDescent="0.25">
      <c r="A24" s="23">
        <v>2027</v>
      </c>
      <c r="B24" s="28">
        <f t="shared" ref="B24:H24" si="27">B11/B10-1</f>
        <v>5.5638970802081023E-2</v>
      </c>
      <c r="C24" s="28">
        <f t="shared" si="27"/>
        <v>3.2779472014823785E-2</v>
      </c>
      <c r="D24" s="28">
        <f t="shared" si="27"/>
        <v>5.8658917826921675E-2</v>
      </c>
      <c r="E24" s="28">
        <f t="shared" si="27"/>
        <v>4.6507607923398364E-3</v>
      </c>
      <c r="F24" s="28">
        <f t="shared" si="27"/>
        <v>-4.572651234526881E-3</v>
      </c>
      <c r="G24" s="28">
        <f t="shared" si="27"/>
        <v>1.6945287072364312E-2</v>
      </c>
      <c r="H24" s="28">
        <f t="shared" si="27"/>
        <v>2.9624676499435232E-2</v>
      </c>
      <c r="I24" s="27"/>
      <c r="J24" s="38">
        <v>2027</v>
      </c>
      <c r="K24" s="40" t="s">
        <v>184</v>
      </c>
      <c r="L24" s="27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spans="1:37" ht="15.75" customHeight="1" x14ac:dyDescent="0.25">
      <c r="A25" s="23">
        <v>2028</v>
      </c>
      <c r="B25" s="28">
        <f t="shared" ref="B25:H25" si="28">B12/B11-1</f>
        <v>3.7766880233362832E-2</v>
      </c>
      <c r="C25" s="28">
        <f t="shared" si="28"/>
        <v>4.3779577120354185E-2</v>
      </c>
      <c r="D25" s="28">
        <f t="shared" si="28"/>
        <v>6.5914773404610161E-2</v>
      </c>
      <c r="E25" s="28">
        <f t="shared" si="28"/>
        <v>1.7181634988831851E-2</v>
      </c>
      <c r="F25" s="28">
        <f t="shared" si="28"/>
        <v>-1.424672080308742E-2</v>
      </c>
      <c r="G25" s="28">
        <f t="shared" si="28"/>
        <v>2.5558822641509771E-2</v>
      </c>
      <c r="H25" s="28">
        <f t="shared" si="28"/>
        <v>2.9753985792832394E-2</v>
      </c>
      <c r="I25" s="41"/>
      <c r="J25" s="38">
        <v>2028</v>
      </c>
      <c r="K25" s="40" t="s">
        <v>185</v>
      </c>
      <c r="L25" s="41"/>
      <c r="S25" s="49" t="s">
        <v>170</v>
      </c>
      <c r="T25" s="50"/>
      <c r="U25" s="50"/>
      <c r="V25" s="50"/>
      <c r="W25" s="50"/>
      <c r="X25" s="50"/>
      <c r="Y25" s="50"/>
      <c r="Z25" s="50"/>
      <c r="AA25" s="50"/>
      <c r="AB25" s="51"/>
    </row>
    <row r="26" spans="1:37" ht="15.75" customHeight="1" x14ac:dyDescent="0.25">
      <c r="A26" s="23">
        <v>2029</v>
      </c>
      <c r="B26" s="28">
        <f t="shared" ref="B26:H26" si="29">B13/B12-1</f>
        <v>3.2670712280387093E-3</v>
      </c>
      <c r="C26" s="28">
        <f t="shared" si="29"/>
        <v>2.7236981996015652E-2</v>
      </c>
      <c r="D26" s="28">
        <f t="shared" si="29"/>
        <v>4.5795027287867551E-2</v>
      </c>
      <c r="E26" s="28">
        <f t="shared" si="29"/>
        <v>2.6745877024625386E-3</v>
      </c>
      <c r="F26" s="28">
        <f t="shared" si="29"/>
        <v>-8.301626755510938E-3</v>
      </c>
      <c r="G26" s="28">
        <f t="shared" si="29"/>
        <v>1.2956779719681233E-2</v>
      </c>
      <c r="H26" s="28">
        <f t="shared" si="29"/>
        <v>9.808608875252034E-3</v>
      </c>
      <c r="I26" s="41"/>
      <c r="J26" s="41"/>
      <c r="K26" s="41"/>
      <c r="L26" s="4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21">
        <f>V18-T18</f>
        <v>1.1000000000000038E-3</v>
      </c>
    </row>
    <row r="27" spans="1:37" ht="15.75" customHeight="1" x14ac:dyDescent="0.25">
      <c r="H27" s="27">
        <f>'2024.01.15_Crecimientos_Anuales'!G10</f>
        <v>2.9753985792832394E-2</v>
      </c>
      <c r="S27" s="25" t="s">
        <v>0</v>
      </c>
      <c r="T27" s="25" t="s">
        <v>186</v>
      </c>
      <c r="U27" s="25" t="s">
        <v>187</v>
      </c>
      <c r="V27" s="25" t="s">
        <v>188</v>
      </c>
      <c r="W27" s="25" t="s">
        <v>189</v>
      </c>
      <c r="X27" s="25" t="s">
        <v>190</v>
      </c>
      <c r="Y27" s="25" t="s">
        <v>191</v>
      </c>
      <c r="Z27" s="25" t="s">
        <v>192</v>
      </c>
      <c r="AA27" s="25" t="s">
        <v>15</v>
      </c>
      <c r="AB27" s="25" t="s">
        <v>16</v>
      </c>
      <c r="AD27" s="21">
        <f>V31-T31</f>
        <v>1.4499999999999999E-2</v>
      </c>
    </row>
    <row r="28" spans="1:37" ht="15.75" customHeight="1" x14ac:dyDescent="0.25">
      <c r="B28" s="27">
        <f>'2024.01.15_Crecimientos_Anuales'!B10</f>
        <v>3.7766880233363054E-2</v>
      </c>
      <c r="C28" s="27">
        <f>'2024.01.15_Crecimientos_Anuales'!C10</f>
        <v>4.3779577120354185E-2</v>
      </c>
      <c r="D28" s="27">
        <f>'2024.01.15_Crecimientos_Anuales'!D10</f>
        <v>6.5914773404610827E-2</v>
      </c>
      <c r="E28" s="27">
        <f>'2024.01.15_Crecimientos_Anuales'!E10</f>
        <v>1.7181634988831851E-2</v>
      </c>
      <c r="F28" s="27">
        <f>'2024.01.15_Crecimientos_Anuales'!F10</f>
        <v>-1.4246720803087087E-2</v>
      </c>
      <c r="G28" s="27"/>
      <c r="S28" s="23">
        <v>2022</v>
      </c>
      <c r="T28" s="15">
        <v>8.6199999999999999E-2</v>
      </c>
      <c r="U28" s="15">
        <v>8.6199999999999999E-2</v>
      </c>
      <c r="V28" s="15">
        <v>8.6199999999999999E-2</v>
      </c>
      <c r="W28" s="15">
        <v>-3.1899999999999998E-2</v>
      </c>
      <c r="X28" s="15">
        <v>-3.1899999999999998E-2</v>
      </c>
      <c r="Y28" s="15">
        <v>-3.1899999999999998E-2</v>
      </c>
      <c r="Z28" s="15">
        <v>5.7814649405783625E-2</v>
      </c>
      <c r="AA28" s="15">
        <v>5.7799999999999997E-2</v>
      </c>
      <c r="AB28" s="15">
        <v>5.7799999999999997E-2</v>
      </c>
    </row>
    <row r="29" spans="1:37" ht="15" x14ac:dyDescent="0.2">
      <c r="B29" s="42">
        <v>292704546.51473117</v>
      </c>
      <c r="C29" s="42">
        <v>7189845.7818670487</v>
      </c>
      <c r="D29" s="42">
        <v>155890117.55374229</v>
      </c>
      <c r="E29" s="42">
        <v>402261213.8892684</v>
      </c>
      <c r="F29" s="42">
        <v>99747963.394382417</v>
      </c>
      <c r="S29" s="23">
        <v>2023</v>
      </c>
      <c r="T29" s="15">
        <v>-1.6999999999999999E-3</v>
      </c>
      <c r="U29" s="15">
        <v>-1.6999999999999999E-3</v>
      </c>
      <c r="V29" s="15">
        <v>-1.6999999999999999E-3</v>
      </c>
      <c r="W29" s="15">
        <v>-4.6800000000000001E-2</v>
      </c>
      <c r="X29" s="15">
        <v>-4.6800000000000001E-2</v>
      </c>
      <c r="Y29" s="15">
        <v>-4.6800000000000001E-2</v>
      </c>
      <c r="Z29" s="15">
        <v>-1.0986226636238494E-2</v>
      </c>
      <c r="AA29" s="15">
        <v>-1.0999999999999999E-2</v>
      </c>
      <c r="AB29" s="15">
        <v>-1.0999999999999999E-2</v>
      </c>
    </row>
    <row r="30" spans="1:37" ht="15" x14ac:dyDescent="0.2">
      <c r="B30" s="42">
        <v>306356767.64879149</v>
      </c>
      <c r="C30" s="42">
        <v>7469189.9843396088</v>
      </c>
      <c r="D30" s="42">
        <v>166193550.65451631</v>
      </c>
      <c r="E30" s="42">
        <v>420904716.97413886</v>
      </c>
      <c r="F30" s="42">
        <v>98997777.975250438</v>
      </c>
      <c r="S30" s="32">
        <v>2024</v>
      </c>
      <c r="T30" s="36">
        <v>1.5800000000000002E-2</v>
      </c>
      <c r="U30" s="36">
        <v>-9.5200000000000007E-2</v>
      </c>
      <c r="V30" s="36">
        <v>5.5599999999999997E-2</v>
      </c>
      <c r="W30" s="36">
        <v>-4.2599999999999999E-2</v>
      </c>
      <c r="X30" s="36">
        <v>-0.15329999999999999</v>
      </c>
      <c r="Y30" s="36">
        <v>5.67E-2</v>
      </c>
      <c r="Z30" s="36">
        <v>2.2345300003080659E-2</v>
      </c>
      <c r="AA30" s="36">
        <v>-7.5999999999999998E-2</v>
      </c>
      <c r="AB30" s="36">
        <v>3.0800000000000001E-2</v>
      </c>
    </row>
    <row r="31" spans="1:37" ht="15" x14ac:dyDescent="0.2">
      <c r="B31" s="42">
        <v>318886770.71541208</v>
      </c>
      <c r="C31" s="42">
        <v>7669983.1784312911</v>
      </c>
      <c r="D31" s="42">
        <v>174914086.1374872</v>
      </c>
      <c r="E31" s="42">
        <v>437626560.64644903</v>
      </c>
      <c r="F31" s="42">
        <v>98166504.623871326</v>
      </c>
      <c r="S31" s="23">
        <v>2025</v>
      </c>
      <c r="T31" s="15">
        <v>1.61E-2</v>
      </c>
      <c r="U31" s="15">
        <v>-0.1179</v>
      </c>
      <c r="V31" s="15">
        <v>3.0599999999999999E-2</v>
      </c>
      <c r="W31" s="15">
        <v>-1.1999999999999999E-3</v>
      </c>
      <c r="X31" s="15">
        <v>-0.1221</v>
      </c>
      <c r="Y31" s="15">
        <v>9.7299999999999998E-2</v>
      </c>
      <c r="Z31" s="15">
        <v>3.422218058779114E-2</v>
      </c>
      <c r="AA31" s="15">
        <v>-9.9000000000000005E-2</v>
      </c>
      <c r="AB31" s="15">
        <v>4.2700000000000002E-2</v>
      </c>
    </row>
    <row r="32" spans="1:37" ht="15" x14ac:dyDescent="0.2">
      <c r="B32" s="42">
        <v>330323819.92840683</v>
      </c>
      <c r="C32" s="42">
        <v>7826244.3524019942</v>
      </c>
      <c r="D32" s="42">
        <v>182369315.64056435</v>
      </c>
      <c r="E32" s="42">
        <v>452551986.27941114</v>
      </c>
      <c r="F32" s="42">
        <v>97291836.172046289</v>
      </c>
      <c r="S32" s="23">
        <v>2026</v>
      </c>
      <c r="T32" s="15">
        <v>1.3599999999999999E-2</v>
      </c>
      <c r="U32" s="15">
        <v>-0.13969999999999999</v>
      </c>
      <c r="V32" s="15">
        <f t="shared" ref="V32:V35" si="30">T32+$AD$27</f>
        <v>2.81E-2</v>
      </c>
      <c r="W32" s="15">
        <v>-4.0000000000000001E-3</v>
      </c>
      <c r="X32" s="15">
        <v>-0.127</v>
      </c>
      <c r="Y32" s="15">
        <v>9.2600000000000002E-2</v>
      </c>
      <c r="Z32" s="15">
        <v>3.2291516570037038E-2</v>
      </c>
      <c r="AA32" s="15">
        <v>-0.1313</v>
      </c>
      <c r="AB32" s="15">
        <v>4.0800000000000003E-2</v>
      </c>
    </row>
    <row r="33" spans="2:28" ht="15" x14ac:dyDescent="0.2">
      <c r="B33" s="42">
        <v>340723527.39650863</v>
      </c>
      <c r="C33" s="42">
        <v>7954143.0372068537</v>
      </c>
      <c r="D33" s="42">
        <v>188784144.7905077</v>
      </c>
      <c r="E33" s="42">
        <v>465834215.03183222</v>
      </c>
      <c r="F33" s="42">
        <v>96405888.30510655</v>
      </c>
      <c r="S33" s="23">
        <v>2027</v>
      </c>
      <c r="T33" s="15">
        <v>4.7000000000000002E-3</v>
      </c>
      <c r="U33" s="15">
        <v>-0.15820000000000001</v>
      </c>
      <c r="V33" s="15">
        <f t="shared" si="30"/>
        <v>1.9199999999999998E-2</v>
      </c>
      <c r="W33" s="15">
        <v>-4.5999999999999999E-3</v>
      </c>
      <c r="X33" s="15">
        <v>-0.12920000000000001</v>
      </c>
      <c r="Y33" s="15">
        <v>9.1300000000000006E-2</v>
      </c>
      <c r="Z33" s="15">
        <v>2.9624676499435232E-2</v>
      </c>
      <c r="AA33" s="15">
        <v>-0.16059999999999999</v>
      </c>
      <c r="AB33" s="15">
        <v>3.8100000000000002E-2</v>
      </c>
    </row>
    <row r="34" spans="2:28" ht="15" x14ac:dyDescent="0.2">
      <c r="B34" s="42">
        <v>350151728.54447001</v>
      </c>
      <c r="C34" s="42">
        <v>8061876.5684850346</v>
      </c>
      <c r="D34" s="42">
        <v>194329094.6828956</v>
      </c>
      <c r="E34" s="42">
        <v>477631496.86977196</v>
      </c>
      <c r="F34" s="42">
        <v>95533116.080449373</v>
      </c>
      <c r="S34" s="23">
        <v>2028</v>
      </c>
      <c r="T34" s="15">
        <v>1.72E-2</v>
      </c>
      <c r="U34" s="15">
        <v>-0.16850000000000001</v>
      </c>
      <c r="V34" s="15">
        <f t="shared" si="30"/>
        <v>3.1699999999999999E-2</v>
      </c>
      <c r="W34" s="15">
        <v>-1.4200000000000001E-2</v>
      </c>
      <c r="X34" s="15">
        <v>-0.1305</v>
      </c>
      <c r="Y34" s="15">
        <v>9.0999999999999998E-2</v>
      </c>
      <c r="Z34" s="15">
        <v>2.9753985792832394E-2</v>
      </c>
      <c r="AA34" s="15">
        <v>-0.1865</v>
      </c>
      <c r="AB34" s="15">
        <v>3.8300000000000001E-2</v>
      </c>
    </row>
    <row r="35" spans="2:28" ht="15" x14ac:dyDescent="0.2">
      <c r="S35" s="23">
        <v>2029</v>
      </c>
      <c r="T35" s="15">
        <v>2.7000000000000001E-3</v>
      </c>
      <c r="U35" s="15">
        <v>-0.18809999999999999</v>
      </c>
      <c r="V35" s="15">
        <f t="shared" si="30"/>
        <v>1.72E-2</v>
      </c>
      <c r="W35" s="15">
        <v>-8.3000000000000001E-3</v>
      </c>
      <c r="X35" s="15">
        <v>-0.123</v>
      </c>
      <c r="Y35" s="15">
        <v>0.1017</v>
      </c>
      <c r="Z35" s="15">
        <v>9.808608875252034E-3</v>
      </c>
      <c r="AA35" s="15">
        <v>-0.21160000000000001</v>
      </c>
      <c r="AB35" s="15">
        <v>1.83E-2</v>
      </c>
    </row>
    <row r="36" spans="2:28" ht="12.75" x14ac:dyDescent="0.2">
      <c r="B36" s="43">
        <v>1</v>
      </c>
      <c r="C36" s="43">
        <v>1</v>
      </c>
      <c r="D36" s="43">
        <v>1</v>
      </c>
      <c r="E36" s="43">
        <v>1</v>
      </c>
      <c r="F36" s="43">
        <v>1</v>
      </c>
    </row>
    <row r="37" spans="2:28" ht="12.75" x14ac:dyDescent="0.2">
      <c r="B37" s="43">
        <v>0.95</v>
      </c>
      <c r="C37" s="43">
        <v>0.95</v>
      </c>
      <c r="D37" s="43">
        <v>0.95</v>
      </c>
      <c r="E37" s="43">
        <v>0.95</v>
      </c>
      <c r="F37" s="43">
        <v>0.95</v>
      </c>
    </row>
    <row r="38" spans="2:28" ht="12.75" x14ac:dyDescent="0.2">
      <c r="B38" s="43">
        <v>0.92</v>
      </c>
      <c r="C38" s="43">
        <v>0.92</v>
      </c>
      <c r="D38" s="43">
        <v>0.92</v>
      </c>
      <c r="E38" s="43">
        <v>0.92</v>
      </c>
      <c r="F38" s="43">
        <v>0.92</v>
      </c>
    </row>
    <row r="39" spans="2:28" ht="12.75" x14ac:dyDescent="0.2">
      <c r="B39" s="43">
        <v>0.9</v>
      </c>
      <c r="C39" s="43">
        <v>0.9</v>
      </c>
      <c r="D39" s="43">
        <v>0.9</v>
      </c>
      <c r="E39" s="43">
        <v>0.9</v>
      </c>
      <c r="F39" s="43">
        <v>0.9</v>
      </c>
    </row>
    <row r="40" spans="2:28" ht="12.75" x14ac:dyDescent="0.2">
      <c r="B40" s="43">
        <v>0.87</v>
      </c>
      <c r="C40" s="43">
        <v>0.87</v>
      </c>
      <c r="D40" s="43">
        <v>0.87</v>
      </c>
      <c r="E40" s="43">
        <v>0.87</v>
      </c>
      <c r="F40" s="43">
        <v>0.87</v>
      </c>
    </row>
    <row r="41" spans="2:28" ht="12.75" x14ac:dyDescent="0.2">
      <c r="B41" s="43">
        <v>0.85</v>
      </c>
      <c r="C41" s="43">
        <v>0.85</v>
      </c>
      <c r="D41" s="43">
        <v>0.85</v>
      </c>
      <c r="E41" s="43">
        <v>0.85</v>
      </c>
      <c r="F41" s="43">
        <v>0.85</v>
      </c>
    </row>
    <row r="43" spans="2:28" ht="12.75" x14ac:dyDescent="0.2">
      <c r="B43" s="2">
        <f t="shared" ref="B43:F43" si="31">B29*B36</f>
        <v>292704546.51473117</v>
      </c>
      <c r="C43" s="2">
        <f t="shared" si="31"/>
        <v>7189845.7818670487</v>
      </c>
      <c r="D43" s="2">
        <f t="shared" si="31"/>
        <v>155890117.55374229</v>
      </c>
      <c r="E43" s="2">
        <f t="shared" si="31"/>
        <v>402261213.8892684</v>
      </c>
      <c r="F43" s="2">
        <f t="shared" si="31"/>
        <v>99747963.394382417</v>
      </c>
    </row>
    <row r="44" spans="2:28" ht="12.75" x14ac:dyDescent="0.2">
      <c r="B44" s="2">
        <f t="shared" ref="B44:F44" si="32">B30*B37</f>
        <v>291038929.26635188</v>
      </c>
      <c r="C44" s="2">
        <f t="shared" si="32"/>
        <v>7095730.4851226276</v>
      </c>
      <c r="D44" s="2">
        <f t="shared" si="32"/>
        <v>157883873.1217905</v>
      </c>
      <c r="E44" s="2">
        <f t="shared" si="32"/>
        <v>399859481.1254319</v>
      </c>
      <c r="F44" s="2">
        <f t="shared" si="32"/>
        <v>94047889.076487914</v>
      </c>
    </row>
    <row r="45" spans="2:28" ht="12.75" x14ac:dyDescent="0.2">
      <c r="B45" s="2">
        <f t="shared" ref="B45:F45" si="33">B31*B38</f>
        <v>293375829.05817914</v>
      </c>
      <c r="C45" s="2">
        <f t="shared" si="33"/>
        <v>7056384.5241567884</v>
      </c>
      <c r="D45" s="2">
        <f t="shared" si="33"/>
        <v>160920959.24648824</v>
      </c>
      <c r="E45" s="2">
        <f t="shared" si="33"/>
        <v>402616435.79473311</v>
      </c>
      <c r="F45" s="2">
        <f t="shared" si="33"/>
        <v>90313184.253961623</v>
      </c>
    </row>
    <row r="46" spans="2:28" ht="12.75" x14ac:dyDescent="0.2">
      <c r="B46" s="2">
        <f t="shared" ref="B46:F46" si="34">B32*B39</f>
        <v>297291437.93556619</v>
      </c>
      <c r="C46" s="2">
        <f t="shared" si="34"/>
        <v>7043619.9171617953</v>
      </c>
      <c r="D46" s="2">
        <f t="shared" si="34"/>
        <v>164132384.07650793</v>
      </c>
      <c r="E46" s="2">
        <f t="shared" si="34"/>
        <v>407296787.65147001</v>
      </c>
      <c r="F46" s="2">
        <f t="shared" si="34"/>
        <v>87562652.554841667</v>
      </c>
    </row>
    <row r="47" spans="2:28" ht="12.75" x14ac:dyDescent="0.2">
      <c r="B47" s="2">
        <f t="shared" ref="B47:F47" si="35">B33*B40</f>
        <v>296429468.83496249</v>
      </c>
      <c r="C47" s="2">
        <f t="shared" si="35"/>
        <v>6920104.442369963</v>
      </c>
      <c r="D47" s="2">
        <f t="shared" si="35"/>
        <v>164242205.9677417</v>
      </c>
      <c r="E47" s="2">
        <f t="shared" si="35"/>
        <v>405275767.077694</v>
      </c>
      <c r="F47" s="2">
        <f t="shared" si="35"/>
        <v>83873122.825442702</v>
      </c>
    </row>
    <row r="48" spans="2:28" ht="12.75" x14ac:dyDescent="0.2">
      <c r="B48" s="2">
        <f t="shared" ref="B48:F48" si="36">B34*B41</f>
        <v>297628969.2627995</v>
      </c>
      <c r="C48" s="2">
        <f t="shared" si="36"/>
        <v>6852595.0832122797</v>
      </c>
      <c r="D48" s="2">
        <f t="shared" si="36"/>
        <v>165179730.48046127</v>
      </c>
      <c r="E48" s="2">
        <f t="shared" si="36"/>
        <v>405986772.33930618</v>
      </c>
      <c r="F48" s="2">
        <f t="shared" si="36"/>
        <v>81203148.668381959</v>
      </c>
    </row>
    <row r="50" spans="1:8" ht="15" x14ac:dyDescent="0.2">
      <c r="A50" s="49" t="s">
        <v>166</v>
      </c>
      <c r="B50" s="50"/>
      <c r="C50" s="50"/>
      <c r="D50" s="50"/>
      <c r="E50" s="50"/>
      <c r="F50" s="50"/>
      <c r="G50" s="50"/>
      <c r="H50" s="51"/>
    </row>
    <row r="51" spans="1:8" ht="15" x14ac:dyDescent="0.2">
      <c r="A51" s="23" t="s">
        <v>0</v>
      </c>
      <c r="B51" s="23" t="s">
        <v>1</v>
      </c>
      <c r="C51" s="23" t="s">
        <v>2</v>
      </c>
      <c r="D51" s="23" t="s">
        <v>3</v>
      </c>
      <c r="E51" s="23" t="s">
        <v>4</v>
      </c>
      <c r="F51" s="23" t="s">
        <v>5</v>
      </c>
      <c r="G51" s="23" t="s">
        <v>169</v>
      </c>
      <c r="H51" s="23" t="s">
        <v>6</v>
      </c>
    </row>
    <row r="52" spans="1:8" ht="15" x14ac:dyDescent="0.25">
      <c r="A52" s="23">
        <v>2019</v>
      </c>
      <c r="B52" s="26">
        <v>325077168.26128626</v>
      </c>
      <c r="C52" s="26">
        <v>5338596.9880922344</v>
      </c>
      <c r="D52" s="26">
        <v>83245107.807253227</v>
      </c>
      <c r="E52" s="26">
        <v>367106576.18639445</v>
      </c>
      <c r="F52" s="26">
        <v>102444014.75697386</v>
      </c>
      <c r="G52" s="26">
        <v>552795698.75062156</v>
      </c>
      <c r="H52" s="26">
        <v>883211464</v>
      </c>
    </row>
    <row r="53" spans="1:8" ht="15" x14ac:dyDescent="0.25">
      <c r="A53" s="23">
        <v>2020</v>
      </c>
      <c r="B53" s="26">
        <v>283672797.93355298</v>
      </c>
      <c r="C53" s="26">
        <v>4438067.9684144901</v>
      </c>
      <c r="D53" s="26">
        <v>99326253.264691845</v>
      </c>
      <c r="E53" s="26">
        <v>350037053.54437137</v>
      </c>
      <c r="F53" s="26">
        <v>97580249.288969368</v>
      </c>
      <c r="G53" s="26">
        <v>546943556.09803259</v>
      </c>
      <c r="H53" s="26">
        <v>835054422</v>
      </c>
    </row>
    <row r="54" spans="1:8" ht="15" x14ac:dyDescent="0.25">
      <c r="A54" s="23">
        <v>2021</v>
      </c>
      <c r="B54" s="26">
        <v>306354186.85490924</v>
      </c>
      <c r="C54" s="26">
        <v>5265850.3446208909</v>
      </c>
      <c r="D54" s="26">
        <v>118907436.76072639</v>
      </c>
      <c r="E54" s="26">
        <v>373210871.53522605</v>
      </c>
      <c r="F54" s="26">
        <v>114392587.50451739</v>
      </c>
      <c r="G54" s="26">
        <v>606510895.80046988</v>
      </c>
      <c r="H54" s="26">
        <v>918130933</v>
      </c>
    </row>
    <row r="55" spans="1:8" ht="15" x14ac:dyDescent="0.25">
      <c r="A55" s="23">
        <v>2022</v>
      </c>
      <c r="B55" s="26">
        <v>312147807.81488222</v>
      </c>
      <c r="C55" s="26">
        <v>6218966.2322435938</v>
      </c>
      <c r="D55" s="26">
        <v>136667758.37905046</v>
      </c>
      <c r="E55" s="26">
        <v>405417726.32748985</v>
      </c>
      <c r="F55" s="26">
        <v>110760092.24633391</v>
      </c>
      <c r="G55" s="26">
        <v>652845576.9528743</v>
      </c>
      <c r="H55" s="26">
        <v>971212351</v>
      </c>
    </row>
    <row r="56" spans="1:8" ht="15" x14ac:dyDescent="0.25">
      <c r="A56" s="23">
        <v>2023</v>
      </c>
      <c r="B56" s="26">
        <v>296297020.2138043</v>
      </c>
      <c r="C56" s="26">
        <v>6987986.5837278841</v>
      </c>
      <c r="D56" s="26">
        <v>146947302.78306663</v>
      </c>
      <c r="E56" s="26">
        <v>404732215.90473157</v>
      </c>
      <c r="F56" s="26">
        <v>105577866.51466954</v>
      </c>
      <c r="G56" s="26">
        <v>657257385.2024678</v>
      </c>
      <c r="H56" s="26">
        <v>960542392</v>
      </c>
    </row>
    <row r="57" spans="1:8" ht="15" x14ac:dyDescent="0.25">
      <c r="A57" s="32">
        <v>2024</v>
      </c>
      <c r="B57" s="44">
        <v>292704546.51473117</v>
      </c>
      <c r="C57" s="44">
        <v>7189845.7818670487</v>
      </c>
      <c r="D57" s="44">
        <v>155890117.55374229</v>
      </c>
      <c r="E57" s="44">
        <v>402261213.8892684</v>
      </c>
      <c r="F57" s="44">
        <v>99747963.394382417</v>
      </c>
      <c r="G57" s="34">
        <v>657899294.83739305</v>
      </c>
      <c r="H57" s="34">
        <v>957793687.13399136</v>
      </c>
    </row>
    <row r="58" spans="1:8" ht="15" x14ac:dyDescent="0.25">
      <c r="A58" s="23">
        <v>2025</v>
      </c>
      <c r="B58" s="45">
        <v>291038929.26635188</v>
      </c>
      <c r="C58" s="45">
        <v>7095730.4851226276</v>
      </c>
      <c r="D58" s="45">
        <v>157883873.1217905</v>
      </c>
      <c r="E58" s="45">
        <v>399859481.1254319</v>
      </c>
      <c r="F58" s="45">
        <v>94047889.076487914</v>
      </c>
      <c r="G58" s="26">
        <v>651791243.32371032</v>
      </c>
      <c r="H58" s="46">
        <v>949925903.07518482</v>
      </c>
    </row>
    <row r="59" spans="1:8" ht="15" x14ac:dyDescent="0.25">
      <c r="A59" s="23">
        <v>2026</v>
      </c>
      <c r="B59" s="45">
        <v>293375829.05817914</v>
      </c>
      <c r="C59" s="45">
        <v>7056384.5241567884</v>
      </c>
      <c r="D59" s="45">
        <v>160920959.24648824</v>
      </c>
      <c r="E59" s="45">
        <v>402616435.79473311</v>
      </c>
      <c r="F59" s="45">
        <v>90313184.253961623</v>
      </c>
      <c r="G59" s="26">
        <v>653850579.29518294</v>
      </c>
      <c r="H59" s="46">
        <v>954282792.87751877</v>
      </c>
    </row>
    <row r="60" spans="1:8" ht="15" x14ac:dyDescent="0.25">
      <c r="A60" s="23">
        <v>2027</v>
      </c>
      <c r="B60" s="45">
        <v>297291437.93556619</v>
      </c>
      <c r="C60" s="45">
        <v>7043619.9171617953</v>
      </c>
      <c r="D60" s="45">
        <v>164132384.07650793</v>
      </c>
      <c r="E60" s="45">
        <v>407296787.65147001</v>
      </c>
      <c r="F60" s="45">
        <v>87562652.554841667</v>
      </c>
      <c r="G60" s="26">
        <v>658991824.28281963</v>
      </c>
      <c r="H60" s="46">
        <v>963326882.13554764</v>
      </c>
    </row>
    <row r="61" spans="1:8" ht="15" x14ac:dyDescent="0.25">
      <c r="A61" s="23">
        <v>2028</v>
      </c>
      <c r="B61" s="45">
        <v>296429468.83496249</v>
      </c>
      <c r="C61" s="45">
        <v>6920104.442369963</v>
      </c>
      <c r="D61" s="45">
        <v>164242205.9677417</v>
      </c>
      <c r="E61" s="45">
        <v>405275767.077694</v>
      </c>
      <c r="F61" s="45">
        <v>83873122.825442702</v>
      </c>
      <c r="G61" s="26">
        <v>653391095.87087834</v>
      </c>
      <c r="H61" s="46">
        <v>956740669.14821088</v>
      </c>
    </row>
    <row r="62" spans="1:8" ht="15" x14ac:dyDescent="0.25">
      <c r="A62" s="23">
        <v>2029</v>
      </c>
      <c r="B62" s="45">
        <v>297628969.2627995</v>
      </c>
      <c r="C62" s="45">
        <v>6852595.0832122797</v>
      </c>
      <c r="D62" s="45">
        <v>165179730.48046127</v>
      </c>
      <c r="E62" s="45">
        <v>405986772.33930618</v>
      </c>
      <c r="F62" s="45">
        <v>81203148.668381959</v>
      </c>
      <c r="G62" s="26">
        <v>652369651.4881494</v>
      </c>
      <c r="H62" s="46">
        <v>956851215.83416116</v>
      </c>
    </row>
    <row r="63" spans="1:8" ht="15.75" customHeight="1" x14ac:dyDescent="0.2">
      <c r="A63" s="52"/>
      <c r="B63" s="52"/>
      <c r="C63" s="52"/>
      <c r="D63" s="52"/>
      <c r="E63" s="52"/>
      <c r="F63" s="52"/>
      <c r="G63" s="52"/>
      <c r="H63" s="52"/>
    </row>
    <row r="64" spans="1:8" ht="15" x14ac:dyDescent="0.2">
      <c r="A64" s="49" t="s">
        <v>171</v>
      </c>
      <c r="B64" s="50"/>
      <c r="C64" s="50"/>
      <c r="D64" s="50"/>
      <c r="E64" s="50"/>
      <c r="F64" s="50"/>
      <c r="G64" s="50"/>
      <c r="H64" s="51"/>
    </row>
    <row r="65" spans="1:8" ht="15" x14ac:dyDescent="0.2">
      <c r="A65" s="23" t="s">
        <v>0</v>
      </c>
      <c r="B65" s="23" t="s">
        <v>1</v>
      </c>
      <c r="C65" s="23" t="s">
        <v>2</v>
      </c>
      <c r="D65" s="23" t="s">
        <v>3</v>
      </c>
      <c r="E65" s="23" t="s">
        <v>4</v>
      </c>
      <c r="F65" s="23" t="s">
        <v>5</v>
      </c>
      <c r="G65" s="23" t="s">
        <v>169</v>
      </c>
      <c r="H65" s="23" t="s">
        <v>6</v>
      </c>
    </row>
    <row r="66" spans="1:8" ht="15" x14ac:dyDescent="0.25">
      <c r="A66" s="23">
        <v>2020</v>
      </c>
      <c r="B66" s="28">
        <v>-0.12736782022923809</v>
      </c>
      <c r="C66" s="28">
        <v>-0.16868271227185316</v>
      </c>
      <c r="D66" s="28">
        <v>0.19317826453745623</v>
      </c>
      <c r="E66" s="28">
        <v>-4.6497458093358257E-2</v>
      </c>
      <c r="F66" s="28">
        <v>-4.7477302403100108E-2</v>
      </c>
      <c r="G66" s="28">
        <v>-1.0586447517257125E-2</v>
      </c>
      <c r="H66" s="28">
        <v>-5.4524928584939625E-2</v>
      </c>
    </row>
    <row r="67" spans="1:8" ht="15" x14ac:dyDescent="0.25">
      <c r="A67" s="23">
        <v>2021</v>
      </c>
      <c r="B67" s="28">
        <v>7.9956164590265333E-2</v>
      </c>
      <c r="C67" s="28">
        <v>0.18651863425654747</v>
      </c>
      <c r="D67" s="28">
        <v>0.19714005967639969</v>
      </c>
      <c r="E67" s="28">
        <v>6.6203899719196713E-2</v>
      </c>
      <c r="F67" s="28">
        <v>0.17229242944195389</v>
      </c>
      <c r="G67" s="28">
        <v>0.1089094825934116</v>
      </c>
      <c r="H67" s="28">
        <v>9.948634341822582E-2</v>
      </c>
    </row>
    <row r="68" spans="1:8" ht="15" x14ac:dyDescent="0.25">
      <c r="A68" s="23">
        <v>2022</v>
      </c>
      <c r="B68" s="28">
        <v>1.8911512257923979E-2</v>
      </c>
      <c r="C68" s="28">
        <v>0.18099942559064908</v>
      </c>
      <c r="D68" s="28">
        <v>0.14936258069428066</v>
      </c>
      <c r="E68" s="28">
        <v>8.6296668314561398E-2</v>
      </c>
      <c r="F68" s="28">
        <v>-3.1754638455398387E-2</v>
      </c>
      <c r="G68" s="28">
        <v>7.6395463747196413E-2</v>
      </c>
      <c r="H68" s="28">
        <v>5.7814649405783625E-2</v>
      </c>
    </row>
    <row r="69" spans="1:8" ht="15" x14ac:dyDescent="0.25">
      <c r="A69" s="23">
        <v>2023</v>
      </c>
      <c r="B69" s="28">
        <v>-5.077974986285394E-2</v>
      </c>
      <c r="C69" s="28">
        <v>0.12365726436929925</v>
      </c>
      <c r="D69" s="28">
        <v>7.5215577733452443E-2</v>
      </c>
      <c r="E69" s="28">
        <v>-1.6908743210811705E-3</v>
      </c>
      <c r="F69" s="28">
        <v>-4.6787842322656648E-2</v>
      </c>
      <c r="G69" s="28">
        <v>6.7578128815475313E-3</v>
      </c>
      <c r="H69" s="28">
        <v>-1.0986226636238494E-2</v>
      </c>
    </row>
    <row r="70" spans="1:8" ht="15" x14ac:dyDescent="0.25">
      <c r="A70" s="32">
        <v>2024</v>
      </c>
      <c r="B70" s="37">
        <v>-1.2124569111362837E-2</v>
      </c>
      <c r="C70" s="37">
        <v>2.8886603561777191E-2</v>
      </c>
      <c r="D70" s="37">
        <v>6.0857291024100313E-2</v>
      </c>
      <c r="E70" s="37">
        <v>-6.1052763243457653E-3</v>
      </c>
      <c r="F70" s="37">
        <v>-5.5218989668417651E-2</v>
      </c>
      <c r="G70" s="37">
        <v>9.7664879752934475E-4</v>
      </c>
      <c r="H70" s="37">
        <v>-2.8616174454157983E-3</v>
      </c>
    </row>
    <row r="71" spans="1:8" ht="15" x14ac:dyDescent="0.25">
      <c r="A71" s="23">
        <v>2025</v>
      </c>
      <c r="B71" s="28">
        <v>-5.6904385948629566E-3</v>
      </c>
      <c r="C71" s="28">
        <v>-1.309002996723263E-2</v>
      </c>
      <c r="D71" s="28">
        <v>1.2789493005294972E-2</v>
      </c>
      <c r="E71" s="28">
        <v>-5.970580013457738E-3</v>
      </c>
      <c r="F71" s="28">
        <v>-5.714476891480591E-2</v>
      </c>
      <c r="G71" s="28">
        <v>-9.2841739786214683E-3</v>
      </c>
      <c r="H71" s="28">
        <v>-8.2144872789351453E-3</v>
      </c>
    </row>
    <row r="72" spans="1:8" ht="15" x14ac:dyDescent="0.25">
      <c r="A72" s="23">
        <v>2026</v>
      </c>
      <c r="B72" s="28">
        <v>8.0295093090059222E-3</v>
      </c>
      <c r="C72" s="28">
        <v>-5.545019085538061E-3</v>
      </c>
      <c r="D72" s="28">
        <v>1.923620230899048E-2</v>
      </c>
      <c r="E72" s="28">
        <v>6.894808800185448E-3</v>
      </c>
      <c r="F72" s="28">
        <v>-3.9710671437706679E-2</v>
      </c>
      <c r="G72" s="28">
        <v>3.1595023599448879E-3</v>
      </c>
      <c r="H72" s="28">
        <v>4.5865575285708449E-3</v>
      </c>
    </row>
    <row r="73" spans="1:8" ht="15" x14ac:dyDescent="0.25">
      <c r="A73" s="23">
        <v>2027</v>
      </c>
      <c r="B73" s="28">
        <v>1.3346733062356453E-2</v>
      </c>
      <c r="C73" s="28">
        <v>-1.8089443611377654E-3</v>
      </c>
      <c r="D73" s="28">
        <v>1.9956535463479419E-2</v>
      </c>
      <c r="E73" s="28">
        <v>1.162484051973256E-2</v>
      </c>
      <c r="F73" s="28">
        <v>-3.0455483569103659E-2</v>
      </c>
      <c r="G73" s="28">
        <v>7.8630273497328762E-3</v>
      </c>
      <c r="H73" s="28">
        <v>9.4773680564412821E-3</v>
      </c>
    </row>
    <row r="74" spans="1:8" ht="15" x14ac:dyDescent="0.25">
      <c r="A74" s="23">
        <v>2028</v>
      </c>
      <c r="B74" s="28">
        <v>-2.8994077548594177E-3</v>
      </c>
      <c r="C74" s="28">
        <v>-1.7535794981056063E-2</v>
      </c>
      <c r="D74" s="28">
        <v>6.6910556287647083E-4</v>
      </c>
      <c r="E74" s="28">
        <v>-4.9620341604692531E-3</v>
      </c>
      <c r="F74" s="28">
        <v>-4.2135883527376738E-2</v>
      </c>
      <c r="G74" s="28">
        <v>-8.4989345930605031E-3</v>
      </c>
      <c r="H74" s="28">
        <v>-6.8369450800916942E-3</v>
      </c>
    </row>
    <row r="75" spans="1:8" ht="15" x14ac:dyDescent="0.25">
      <c r="A75" s="23">
        <v>2029</v>
      </c>
      <c r="B75" s="28">
        <v>4.0464952170624624E-3</v>
      </c>
      <c r="C75" s="28">
        <v>-9.755540500854476E-3</v>
      </c>
      <c r="D75" s="28">
        <v>5.7081826634970412E-3</v>
      </c>
      <c r="E75" s="28">
        <v>1.7543739827796667E-3</v>
      </c>
      <c r="F75" s="28">
        <v>-3.1833489288547345E-2</v>
      </c>
      <c r="G75" s="28">
        <v>-1.5632970653931544E-3</v>
      </c>
      <c r="H75" s="28">
        <v>1.1554508919187079E-4</v>
      </c>
    </row>
    <row r="82" spans="1:17" ht="15" x14ac:dyDescent="0.2">
      <c r="A82" s="23" t="s">
        <v>0</v>
      </c>
      <c r="B82" s="23" t="s">
        <v>1</v>
      </c>
      <c r="C82" s="23" t="s">
        <v>2</v>
      </c>
      <c r="D82" s="23" t="s">
        <v>3</v>
      </c>
      <c r="E82" s="23" t="s">
        <v>4</v>
      </c>
      <c r="F82" s="23" t="s">
        <v>5</v>
      </c>
      <c r="G82" s="23" t="s">
        <v>169</v>
      </c>
      <c r="H82" s="23" t="s">
        <v>6</v>
      </c>
      <c r="J82" s="23" t="s">
        <v>0</v>
      </c>
      <c r="K82" s="23" t="s">
        <v>1</v>
      </c>
      <c r="L82" s="23" t="s">
        <v>2</v>
      </c>
      <c r="M82" s="23" t="s">
        <v>3</v>
      </c>
      <c r="N82" s="23" t="s">
        <v>4</v>
      </c>
      <c r="O82" s="23" t="s">
        <v>5</v>
      </c>
      <c r="P82" s="23" t="s">
        <v>169</v>
      </c>
      <c r="Q82" s="23" t="s">
        <v>6</v>
      </c>
    </row>
    <row r="83" spans="1:17" ht="15" x14ac:dyDescent="0.25">
      <c r="A83" s="23">
        <v>2023</v>
      </c>
      <c r="B83" s="26">
        <v>296224487</v>
      </c>
      <c r="C83" s="26">
        <v>6986273</v>
      </c>
      <c r="D83" s="26">
        <v>146911358</v>
      </c>
      <c r="E83" s="26">
        <v>404633059</v>
      </c>
      <c r="F83" s="26">
        <v>105551982</v>
      </c>
      <c r="G83" s="26">
        <v>657096399</v>
      </c>
      <c r="H83" s="26">
        <f t="shared" ref="H83:H89" si="37">B83+C83+E83+F83+D83</f>
        <v>960307159</v>
      </c>
      <c r="J83" s="23">
        <v>2023</v>
      </c>
      <c r="K83" s="26">
        <v>296224487</v>
      </c>
      <c r="L83" s="26">
        <v>6986273</v>
      </c>
      <c r="M83" s="26">
        <v>146911358</v>
      </c>
      <c r="N83" s="26">
        <v>404633059</v>
      </c>
      <c r="O83" s="26">
        <v>105551982</v>
      </c>
      <c r="P83" s="26">
        <v>657096399</v>
      </c>
      <c r="Q83" s="26">
        <f t="shared" ref="Q83:Q89" si="38">K83+L83+N83+O83+M83</f>
        <v>960307159</v>
      </c>
    </row>
    <row r="84" spans="1:17" ht="15" x14ac:dyDescent="0.25">
      <c r="A84" s="32">
        <v>2024</v>
      </c>
      <c r="B84" s="34">
        <v>276378107.96520925</v>
      </c>
      <c r="C84" s="34">
        <v>6704375.9835367883</v>
      </c>
      <c r="D84" s="34">
        <v>156075698.34651512</v>
      </c>
      <c r="E84" s="34">
        <v>396624334.16555297</v>
      </c>
      <c r="F84" s="34">
        <v>100449582.23219526</v>
      </c>
      <c r="G84" s="34">
        <v>653149614.74426329</v>
      </c>
      <c r="H84" s="34">
        <f t="shared" si="37"/>
        <v>936232098.69300938</v>
      </c>
      <c r="J84" s="32">
        <v>2024</v>
      </c>
      <c r="K84" s="34">
        <v>276378107.96520925</v>
      </c>
      <c r="L84" s="34">
        <v>6704375.9835367883</v>
      </c>
      <c r="M84" s="34">
        <v>156075698.34651512</v>
      </c>
      <c r="N84" s="34">
        <v>396624334.16555297</v>
      </c>
      <c r="O84" s="34">
        <v>100449582.23219526</v>
      </c>
      <c r="P84" s="34">
        <v>653149614.74426329</v>
      </c>
      <c r="Q84" s="34">
        <f t="shared" si="38"/>
        <v>936232098.69300938</v>
      </c>
    </row>
    <row r="85" spans="1:17" ht="15" x14ac:dyDescent="0.25">
      <c r="A85" s="23">
        <v>2025</v>
      </c>
      <c r="B85" s="26">
        <v>265185615.62501532</v>
      </c>
      <c r="C85" s="26">
        <v>6796241.5705271894</v>
      </c>
      <c r="D85" s="26">
        <v>163866357.13579908</v>
      </c>
      <c r="E85" s="26">
        <v>393057685.92669666</v>
      </c>
      <c r="F85" s="26">
        <v>99800420.60918884</v>
      </c>
      <c r="G85" s="26">
        <v>656724463.6716845</v>
      </c>
      <c r="H85" s="26">
        <f t="shared" si="37"/>
        <v>928706320.86722696</v>
      </c>
      <c r="J85" s="23">
        <v>2025</v>
      </c>
      <c r="K85" s="26">
        <v>265185615.62501532</v>
      </c>
      <c r="L85" s="26">
        <v>6796241.5705271894</v>
      </c>
      <c r="M85" s="26">
        <v>163866357.13579908</v>
      </c>
      <c r="N85" s="26">
        <v>393057685.92669666</v>
      </c>
      <c r="O85" s="26">
        <v>99800420.60918884</v>
      </c>
      <c r="P85" s="26">
        <v>656724463.6716845</v>
      </c>
      <c r="Q85" s="26">
        <f t="shared" si="38"/>
        <v>928706320.86722696</v>
      </c>
    </row>
    <row r="86" spans="1:17" ht="15" x14ac:dyDescent="0.25">
      <c r="A86" s="23">
        <v>2026</v>
      </c>
      <c r="B86" s="26">
        <v>255264759.73786876</v>
      </c>
      <c r="C86" s="26">
        <v>6877774.6648235256</v>
      </c>
      <c r="D86" s="26">
        <v>170768722.30780122</v>
      </c>
      <c r="E86" s="26">
        <v>389805383.72104603</v>
      </c>
      <c r="F86" s="26">
        <v>99191846.004621208</v>
      </c>
      <c r="G86" s="26">
        <v>659765952.03346848</v>
      </c>
      <c r="H86" s="26">
        <f t="shared" si="37"/>
        <v>921908486.4361608</v>
      </c>
      <c r="J86" s="23">
        <v>2026</v>
      </c>
      <c r="K86" s="26">
        <v>255264759.73786876</v>
      </c>
      <c r="L86" s="26">
        <v>6877774.6648235256</v>
      </c>
      <c r="M86" s="26">
        <v>170768722.30780122</v>
      </c>
      <c r="N86" s="26">
        <v>389805383.72104603</v>
      </c>
      <c r="O86" s="26">
        <v>99191846.004621208</v>
      </c>
      <c r="P86" s="26">
        <v>659765952.03346848</v>
      </c>
      <c r="Q86" s="26">
        <f t="shared" si="38"/>
        <v>921908486.4361608</v>
      </c>
    </row>
    <row r="87" spans="1:17" ht="15" x14ac:dyDescent="0.25">
      <c r="A87" s="23">
        <v>2027</v>
      </c>
      <c r="B87" s="26">
        <v>246471063.16502622</v>
      </c>
      <c r="C87" s="26">
        <v>6950125.9285323871</v>
      </c>
      <c r="D87" s="26">
        <v>176884498.00287279</v>
      </c>
      <c r="E87" s="26">
        <v>386846511.64490712</v>
      </c>
      <c r="F87" s="26">
        <v>98621178.230453148</v>
      </c>
      <c r="G87" s="26">
        <v>662352187.87823308</v>
      </c>
      <c r="H87" s="26">
        <f t="shared" si="37"/>
        <v>915773376.97179174</v>
      </c>
      <c r="J87" s="23">
        <v>2027</v>
      </c>
      <c r="K87" s="26">
        <v>246471063.16502622</v>
      </c>
      <c r="L87" s="26">
        <v>6950125.9285323871</v>
      </c>
      <c r="M87" s="26">
        <v>176884498.00287279</v>
      </c>
      <c r="N87" s="26">
        <v>386846511.64490712</v>
      </c>
      <c r="O87" s="26">
        <v>98621178.230453148</v>
      </c>
      <c r="P87" s="26">
        <v>662352187.87823308</v>
      </c>
      <c r="Q87" s="26">
        <f t="shared" si="38"/>
        <v>915773376.97179174</v>
      </c>
    </row>
    <row r="88" spans="1:17" ht="15" x14ac:dyDescent="0.25">
      <c r="A88" s="23">
        <v>2028</v>
      </c>
      <c r="B88" s="26">
        <v>238676463.55639654</v>
      </c>
      <c r="C88" s="26">
        <v>7014320.5306333425</v>
      </c>
      <c r="D88" s="26">
        <v>182303628.85114655</v>
      </c>
      <c r="E88" s="26">
        <v>384160448.46675211</v>
      </c>
      <c r="F88" s="26">
        <v>98085929.759459659</v>
      </c>
      <c r="G88" s="26">
        <v>664550007.07735825</v>
      </c>
      <c r="H88" s="26">
        <f t="shared" si="37"/>
        <v>910240791.16438818</v>
      </c>
      <c r="J88" s="23">
        <v>2028</v>
      </c>
      <c r="K88" s="26">
        <v>238676463.55639654</v>
      </c>
      <c r="L88" s="26">
        <v>7014320.5306333425</v>
      </c>
      <c r="M88" s="26">
        <v>182303628.85114655</v>
      </c>
      <c r="N88" s="26">
        <v>384160448.46675211</v>
      </c>
      <c r="O88" s="26">
        <v>98085929.759459659</v>
      </c>
      <c r="P88" s="26">
        <v>664550007.07735825</v>
      </c>
      <c r="Q88" s="26">
        <f t="shared" si="38"/>
        <v>910240791.16438818</v>
      </c>
    </row>
    <row r="89" spans="1:17" ht="15" x14ac:dyDescent="0.25">
      <c r="A89" s="23">
        <v>2029</v>
      </c>
      <c r="B89" s="26">
        <v>231767448.3822228</v>
      </c>
      <c r="C89" s="26">
        <v>7071271.2007627487</v>
      </c>
      <c r="D89" s="26">
        <v>187105693.57411429</v>
      </c>
      <c r="E89" s="26">
        <v>381727048.0238623</v>
      </c>
      <c r="F89" s="26">
        <v>97583790.214886308</v>
      </c>
      <c r="G89" s="26">
        <v>666416531.81286287</v>
      </c>
      <c r="H89" s="26">
        <f t="shared" si="37"/>
        <v>905255251.39584851</v>
      </c>
      <c r="J89" s="23">
        <v>2029</v>
      </c>
      <c r="K89" s="26">
        <v>231767448.3822228</v>
      </c>
      <c r="L89" s="26">
        <v>7071271.2007627487</v>
      </c>
      <c r="M89" s="26">
        <v>187105693.57411429</v>
      </c>
      <c r="N89" s="26">
        <v>381727048.0238623</v>
      </c>
      <c r="O89" s="26">
        <v>97583790.214886308</v>
      </c>
      <c r="P89" s="26">
        <v>666416531.81286287</v>
      </c>
      <c r="Q89" s="26">
        <f t="shared" si="38"/>
        <v>905255251.39584851</v>
      </c>
    </row>
    <row r="91" spans="1:17" ht="15" x14ac:dyDescent="0.25">
      <c r="A91" s="32">
        <v>2024</v>
      </c>
      <c r="B91" s="37">
        <f t="shared" ref="B91:H91" si="39">B84/B83-1</f>
        <v>-6.6997766578259843E-2</v>
      </c>
      <c r="C91" s="37">
        <f t="shared" si="39"/>
        <v>-4.0350128954767639E-2</v>
      </c>
      <c r="D91" s="37">
        <f t="shared" si="39"/>
        <v>6.238006694155751E-2</v>
      </c>
      <c r="E91" s="37">
        <f t="shared" si="39"/>
        <v>-1.9792561819441001E-2</v>
      </c>
      <c r="F91" s="37">
        <f t="shared" si="39"/>
        <v>-4.8340160659463005E-2</v>
      </c>
      <c r="G91" s="37">
        <f t="shared" si="39"/>
        <v>-6.0064006768917322E-3</v>
      </c>
      <c r="H91" s="37">
        <f t="shared" si="39"/>
        <v>-2.5070166437227037E-2</v>
      </c>
    </row>
    <row r="92" spans="1:17" ht="15" x14ac:dyDescent="0.25">
      <c r="A92" s="23">
        <v>2025</v>
      </c>
      <c r="B92" s="28">
        <f t="shared" ref="B92:H92" si="40">B85/B84-1</f>
        <v>-4.0497029314647603E-2</v>
      </c>
      <c r="C92" s="28">
        <f t="shared" si="40"/>
        <v>1.370233221048256E-2</v>
      </c>
      <c r="D92" s="28">
        <f t="shared" si="40"/>
        <v>4.9915898963253991E-2</v>
      </c>
      <c r="E92" s="28">
        <f t="shared" si="40"/>
        <v>-8.9925098679587423E-3</v>
      </c>
      <c r="F92" s="28">
        <f t="shared" si="40"/>
        <v>-6.462561700912195E-3</v>
      </c>
      <c r="G92" s="28">
        <f t="shared" si="40"/>
        <v>5.4732466294433735E-3</v>
      </c>
      <c r="H92" s="28">
        <f t="shared" si="40"/>
        <v>-8.038367661489576E-3</v>
      </c>
    </row>
    <row r="93" spans="1:17" ht="15" x14ac:dyDescent="0.25">
      <c r="A93" s="23">
        <v>2026</v>
      </c>
      <c r="B93" s="28">
        <f t="shared" ref="B93:H93" si="41">B86/B85-1</f>
        <v>-3.7410988012166912E-2</v>
      </c>
      <c r="C93" s="28">
        <f t="shared" si="41"/>
        <v>1.1996791675257024E-2</v>
      </c>
      <c r="D93" s="28">
        <f t="shared" si="41"/>
        <v>4.212191747377414E-2</v>
      </c>
      <c r="E93" s="28">
        <f t="shared" si="41"/>
        <v>-8.2743635911426416E-3</v>
      </c>
      <c r="F93" s="28">
        <f t="shared" si="41"/>
        <v>-6.0979162297397638E-3</v>
      </c>
      <c r="G93" s="28">
        <f t="shared" si="41"/>
        <v>4.63130053779226E-3</v>
      </c>
      <c r="H93" s="28">
        <f t="shared" si="41"/>
        <v>-7.3196814518483588E-3</v>
      </c>
    </row>
    <row r="94" spans="1:17" ht="15" x14ac:dyDescent="0.25">
      <c r="A94" s="23">
        <v>2027</v>
      </c>
      <c r="B94" s="28">
        <f t="shared" ref="B94:H94" si="42">B87/B86-1</f>
        <v>-3.4449316787294793E-2</v>
      </c>
      <c r="C94" s="28">
        <f t="shared" si="42"/>
        <v>1.0519574605853732E-2</v>
      </c>
      <c r="D94" s="28">
        <f t="shared" si="42"/>
        <v>3.5813207550081883E-2</v>
      </c>
      <c r="E94" s="28">
        <f t="shared" si="42"/>
        <v>-7.5906393285125606E-3</v>
      </c>
      <c r="F94" s="28">
        <f t="shared" si="42"/>
        <v>-5.7531722329421386E-3</v>
      </c>
      <c r="G94" s="28">
        <f t="shared" si="42"/>
        <v>3.919929236714248E-3</v>
      </c>
      <c r="H94" s="28">
        <f t="shared" si="42"/>
        <v>-6.6547922647784974E-3</v>
      </c>
    </row>
    <row r="95" spans="1:17" ht="15" x14ac:dyDescent="0.25">
      <c r="A95" s="23">
        <v>2028</v>
      </c>
      <c r="B95" s="28">
        <f t="shared" ref="B95:H95" si="43">B88/B87-1</f>
        <v>-3.162480620863295E-2</v>
      </c>
      <c r="C95" s="28">
        <f t="shared" si="43"/>
        <v>9.2364660383226216E-3</v>
      </c>
      <c r="D95" s="28">
        <f t="shared" si="43"/>
        <v>3.0636550457834533E-2</v>
      </c>
      <c r="E95" s="28">
        <f t="shared" si="43"/>
        <v>-6.9434855874326296E-3</v>
      </c>
      <c r="F95" s="28">
        <f t="shared" si="43"/>
        <v>-5.4273177485544277E-3</v>
      </c>
      <c r="G95" s="28">
        <f t="shared" si="43"/>
        <v>3.3182032751573054E-3</v>
      </c>
      <c r="H95" s="28">
        <f t="shared" si="43"/>
        <v>-6.0414355194494673E-3</v>
      </c>
    </row>
    <row r="96" spans="1:17" ht="15" x14ac:dyDescent="0.25">
      <c r="A96" s="23">
        <v>2029</v>
      </c>
      <c r="B96" s="28">
        <f t="shared" ref="B96:H96" si="44">B89/B88-1</f>
        <v>-2.8947199364470322E-2</v>
      </c>
      <c r="C96" s="28">
        <f t="shared" si="44"/>
        <v>8.1191998399114951E-3</v>
      </c>
      <c r="D96" s="28">
        <f t="shared" si="44"/>
        <v>2.6341026523880595E-2</v>
      </c>
      <c r="E96" s="28">
        <f t="shared" si="44"/>
        <v>-6.3343336165967434E-3</v>
      </c>
      <c r="F96" s="28">
        <f t="shared" si="44"/>
        <v>-5.1193840523791057E-3</v>
      </c>
      <c r="G96" s="28">
        <f t="shared" si="44"/>
        <v>2.8087047108966701E-3</v>
      </c>
      <c r="H96" s="28">
        <f t="shared" si="44"/>
        <v>-5.4771658410980306E-3</v>
      </c>
    </row>
    <row r="98" spans="1:8" ht="15" x14ac:dyDescent="0.2">
      <c r="A98" s="23" t="s">
        <v>0</v>
      </c>
      <c r="B98" s="23" t="s">
        <v>1</v>
      </c>
      <c r="C98" s="23" t="s">
        <v>2</v>
      </c>
      <c r="D98" s="23" t="s">
        <v>3</v>
      </c>
      <c r="E98" s="23" t="s">
        <v>4</v>
      </c>
      <c r="F98" s="23" t="s">
        <v>5</v>
      </c>
      <c r="G98" s="23" t="s">
        <v>169</v>
      </c>
      <c r="H98" s="23" t="s">
        <v>6</v>
      </c>
    </row>
    <row r="99" spans="1:8" ht="15" x14ac:dyDescent="0.25">
      <c r="A99" s="23">
        <v>2023</v>
      </c>
      <c r="B99" s="47">
        <v>1</v>
      </c>
      <c r="C99" s="47">
        <v>1</v>
      </c>
      <c r="D99" s="47">
        <v>1</v>
      </c>
      <c r="E99" s="47">
        <v>1</v>
      </c>
      <c r="F99" s="47">
        <v>1</v>
      </c>
      <c r="G99" s="47">
        <v>1</v>
      </c>
      <c r="H99" s="47">
        <v>1</v>
      </c>
    </row>
    <row r="100" spans="1:8" ht="15" x14ac:dyDescent="0.25">
      <c r="A100" s="32">
        <v>2024</v>
      </c>
      <c r="B100" s="48">
        <v>1.105</v>
      </c>
      <c r="C100" s="48">
        <v>1.05</v>
      </c>
      <c r="D100" s="48">
        <v>1</v>
      </c>
      <c r="E100" s="48">
        <v>1.03</v>
      </c>
      <c r="F100" s="48">
        <v>1</v>
      </c>
      <c r="G100" s="48">
        <v>1</v>
      </c>
      <c r="H100" s="48">
        <v>1</v>
      </c>
    </row>
    <row r="101" spans="1:8" ht="15" x14ac:dyDescent="0.25">
      <c r="A101" s="23">
        <v>2025</v>
      </c>
      <c r="B101" s="47">
        <v>1.1850000000000001</v>
      </c>
      <c r="C101" s="47">
        <v>1.05</v>
      </c>
      <c r="D101" s="47">
        <v>1</v>
      </c>
      <c r="E101" s="47">
        <v>1.04</v>
      </c>
      <c r="F101" s="47">
        <v>1</v>
      </c>
      <c r="G101" s="47">
        <v>1</v>
      </c>
      <c r="H101" s="47">
        <v>1</v>
      </c>
    </row>
    <row r="102" spans="1:8" ht="15" x14ac:dyDescent="0.25">
      <c r="A102" s="23">
        <v>2026</v>
      </c>
      <c r="B102" s="47">
        <v>1.28</v>
      </c>
      <c r="C102" s="47">
        <v>1.05</v>
      </c>
      <c r="D102" s="47">
        <v>1</v>
      </c>
      <c r="E102" s="47">
        <v>1.05</v>
      </c>
      <c r="F102" s="47">
        <v>1</v>
      </c>
      <c r="G102" s="47">
        <v>1</v>
      </c>
      <c r="H102" s="47">
        <v>1</v>
      </c>
    </row>
    <row r="103" spans="1:8" ht="15" x14ac:dyDescent="0.25">
      <c r="A103" s="23">
        <v>2027</v>
      </c>
      <c r="B103" s="47">
        <v>1.38</v>
      </c>
      <c r="C103" s="47">
        <v>1.05</v>
      </c>
      <c r="D103" s="47">
        <v>1</v>
      </c>
      <c r="E103" s="47">
        <v>1.04</v>
      </c>
      <c r="F103" s="47">
        <v>1</v>
      </c>
      <c r="G103" s="47">
        <v>1</v>
      </c>
      <c r="H103" s="47">
        <v>1</v>
      </c>
    </row>
    <row r="104" spans="1:8" ht="15" x14ac:dyDescent="0.25">
      <c r="A104" s="23">
        <v>2028</v>
      </c>
      <c r="B104" s="47">
        <v>1.48</v>
      </c>
      <c r="C104" s="47">
        <v>1.05</v>
      </c>
      <c r="D104" s="47">
        <v>1</v>
      </c>
      <c r="E104" s="47">
        <v>1.03</v>
      </c>
      <c r="F104" s="47">
        <v>1</v>
      </c>
      <c r="G104" s="47">
        <v>1</v>
      </c>
      <c r="H104" s="47">
        <v>1</v>
      </c>
    </row>
    <row r="105" spans="1:8" ht="15" x14ac:dyDescent="0.25">
      <c r="A105" s="23">
        <v>2029</v>
      </c>
      <c r="B105" s="47">
        <v>1.58</v>
      </c>
      <c r="C105" s="47">
        <v>1.05</v>
      </c>
      <c r="D105" s="47">
        <v>1</v>
      </c>
      <c r="E105" s="47">
        <v>1.02</v>
      </c>
      <c r="F105" s="47">
        <v>1</v>
      </c>
      <c r="G105" s="47">
        <v>1</v>
      </c>
      <c r="H105" s="47">
        <v>1</v>
      </c>
    </row>
    <row r="107" spans="1:8" ht="15" x14ac:dyDescent="0.2">
      <c r="A107" s="23" t="s">
        <v>0</v>
      </c>
      <c r="B107" s="23" t="s">
        <v>1</v>
      </c>
      <c r="C107" s="23" t="s">
        <v>2</v>
      </c>
      <c r="D107" s="23" t="s">
        <v>3</v>
      </c>
      <c r="E107" s="23" t="s">
        <v>4</v>
      </c>
      <c r="F107" s="23" t="s">
        <v>5</v>
      </c>
      <c r="G107" s="23" t="s">
        <v>169</v>
      </c>
      <c r="H107" s="23" t="s">
        <v>6</v>
      </c>
    </row>
    <row r="108" spans="1:8" ht="15" x14ac:dyDescent="0.25">
      <c r="A108" s="23">
        <v>2023</v>
      </c>
      <c r="B108" s="26">
        <f t="shared" ref="B108:G108" si="45">B83*B99</f>
        <v>296224487</v>
      </c>
      <c r="C108" s="26">
        <f t="shared" si="45"/>
        <v>6986273</v>
      </c>
      <c r="D108" s="26">
        <f t="shared" si="45"/>
        <v>146911358</v>
      </c>
      <c r="E108" s="26">
        <f t="shared" si="45"/>
        <v>404633059</v>
      </c>
      <c r="F108" s="26">
        <f t="shared" si="45"/>
        <v>105551982</v>
      </c>
      <c r="G108" s="26">
        <f t="shared" si="45"/>
        <v>657096399</v>
      </c>
      <c r="H108" s="26">
        <f t="shared" ref="H108:H114" si="46">B108+C108+D108+E108+F108</f>
        <v>960307159</v>
      </c>
    </row>
    <row r="109" spans="1:8" ht="15" x14ac:dyDescent="0.25">
      <c r="A109" s="32">
        <v>2024</v>
      </c>
      <c r="B109" s="34">
        <f t="shared" ref="B109:G109" si="47">B84*B100</f>
        <v>305397809.30155623</v>
      </c>
      <c r="C109" s="34">
        <f t="shared" si="47"/>
        <v>7039594.7827136284</v>
      </c>
      <c r="D109" s="34">
        <f t="shared" si="47"/>
        <v>156075698.34651512</v>
      </c>
      <c r="E109" s="34">
        <f t="shared" si="47"/>
        <v>408523064.19051957</v>
      </c>
      <c r="F109" s="34">
        <f t="shared" si="47"/>
        <v>100449582.23219526</v>
      </c>
      <c r="G109" s="34">
        <f t="shared" si="47"/>
        <v>653149614.74426329</v>
      </c>
      <c r="H109" s="34">
        <f t="shared" si="46"/>
        <v>977485748.85349977</v>
      </c>
    </row>
    <row r="110" spans="1:8" ht="15" x14ac:dyDescent="0.25">
      <c r="A110" s="23">
        <v>2025</v>
      </c>
      <c r="B110" s="26">
        <f t="shared" ref="B110:G110" si="48">B85*B101</f>
        <v>314244954.51564318</v>
      </c>
      <c r="C110" s="26">
        <f t="shared" si="48"/>
        <v>7136053.6490535494</v>
      </c>
      <c r="D110" s="26">
        <f t="shared" si="48"/>
        <v>163866357.13579908</v>
      </c>
      <c r="E110" s="26">
        <f t="shared" si="48"/>
        <v>408779993.36376452</v>
      </c>
      <c r="F110" s="26">
        <f t="shared" si="48"/>
        <v>99800420.60918884</v>
      </c>
      <c r="G110" s="26">
        <f t="shared" si="48"/>
        <v>656724463.6716845</v>
      </c>
      <c r="H110" s="26">
        <f t="shared" si="46"/>
        <v>993827779.27344918</v>
      </c>
    </row>
    <row r="111" spans="1:8" ht="15" x14ac:dyDescent="0.25">
      <c r="A111" s="23">
        <v>2026</v>
      </c>
      <c r="B111" s="26">
        <f t="shared" ref="B111:G111" si="49">B86*B102</f>
        <v>326738892.464472</v>
      </c>
      <c r="C111" s="26">
        <f t="shared" si="49"/>
        <v>7221663.3980647018</v>
      </c>
      <c r="D111" s="26">
        <f t="shared" si="49"/>
        <v>170768722.30780122</v>
      </c>
      <c r="E111" s="26">
        <f t="shared" si="49"/>
        <v>409295652.90709835</v>
      </c>
      <c r="F111" s="26">
        <f t="shared" si="49"/>
        <v>99191846.004621208</v>
      </c>
      <c r="G111" s="26">
        <f t="shared" si="49"/>
        <v>659765952.03346848</v>
      </c>
      <c r="H111" s="26">
        <f t="shared" si="46"/>
        <v>1013216777.0820575</v>
      </c>
    </row>
    <row r="112" spans="1:8" ht="15" x14ac:dyDescent="0.25">
      <c r="A112" s="23">
        <v>2027</v>
      </c>
      <c r="B112" s="26">
        <f t="shared" ref="B112:G112" si="50">B87*B103</f>
        <v>340130067.16773617</v>
      </c>
      <c r="C112" s="26">
        <f t="shared" si="50"/>
        <v>7297632.2249590065</v>
      </c>
      <c r="D112" s="26">
        <f t="shared" si="50"/>
        <v>176884498.00287279</v>
      </c>
      <c r="E112" s="26">
        <f t="shared" si="50"/>
        <v>402320372.11070341</v>
      </c>
      <c r="F112" s="26">
        <f t="shared" si="50"/>
        <v>98621178.230453148</v>
      </c>
      <c r="G112" s="26">
        <f t="shared" si="50"/>
        <v>662352187.87823308</v>
      </c>
      <c r="H112" s="26">
        <f t="shared" si="46"/>
        <v>1025253747.7367245</v>
      </c>
    </row>
    <row r="113" spans="1:9" ht="15" x14ac:dyDescent="0.25">
      <c r="A113" s="23">
        <v>2028</v>
      </c>
      <c r="B113" s="26">
        <f t="shared" ref="B113:G113" si="51">B88*B104</f>
        <v>353241166.06346691</v>
      </c>
      <c r="C113" s="26">
        <f t="shared" si="51"/>
        <v>7365036.5571650099</v>
      </c>
      <c r="D113" s="26">
        <f t="shared" si="51"/>
        <v>182303628.85114655</v>
      </c>
      <c r="E113" s="26">
        <f t="shared" si="51"/>
        <v>395685261.92075467</v>
      </c>
      <c r="F113" s="26">
        <f t="shared" si="51"/>
        <v>98085929.759459659</v>
      </c>
      <c r="G113" s="26">
        <f t="shared" si="51"/>
        <v>664550007.07735825</v>
      </c>
      <c r="H113" s="26">
        <f t="shared" si="46"/>
        <v>1036681023.1519928</v>
      </c>
    </row>
    <row r="114" spans="1:9" ht="15" x14ac:dyDescent="0.25">
      <c r="A114" s="23">
        <v>2029</v>
      </c>
      <c r="B114" s="26">
        <f t="shared" ref="B114:G114" si="52">B89*B105</f>
        <v>366192568.44391203</v>
      </c>
      <c r="C114" s="26">
        <f t="shared" si="52"/>
        <v>7424834.7608008869</v>
      </c>
      <c r="D114" s="26">
        <f t="shared" si="52"/>
        <v>187105693.57411429</v>
      </c>
      <c r="E114" s="26">
        <f t="shared" si="52"/>
        <v>389361588.98433954</v>
      </c>
      <c r="F114" s="26">
        <f t="shared" si="52"/>
        <v>97583790.214886308</v>
      </c>
      <c r="G114" s="26">
        <f t="shared" si="52"/>
        <v>666416531.81286287</v>
      </c>
      <c r="H114" s="26">
        <f t="shared" si="46"/>
        <v>1047668475.978053</v>
      </c>
    </row>
    <row r="116" spans="1:9" ht="15" x14ac:dyDescent="0.25">
      <c r="A116" s="32">
        <v>2024</v>
      </c>
      <c r="B116" s="37">
        <f t="shared" ref="B116:H116" si="53">B109/B108-1</f>
        <v>3.0967467931023007E-2</v>
      </c>
      <c r="C116" s="37">
        <f t="shared" si="53"/>
        <v>7.6323645974940568E-3</v>
      </c>
      <c r="D116" s="37">
        <f t="shared" si="53"/>
        <v>6.238006694155751E-2</v>
      </c>
      <c r="E116" s="37">
        <f t="shared" si="53"/>
        <v>9.613661325975853E-3</v>
      </c>
      <c r="F116" s="37">
        <f t="shared" si="53"/>
        <v>-4.8340160659463005E-2</v>
      </c>
      <c r="G116" s="37">
        <f t="shared" si="53"/>
        <v>-6.0064006768917322E-3</v>
      </c>
      <c r="H116" s="37">
        <f t="shared" si="53"/>
        <v>1.7888640829657465E-2</v>
      </c>
    </row>
    <row r="117" spans="1:9" ht="15" x14ac:dyDescent="0.25">
      <c r="A117" s="23">
        <v>2025</v>
      </c>
      <c r="B117" s="28">
        <f t="shared" ref="B117:H117" si="54">B110/B109-1</f>
        <v>2.8969249106011397E-2</v>
      </c>
      <c r="C117" s="28">
        <f t="shared" si="54"/>
        <v>1.3702332210482338E-2</v>
      </c>
      <c r="D117" s="28">
        <f t="shared" si="54"/>
        <v>4.9915898963253991E-2</v>
      </c>
      <c r="E117" s="28">
        <f t="shared" si="54"/>
        <v>6.2892207507081466E-4</v>
      </c>
      <c r="F117" s="28">
        <f t="shared" si="54"/>
        <v>-6.462561700912195E-3</v>
      </c>
      <c r="G117" s="28">
        <f t="shared" si="54"/>
        <v>5.4732466294433735E-3</v>
      </c>
      <c r="H117" s="28">
        <f t="shared" si="54"/>
        <v>1.6718433428944746E-2</v>
      </c>
    </row>
    <row r="118" spans="1:9" ht="15" x14ac:dyDescent="0.25">
      <c r="A118" s="23">
        <v>2026</v>
      </c>
      <c r="B118" s="28">
        <f t="shared" ref="B118:H118" si="55">B111/B110-1</f>
        <v>3.9758595227363802E-2</v>
      </c>
      <c r="C118" s="28">
        <f t="shared" si="55"/>
        <v>1.1996791675257024E-2</v>
      </c>
      <c r="D118" s="28">
        <f t="shared" si="55"/>
        <v>4.212191747377414E-2</v>
      </c>
      <c r="E118" s="28">
        <f t="shared" si="55"/>
        <v>1.2614598358657858E-3</v>
      </c>
      <c r="F118" s="28">
        <f t="shared" si="55"/>
        <v>-6.0979162297397638E-3</v>
      </c>
      <c r="G118" s="28">
        <f t="shared" si="55"/>
        <v>4.63130053779226E-3</v>
      </c>
      <c r="H118" s="28">
        <f t="shared" si="55"/>
        <v>1.9509414219416321E-2</v>
      </c>
    </row>
    <row r="119" spans="1:9" ht="15" x14ac:dyDescent="0.25">
      <c r="A119" s="23">
        <v>2027</v>
      </c>
      <c r="B119" s="28">
        <f t="shared" ref="B119:H119" si="56">B112/B111-1</f>
        <v>4.0984330338697861E-2</v>
      </c>
      <c r="C119" s="28">
        <f t="shared" si="56"/>
        <v>1.0519574605853732E-2</v>
      </c>
      <c r="D119" s="28">
        <f t="shared" si="56"/>
        <v>3.5813207550081883E-2</v>
      </c>
      <c r="E119" s="28">
        <f t="shared" si="56"/>
        <v>-1.7042157049193429E-2</v>
      </c>
      <c r="F119" s="28">
        <f t="shared" si="56"/>
        <v>-5.7531722329421386E-3</v>
      </c>
      <c r="G119" s="28">
        <f t="shared" si="56"/>
        <v>3.919929236714248E-3</v>
      </c>
      <c r="H119" s="28">
        <f t="shared" si="56"/>
        <v>1.1879955925455654E-2</v>
      </c>
    </row>
    <row r="120" spans="1:9" ht="15" x14ac:dyDescent="0.25">
      <c r="A120" s="23">
        <v>2028</v>
      </c>
      <c r="B120" s="28">
        <f t="shared" ref="B120:H120" si="57">B113/B112-1</f>
        <v>3.8547309283495146E-2</v>
      </c>
      <c r="C120" s="28">
        <f t="shared" si="57"/>
        <v>9.2364660383226216E-3</v>
      </c>
      <c r="D120" s="28">
        <f t="shared" si="57"/>
        <v>3.0636550457834533E-2</v>
      </c>
      <c r="E120" s="28">
        <f t="shared" si="57"/>
        <v>-1.649210591832273E-2</v>
      </c>
      <c r="F120" s="28">
        <f t="shared" si="57"/>
        <v>-5.4273177485544277E-3</v>
      </c>
      <c r="G120" s="28">
        <f t="shared" si="57"/>
        <v>3.3182032751573054E-3</v>
      </c>
      <c r="H120" s="28">
        <f t="shared" si="57"/>
        <v>1.1145802139708616E-2</v>
      </c>
    </row>
    <row r="121" spans="1:9" ht="15" x14ac:dyDescent="0.25">
      <c r="A121" s="23">
        <v>2029</v>
      </c>
      <c r="B121" s="28">
        <f t="shared" ref="B121:H121" si="58">B114/B113-1</f>
        <v>3.6664476354146602E-2</v>
      </c>
      <c r="C121" s="28">
        <f t="shared" si="58"/>
        <v>8.1191998399114951E-3</v>
      </c>
      <c r="D121" s="28">
        <f t="shared" si="58"/>
        <v>2.6341026523880595E-2</v>
      </c>
      <c r="E121" s="28">
        <f t="shared" si="58"/>
        <v>-1.5981573096047197E-2</v>
      </c>
      <c r="F121" s="28">
        <f t="shared" si="58"/>
        <v>-5.1193840523791057E-3</v>
      </c>
      <c r="G121" s="28">
        <f t="shared" si="58"/>
        <v>2.8087047108966701E-3</v>
      </c>
      <c r="H121" s="28">
        <f t="shared" si="58"/>
        <v>1.0598682314694186E-2</v>
      </c>
    </row>
    <row r="125" spans="1:9" ht="12.75" x14ac:dyDescent="0.2">
      <c r="E125" s="21">
        <v>3.2000000000000001E-2</v>
      </c>
      <c r="F125" s="21">
        <v>1.2999999999999999E-2</v>
      </c>
      <c r="G125" s="21">
        <v>6.8000000000000005E-2</v>
      </c>
      <c r="H125" s="21">
        <v>1.6E-2</v>
      </c>
      <c r="I125" s="21">
        <v>-4.2999999999999997E-2</v>
      </c>
    </row>
    <row r="126" spans="1:9" ht="12.75" x14ac:dyDescent="0.2">
      <c r="E126" s="21">
        <v>5.4008560939059924E-2</v>
      </c>
      <c r="F126" s="21">
        <v>2.933728421363635E-2</v>
      </c>
      <c r="G126" s="21">
        <v>6.6136492895775278E-2</v>
      </c>
      <c r="H126" s="21">
        <v>1.6100802361287414E-2</v>
      </c>
      <c r="I126" s="21">
        <v>-1.2081100407552725E-3</v>
      </c>
    </row>
    <row r="127" spans="1:9" ht="12.75" x14ac:dyDescent="0.2">
      <c r="E127" s="21">
        <v>5.6281970712221074E-2</v>
      </c>
      <c r="F127" s="21">
        <v>2.4430390531661184E-2</v>
      </c>
      <c r="G127" s="21">
        <v>5.4955611498813672E-2</v>
      </c>
      <c r="H127" s="21">
        <v>1.3603765970412685E-2</v>
      </c>
      <c r="I127" s="21">
        <v>-4.0302445605905346E-3</v>
      </c>
    </row>
    <row r="128" spans="1:9" ht="12.75" x14ac:dyDescent="0.2">
      <c r="E128" s="21">
        <v>5.5638970802081023E-2</v>
      </c>
      <c r="F128" s="21">
        <v>3.2779472014823785E-2</v>
      </c>
      <c r="G128" s="21">
        <v>5.8658917826921675E-2</v>
      </c>
      <c r="H128" s="21">
        <v>4.6507607923398364E-3</v>
      </c>
      <c r="I128" s="21">
        <v>-4.572651234526881E-3</v>
      </c>
    </row>
    <row r="129" spans="5:9" ht="12.75" x14ac:dyDescent="0.2">
      <c r="E129" s="21">
        <v>3.7766880233362832E-2</v>
      </c>
      <c r="F129" s="21">
        <v>4.3779577120354185E-2</v>
      </c>
      <c r="G129" s="21">
        <v>6.5914773404610161E-2</v>
      </c>
      <c r="H129" s="21">
        <v>1.7181634988831851E-2</v>
      </c>
      <c r="I129" s="21">
        <v>-1.424672080308742E-2</v>
      </c>
    </row>
    <row r="130" spans="5:9" ht="12.75" x14ac:dyDescent="0.2">
      <c r="E130" s="21">
        <v>3.2670712280387093E-3</v>
      </c>
      <c r="F130" s="21">
        <v>2.7236981996015652E-2</v>
      </c>
      <c r="G130" s="21">
        <v>4.5795027287867551E-2</v>
      </c>
      <c r="H130" s="21">
        <v>2.6745877024625386E-3</v>
      </c>
      <c r="I130" s="21">
        <v>-8.301626755510938E-3</v>
      </c>
    </row>
  </sheetData>
  <mergeCells count="11">
    <mergeCell ref="A50:H50"/>
    <mergeCell ref="A63:H63"/>
    <mergeCell ref="A64:H64"/>
    <mergeCell ref="A1:H1"/>
    <mergeCell ref="S25:AB25"/>
    <mergeCell ref="J1:Q1"/>
    <mergeCell ref="S1:AK1"/>
    <mergeCell ref="A14:H14"/>
    <mergeCell ref="S14:AB14"/>
    <mergeCell ref="S24:AB24"/>
    <mergeCell ref="A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73"/>
  <sheetViews>
    <sheetView topLeftCell="A40" workbookViewId="0">
      <selection sqref="A1:C73"/>
    </sheetView>
  </sheetViews>
  <sheetFormatPr baseColWidth="10" defaultColWidth="12.5703125" defaultRowHeight="15.75" customHeight="1" x14ac:dyDescent="0.2"/>
  <sheetData>
    <row r="1" spans="1:29" x14ac:dyDescent="0.2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9</v>
      </c>
      <c r="AA1" s="2" t="s">
        <v>10</v>
      </c>
      <c r="AB1" s="2" t="s">
        <v>19</v>
      </c>
      <c r="AC1" s="2" t="s">
        <v>20</v>
      </c>
    </row>
    <row r="2" spans="1:29" x14ac:dyDescent="0.2">
      <c r="A2" s="10" t="s">
        <v>31</v>
      </c>
      <c r="B2" s="2" t="s">
        <v>32</v>
      </c>
      <c r="C2" s="2">
        <v>27628599.205248311</v>
      </c>
      <c r="D2" s="2" t="s">
        <v>32</v>
      </c>
      <c r="E2" s="2">
        <v>84246309.72080408</v>
      </c>
      <c r="F2" s="2">
        <v>587155.36344658874</v>
      </c>
      <c r="G2" s="2">
        <v>754481.19358208578</v>
      </c>
      <c r="H2" s="2" t="s">
        <v>32</v>
      </c>
      <c r="I2" s="2">
        <v>12657629.99835561</v>
      </c>
      <c r="J2" s="2">
        <v>76266992.897558495</v>
      </c>
      <c r="K2" s="2">
        <v>84815817.27606307</v>
      </c>
      <c r="L2" s="2" t="s">
        <v>32</v>
      </c>
      <c r="M2" s="2">
        <v>8660131.3879577927</v>
      </c>
      <c r="N2" s="2">
        <v>30919126.439379811</v>
      </c>
      <c r="O2" s="2">
        <v>36006754.65046633</v>
      </c>
      <c r="P2" s="2" t="s">
        <v>32</v>
      </c>
      <c r="Q2" s="2">
        <v>704359.19244005415</v>
      </c>
      <c r="R2" s="2">
        <v>7736608.6611195048</v>
      </c>
      <c r="S2" s="2">
        <v>9583654.1147960797</v>
      </c>
      <c r="T2" s="2">
        <v>22682107.408102032</v>
      </c>
      <c r="U2" s="2">
        <v>27551709.328713082</v>
      </c>
      <c r="V2" s="2" t="s">
        <v>32</v>
      </c>
      <c r="W2" s="2">
        <v>34466828.761270761</v>
      </c>
      <c r="X2" s="2">
        <v>11763897.6791104</v>
      </c>
      <c r="Y2" s="2">
        <v>13551362.31760082</v>
      </c>
      <c r="Z2" s="2" t="s">
        <v>32</v>
      </c>
      <c r="AA2" s="2">
        <v>236867334.12433761</v>
      </c>
      <c r="AB2" s="2">
        <v>67831245.595649615</v>
      </c>
      <c r="AC2" s="2">
        <v>74373236.88032417</v>
      </c>
    </row>
    <row r="3" spans="1:29" x14ac:dyDescent="0.2">
      <c r="A3" s="10" t="s">
        <v>33</v>
      </c>
      <c r="B3" s="2" t="s">
        <v>32</v>
      </c>
      <c r="C3" s="2">
        <v>24601213.250313021</v>
      </c>
      <c r="D3" s="2" t="s">
        <v>32</v>
      </c>
      <c r="E3" s="2">
        <v>78292457.60622789</v>
      </c>
      <c r="F3" s="2">
        <v>581536.83786004991</v>
      </c>
      <c r="G3" s="2">
        <v>748862.66799554694</v>
      </c>
      <c r="H3" s="2" t="s">
        <v>32</v>
      </c>
      <c r="I3" s="2">
        <v>12043475.492483029</v>
      </c>
      <c r="J3" s="2">
        <v>70574973.667562142</v>
      </c>
      <c r="K3" s="2">
        <v>79123798.046066716</v>
      </c>
      <c r="L3" s="2" t="s">
        <v>32</v>
      </c>
      <c r="M3" s="2">
        <v>8153265.7649844</v>
      </c>
      <c r="N3" s="2">
        <v>29184868.820720602</v>
      </c>
      <c r="O3" s="2">
        <v>34272497.031807117</v>
      </c>
      <c r="P3" s="2" t="s">
        <v>32</v>
      </c>
      <c r="Q3" s="2">
        <v>698459.74057418841</v>
      </c>
      <c r="R3" s="2">
        <v>7229743.0381461121</v>
      </c>
      <c r="S3" s="2">
        <v>9076788.4918226879</v>
      </c>
      <c r="T3" s="2">
        <v>19929938.35816085</v>
      </c>
      <c r="U3" s="2">
        <v>24799540.278771911</v>
      </c>
      <c r="V3" s="2" t="s">
        <v>32</v>
      </c>
      <c r="W3" s="2">
        <v>32680543.414051779</v>
      </c>
      <c r="X3" s="2">
        <v>11149743.173237819</v>
      </c>
      <c r="Y3" s="2">
        <v>12937207.811728241</v>
      </c>
      <c r="Z3" s="2" t="s">
        <v>32</v>
      </c>
      <c r="AA3" s="2">
        <v>210586311.9824273</v>
      </c>
      <c r="AB3" s="2">
        <v>60535418.05727464</v>
      </c>
      <c r="AC3" s="2">
        <v>67077409.341949187</v>
      </c>
    </row>
    <row r="4" spans="1:29" x14ac:dyDescent="0.2">
      <c r="A4" s="10" t="s">
        <v>34</v>
      </c>
      <c r="B4" s="2" t="s">
        <v>32</v>
      </c>
      <c r="C4" s="2">
        <v>27537975.511591289</v>
      </c>
      <c r="D4" s="2" t="s">
        <v>32</v>
      </c>
      <c r="E4" s="2">
        <v>85362835.24014543</v>
      </c>
      <c r="F4" s="2">
        <v>607608.39046372205</v>
      </c>
      <c r="G4" s="2">
        <v>774934.22059921909</v>
      </c>
      <c r="H4" s="2" t="s">
        <v>32</v>
      </c>
      <c r="I4" s="2">
        <v>13052207.84127507</v>
      </c>
      <c r="J4" s="2">
        <v>77334416.912225172</v>
      </c>
      <c r="K4" s="2">
        <v>85883241.290729746</v>
      </c>
      <c r="L4" s="2" t="s">
        <v>32</v>
      </c>
      <c r="M4" s="2">
        <v>9164171.3249222897</v>
      </c>
      <c r="N4" s="2">
        <v>31211857.470814291</v>
      </c>
      <c r="O4" s="2">
        <v>36299485.681900807</v>
      </c>
      <c r="P4" s="2" t="s">
        <v>32</v>
      </c>
      <c r="Q4" s="2">
        <v>725834.8708080441</v>
      </c>
      <c r="R4" s="2">
        <v>8240648.5980840018</v>
      </c>
      <c r="S4" s="2">
        <v>10087694.05176058</v>
      </c>
      <c r="T4" s="2">
        <v>22599722.232050192</v>
      </c>
      <c r="U4" s="2">
        <v>27469324.152661249</v>
      </c>
      <c r="V4" s="2" t="s">
        <v>32</v>
      </c>
      <c r="W4" s="2">
        <v>34768341.72364828</v>
      </c>
      <c r="X4" s="2">
        <v>12158475.522029851</v>
      </c>
      <c r="Y4" s="2">
        <v>13945940.16052028</v>
      </c>
      <c r="Z4" s="2" t="s">
        <v>32</v>
      </c>
      <c r="AA4" s="2">
        <v>225874062.65879449</v>
      </c>
      <c r="AB4" s="2">
        <v>62890093.287713379</v>
      </c>
      <c r="AC4" s="2">
        <v>69432084.572387919</v>
      </c>
    </row>
    <row r="5" spans="1:29" x14ac:dyDescent="0.2">
      <c r="A5" s="10" t="s">
        <v>35</v>
      </c>
      <c r="B5" s="2" t="s">
        <v>32</v>
      </c>
      <c r="C5" s="2">
        <v>22741914.394129619</v>
      </c>
      <c r="D5" s="2" t="s">
        <v>32</v>
      </c>
      <c r="E5" s="2">
        <v>78562329.610080838</v>
      </c>
      <c r="F5" s="2">
        <v>443607.82918780879</v>
      </c>
      <c r="G5" s="2">
        <v>610933.65932330582</v>
      </c>
      <c r="H5" s="2" t="s">
        <v>32</v>
      </c>
      <c r="I5" s="2">
        <v>12125151.99504436</v>
      </c>
      <c r="J5" s="2">
        <v>70832977.495337427</v>
      </c>
      <c r="K5" s="2">
        <v>79381801.873842001</v>
      </c>
      <c r="L5" s="2" t="s">
        <v>32</v>
      </c>
      <c r="M5" s="2">
        <v>8066591.2596379584</v>
      </c>
      <c r="N5" s="2">
        <v>30891941.456426341</v>
      </c>
      <c r="O5" s="2">
        <v>35979569.667512856</v>
      </c>
      <c r="P5" s="2" t="s">
        <v>32</v>
      </c>
      <c r="Q5" s="2">
        <v>553634.28146833519</v>
      </c>
      <c r="R5" s="2">
        <v>7143068.5327996695</v>
      </c>
      <c r="S5" s="2">
        <v>8990113.9864762463</v>
      </c>
      <c r="T5" s="2">
        <v>18239666.670721401</v>
      </c>
      <c r="U5" s="2">
        <v>23109268.591332451</v>
      </c>
      <c r="V5" s="2" t="s">
        <v>32</v>
      </c>
      <c r="W5" s="2">
        <v>34438828.228828691</v>
      </c>
      <c r="X5" s="2">
        <v>11231419.675799141</v>
      </c>
      <c r="Y5" s="2">
        <v>13018884.31428957</v>
      </c>
      <c r="Z5" s="2" t="s">
        <v>32</v>
      </c>
      <c r="AA5" s="2">
        <v>217544360.67668539</v>
      </c>
      <c r="AB5" s="2">
        <v>60523921.145978808</v>
      </c>
      <c r="AC5" s="2">
        <v>67065912.430653349</v>
      </c>
    </row>
    <row r="6" spans="1:29" x14ac:dyDescent="0.2">
      <c r="A6" s="10" t="s">
        <v>36</v>
      </c>
      <c r="B6" s="2" t="s">
        <v>32</v>
      </c>
      <c r="C6" s="2">
        <v>24023730.553146102</v>
      </c>
      <c r="D6" s="2" t="s">
        <v>32</v>
      </c>
      <c r="E6" s="2">
        <v>81315291.474674135</v>
      </c>
      <c r="F6" s="2">
        <v>431602.91157602711</v>
      </c>
      <c r="G6" s="2">
        <v>598928.7417115242</v>
      </c>
      <c r="H6" s="2" t="s">
        <v>32</v>
      </c>
      <c r="I6" s="2">
        <v>12896222.831213269</v>
      </c>
      <c r="J6" s="2">
        <v>73464872.203361601</v>
      </c>
      <c r="K6" s="2">
        <v>82013696.581866175</v>
      </c>
      <c r="L6" s="2" t="s">
        <v>32</v>
      </c>
      <c r="M6" s="2">
        <v>8168987.8699403787</v>
      </c>
      <c r="N6" s="2">
        <v>31486275.273900371</v>
      </c>
      <c r="O6" s="2">
        <v>36573903.484986886</v>
      </c>
      <c r="P6" s="2" t="s">
        <v>32</v>
      </c>
      <c r="Q6" s="2">
        <v>541029.11797596444</v>
      </c>
      <c r="R6" s="2">
        <v>7245465.1431020908</v>
      </c>
      <c r="S6" s="2">
        <v>9092510.5967786666</v>
      </c>
      <c r="T6" s="2">
        <v>19404954.0880091</v>
      </c>
      <c r="U6" s="2">
        <v>24274556.008620169</v>
      </c>
      <c r="V6" s="2" t="s">
        <v>32</v>
      </c>
      <c r="W6" s="2">
        <v>35050992.060826942</v>
      </c>
      <c r="X6" s="2">
        <v>12002490.511968059</v>
      </c>
      <c r="Y6" s="2">
        <v>13789955.150458479</v>
      </c>
      <c r="Z6" s="2" t="s">
        <v>32</v>
      </c>
      <c r="AA6" s="2">
        <v>222241983.9458648</v>
      </c>
      <c r="AB6" s="2">
        <v>62682360.560915902</v>
      </c>
      <c r="AC6" s="2">
        <v>69224351.845590442</v>
      </c>
    </row>
    <row r="7" spans="1:29" x14ac:dyDescent="0.2">
      <c r="A7" s="10" t="s">
        <v>37</v>
      </c>
      <c r="B7" s="2" t="s">
        <v>32</v>
      </c>
      <c r="C7" s="2">
        <v>23890067.989297401</v>
      </c>
      <c r="D7" s="2" t="s">
        <v>32</v>
      </c>
      <c r="E7" s="2">
        <v>80358875.769047141</v>
      </c>
      <c r="F7" s="2">
        <v>421632.2864337872</v>
      </c>
      <c r="G7" s="2">
        <v>588958.11656928423</v>
      </c>
      <c r="H7" s="2" t="s">
        <v>32</v>
      </c>
      <c r="I7" s="2">
        <v>13246090.15965482</v>
      </c>
      <c r="J7" s="2">
        <v>72550516.844253585</v>
      </c>
      <c r="K7" s="2">
        <v>81099341.222758159</v>
      </c>
      <c r="L7" s="2" t="s">
        <v>32</v>
      </c>
      <c r="M7" s="2">
        <v>8372231.657902142</v>
      </c>
      <c r="N7" s="2">
        <v>30158363.659641881</v>
      </c>
      <c r="O7" s="2">
        <v>35245991.870728403</v>
      </c>
      <c r="P7" s="2" t="s">
        <v>32</v>
      </c>
      <c r="Q7" s="2">
        <v>530559.96157661255</v>
      </c>
      <c r="R7" s="2">
        <v>7448708.9310638541</v>
      </c>
      <c r="S7" s="2">
        <v>9295754.3847404309</v>
      </c>
      <c r="T7" s="2">
        <v>19283442.666328471</v>
      </c>
      <c r="U7" s="2">
        <v>24153044.586939521</v>
      </c>
      <c r="V7" s="2" t="s">
        <v>32</v>
      </c>
      <c r="W7" s="2">
        <v>33683243.098140702</v>
      </c>
      <c r="X7" s="2">
        <v>12352357.84040961</v>
      </c>
      <c r="Y7" s="2">
        <v>14139822.47890003</v>
      </c>
      <c r="Z7" s="2" t="s">
        <v>32</v>
      </c>
      <c r="AA7" s="2">
        <v>220583454.28504011</v>
      </c>
      <c r="AB7" s="2">
        <v>61431243.34206365</v>
      </c>
      <c r="AC7" s="2">
        <v>67973234.626738191</v>
      </c>
    </row>
    <row r="8" spans="1:29" x14ac:dyDescent="0.2">
      <c r="A8" s="10" t="s">
        <v>38</v>
      </c>
      <c r="B8" s="2" t="s">
        <v>32</v>
      </c>
      <c r="C8" s="2">
        <v>26293560.273912489</v>
      </c>
      <c r="D8" s="2" t="s">
        <v>32</v>
      </c>
      <c r="E8" s="2">
        <v>83885689.318018436</v>
      </c>
      <c r="F8" s="2">
        <v>426876.57614964881</v>
      </c>
      <c r="G8" s="2">
        <v>594202.4062851459</v>
      </c>
      <c r="H8" s="2" t="s">
        <v>32</v>
      </c>
      <c r="I8" s="2">
        <v>13434727.7538545</v>
      </c>
      <c r="J8" s="2">
        <v>75922231.518222317</v>
      </c>
      <c r="K8" s="2">
        <v>84471055.896726891</v>
      </c>
      <c r="L8" s="2" t="s">
        <v>32</v>
      </c>
      <c r="M8" s="2">
        <v>8659599.1001344509</v>
      </c>
      <c r="N8" s="2">
        <v>31095939.095302861</v>
      </c>
      <c r="O8" s="2">
        <v>36183567.306389377</v>
      </c>
      <c r="P8" s="2" t="s">
        <v>32</v>
      </c>
      <c r="Q8" s="2">
        <v>536066.46577826724</v>
      </c>
      <c r="R8" s="2">
        <v>7736076.373296163</v>
      </c>
      <c r="S8" s="2">
        <v>9583121.8269727379</v>
      </c>
      <c r="T8" s="2">
        <v>21468435.652342189</v>
      </c>
      <c r="U8" s="2">
        <v>26338037.572953239</v>
      </c>
      <c r="V8" s="2" t="s">
        <v>32</v>
      </c>
      <c r="W8" s="2">
        <v>34648945.796871513</v>
      </c>
      <c r="X8" s="2">
        <v>12540995.43460929</v>
      </c>
      <c r="Y8" s="2">
        <v>14328460.07309971</v>
      </c>
      <c r="Z8" s="2" t="s">
        <v>32</v>
      </c>
      <c r="AA8" s="2">
        <v>227937098.16321379</v>
      </c>
      <c r="AB8" s="2">
        <v>64490520.342090704</v>
      </c>
      <c r="AC8" s="2">
        <v>71032511.626765251</v>
      </c>
    </row>
    <row r="9" spans="1:29" x14ac:dyDescent="0.2">
      <c r="A9" s="10" t="s">
        <v>39</v>
      </c>
      <c r="B9" s="2" t="s">
        <v>32</v>
      </c>
      <c r="C9" s="2">
        <v>25698267.449284971</v>
      </c>
      <c r="D9" s="2" t="s">
        <v>32</v>
      </c>
      <c r="E9" s="2">
        <v>82280307.033885837</v>
      </c>
      <c r="F9" s="2">
        <v>422393.81461495801</v>
      </c>
      <c r="G9" s="2">
        <v>589719.64475045516</v>
      </c>
      <c r="H9" s="2" t="s">
        <v>32</v>
      </c>
      <c r="I9" s="2">
        <v>13194560.7976328</v>
      </c>
      <c r="J9" s="2">
        <v>74387449.219816387</v>
      </c>
      <c r="K9" s="2">
        <v>82936273.598320961</v>
      </c>
      <c r="L9" s="2" t="s">
        <v>32</v>
      </c>
      <c r="M9" s="2">
        <v>8409645.7116320077</v>
      </c>
      <c r="N9" s="2">
        <v>30371021.316935249</v>
      </c>
      <c r="O9" s="2">
        <v>35458649.528021783</v>
      </c>
      <c r="P9" s="2" t="s">
        <v>32</v>
      </c>
      <c r="Q9" s="2">
        <v>531359.56616684189</v>
      </c>
      <c r="R9" s="2">
        <v>7486122.9847937198</v>
      </c>
      <c r="S9" s="2">
        <v>9333168.4384702966</v>
      </c>
      <c r="T9" s="2">
        <v>20927260.35722626</v>
      </c>
      <c r="U9" s="2">
        <v>25796862.27783731</v>
      </c>
      <c r="V9" s="2" t="s">
        <v>32</v>
      </c>
      <c r="W9" s="2">
        <v>33902280.48515287</v>
      </c>
      <c r="X9" s="2">
        <v>12300828.47838759</v>
      </c>
      <c r="Y9" s="2">
        <v>14088293.11687801</v>
      </c>
      <c r="Z9" s="2" t="s">
        <v>32</v>
      </c>
      <c r="AA9" s="2">
        <v>222602714.8508825</v>
      </c>
      <c r="AB9" s="2">
        <v>61350829.97092706</v>
      </c>
      <c r="AC9" s="2">
        <v>67892821.255601615</v>
      </c>
    </row>
    <row r="10" spans="1:29" x14ac:dyDescent="0.2">
      <c r="A10" s="10" t="s">
        <v>40</v>
      </c>
      <c r="B10" s="2" t="s">
        <v>32</v>
      </c>
      <c r="C10" s="2">
        <v>24137698.87365225</v>
      </c>
      <c r="D10" s="2" t="s">
        <v>32</v>
      </c>
      <c r="E10" s="2">
        <v>79749214.880057678</v>
      </c>
      <c r="F10" s="2">
        <v>409809.0403178304</v>
      </c>
      <c r="G10" s="2">
        <v>577134.87045332743</v>
      </c>
      <c r="H10" s="2" t="s">
        <v>32</v>
      </c>
      <c r="I10" s="2">
        <v>13227696.014143869</v>
      </c>
      <c r="J10" s="2">
        <v>71967667.045984492</v>
      </c>
      <c r="K10" s="2">
        <v>80516491.424489066</v>
      </c>
      <c r="L10" s="2" t="s">
        <v>32</v>
      </c>
      <c r="M10" s="2">
        <v>7889021.2059926577</v>
      </c>
      <c r="N10" s="2">
        <v>29682890.58217974</v>
      </c>
      <c r="O10" s="2">
        <v>34770518.793266259</v>
      </c>
      <c r="P10" s="2" t="s">
        <v>32</v>
      </c>
      <c r="Q10" s="2">
        <v>518145.55315485789</v>
      </c>
      <c r="R10" s="2">
        <v>6965498.4791543698</v>
      </c>
      <c r="S10" s="2">
        <v>8812543.9328309447</v>
      </c>
      <c r="T10" s="2">
        <v>19508561.6521056</v>
      </c>
      <c r="U10" s="2">
        <v>24378163.572716661</v>
      </c>
      <c r="V10" s="2" t="s">
        <v>32</v>
      </c>
      <c r="W10" s="2">
        <v>33193505.82835469</v>
      </c>
      <c r="X10" s="2">
        <v>12333963.694898659</v>
      </c>
      <c r="Y10" s="2">
        <v>14121428.333389079</v>
      </c>
      <c r="Z10" s="2" t="s">
        <v>32</v>
      </c>
      <c r="AA10" s="2">
        <v>220038321.26505139</v>
      </c>
      <c r="AB10" s="2">
        <v>61047409.208328933</v>
      </c>
      <c r="AC10" s="2">
        <v>67589400.493003488</v>
      </c>
    </row>
    <row r="11" spans="1:29" x14ac:dyDescent="0.2">
      <c r="A11" s="10" t="s">
        <v>41</v>
      </c>
      <c r="B11" s="2" t="s">
        <v>32</v>
      </c>
      <c r="C11" s="2">
        <v>25172789.202281412</v>
      </c>
      <c r="D11" s="2" t="s">
        <v>32</v>
      </c>
      <c r="E11" s="2">
        <v>81737573.094217703</v>
      </c>
      <c r="F11" s="2">
        <v>441751.26563790982</v>
      </c>
      <c r="G11" s="2">
        <v>609077.09577340679</v>
      </c>
      <c r="H11" s="2" t="s">
        <v>32</v>
      </c>
      <c r="I11" s="2">
        <v>13350162.725039501</v>
      </c>
      <c r="J11" s="2">
        <v>73868583.120707273</v>
      </c>
      <c r="K11" s="2">
        <v>82417407.499211848</v>
      </c>
      <c r="L11" s="2" t="s">
        <v>32</v>
      </c>
      <c r="M11" s="2">
        <v>8101975.3110702159</v>
      </c>
      <c r="N11" s="2">
        <v>30399432.948223539</v>
      </c>
      <c r="O11" s="2">
        <v>35487061.159310058</v>
      </c>
      <c r="P11" s="2" t="s">
        <v>32</v>
      </c>
      <c r="Q11" s="2">
        <v>551684.88974094123</v>
      </c>
      <c r="R11" s="2">
        <v>7178452.584231928</v>
      </c>
      <c r="S11" s="2">
        <v>9025498.0379085038</v>
      </c>
      <c r="T11" s="2">
        <v>20449552.8599503</v>
      </c>
      <c r="U11" s="2">
        <v>25319154.78056135</v>
      </c>
      <c r="V11" s="2" t="s">
        <v>32</v>
      </c>
      <c r="W11" s="2">
        <v>33931544.465379797</v>
      </c>
      <c r="X11" s="2">
        <v>12456430.40579428</v>
      </c>
      <c r="Y11" s="2">
        <v>14243895.044284711</v>
      </c>
      <c r="Z11" s="2" t="s">
        <v>32</v>
      </c>
      <c r="AA11" s="2">
        <v>226984645.55739671</v>
      </c>
      <c r="AB11" s="2">
        <v>63274000.054953888</v>
      </c>
      <c r="AC11" s="2">
        <v>69815991.339628428</v>
      </c>
    </row>
    <row r="12" spans="1:29" x14ac:dyDescent="0.2">
      <c r="A12" s="10" t="s">
        <v>42</v>
      </c>
      <c r="B12" s="2" t="s">
        <v>32</v>
      </c>
      <c r="C12" s="2">
        <v>25133260.655854881</v>
      </c>
      <c r="D12" s="2" t="s">
        <v>32</v>
      </c>
      <c r="E12" s="2">
        <v>81238998.118198872</v>
      </c>
      <c r="F12" s="2">
        <v>446197.61929365748</v>
      </c>
      <c r="G12" s="2">
        <v>613523.44942915451</v>
      </c>
      <c r="H12" s="2" t="s">
        <v>32</v>
      </c>
      <c r="I12" s="2">
        <v>13312141.801241981</v>
      </c>
      <c r="J12" s="2">
        <v>73391934.004054472</v>
      </c>
      <c r="K12" s="2">
        <v>81940758.382559046</v>
      </c>
      <c r="L12" s="2" t="s">
        <v>32</v>
      </c>
      <c r="M12" s="2">
        <v>8160448.3990540775</v>
      </c>
      <c r="N12" s="2">
        <v>29783295.574806329</v>
      </c>
      <c r="O12" s="2">
        <v>34870923.785892852</v>
      </c>
      <c r="P12" s="2" t="s">
        <v>32</v>
      </c>
      <c r="Q12" s="2">
        <v>556353.56107947638</v>
      </c>
      <c r="R12" s="2">
        <v>7236925.6722157886</v>
      </c>
      <c r="S12" s="2">
        <v>9083971.1258923635</v>
      </c>
      <c r="T12" s="2">
        <v>20413617.817744359</v>
      </c>
      <c r="U12" s="2">
        <v>25283219.738355409</v>
      </c>
      <c r="V12" s="2" t="s">
        <v>32</v>
      </c>
      <c r="W12" s="2">
        <v>33296922.970760081</v>
      </c>
      <c r="X12" s="2">
        <v>12418409.481996769</v>
      </c>
      <c r="Y12" s="2">
        <v>14205874.120487191</v>
      </c>
      <c r="Z12" s="2" t="s">
        <v>32</v>
      </c>
      <c r="AA12" s="2">
        <v>222639939.59150699</v>
      </c>
      <c r="AB12" s="2">
        <v>61765631.524663337</v>
      </c>
      <c r="AC12" s="2">
        <v>68307622.809337899</v>
      </c>
    </row>
    <row r="13" spans="1:29" x14ac:dyDescent="0.2">
      <c r="A13" s="10" t="s">
        <v>43</v>
      </c>
      <c r="B13" s="2" t="s">
        <v>32</v>
      </c>
      <c r="C13" s="2">
        <v>27156841.403018478</v>
      </c>
      <c r="D13" s="2" t="s">
        <v>32</v>
      </c>
      <c r="E13" s="2">
        <v>84976118.049558803</v>
      </c>
      <c r="F13" s="2">
        <v>480249.06774181809</v>
      </c>
      <c r="G13" s="2">
        <v>647574.89787731518</v>
      </c>
      <c r="H13" s="2" t="s">
        <v>32</v>
      </c>
      <c r="I13" s="2">
        <v>13535630.93657632</v>
      </c>
      <c r="J13" s="2">
        <v>76964706.404972181</v>
      </c>
      <c r="K13" s="2">
        <v>85513530.783476755</v>
      </c>
      <c r="L13" s="2" t="s">
        <v>32</v>
      </c>
      <c r="M13" s="2">
        <v>8643513.2389668804</v>
      </c>
      <c r="N13" s="2">
        <v>30913552.260702889</v>
      </c>
      <c r="O13" s="2">
        <v>36001180.471789397</v>
      </c>
      <c r="P13" s="2" t="s">
        <v>32</v>
      </c>
      <c r="Q13" s="2">
        <v>592107.58195004507</v>
      </c>
      <c r="R13" s="2">
        <v>7719990.5121285915</v>
      </c>
      <c r="S13" s="2">
        <v>9567035.9658051692</v>
      </c>
      <c r="T13" s="2">
        <v>22253236.678802181</v>
      </c>
      <c r="U13" s="2">
        <v>27122838.599413231</v>
      </c>
      <c r="V13" s="2" t="s">
        <v>32</v>
      </c>
      <c r="W13" s="2">
        <v>34461087.357233532</v>
      </c>
      <c r="X13" s="2">
        <v>12641898.61733111</v>
      </c>
      <c r="Y13" s="2">
        <v>14429363.25582153</v>
      </c>
      <c r="Z13" s="2" t="s">
        <v>32</v>
      </c>
      <c r="AA13" s="2">
        <v>226823013.21942291</v>
      </c>
      <c r="AB13" s="2">
        <v>61748497.500191242</v>
      </c>
      <c r="AC13" s="2">
        <v>68290488.784865797</v>
      </c>
    </row>
    <row r="14" spans="1:29" x14ac:dyDescent="0.2">
      <c r="A14" s="10" t="s">
        <v>44</v>
      </c>
      <c r="B14" s="2" t="s">
        <v>32</v>
      </c>
      <c r="C14" s="2">
        <v>28716824.09213268</v>
      </c>
      <c r="D14" s="2" t="s">
        <v>32</v>
      </c>
      <c r="E14" s="2">
        <v>87137608.313703418</v>
      </c>
      <c r="F14" s="2">
        <v>595392.8701034555</v>
      </c>
      <c r="G14" s="2">
        <v>762718.70023895253</v>
      </c>
      <c r="H14" s="2" t="s">
        <v>32</v>
      </c>
      <c r="I14" s="2">
        <v>13343499.929341501</v>
      </c>
      <c r="J14" s="2">
        <v>76036747.546879902</v>
      </c>
      <c r="K14" s="2">
        <v>84585571.925384477</v>
      </c>
      <c r="L14" s="2" t="s">
        <v>32</v>
      </c>
      <c r="M14" s="2">
        <v>8517160.2017386332</v>
      </c>
      <c r="N14" s="2">
        <v>30618322.588214949</v>
      </c>
      <c r="O14" s="2">
        <v>35705950.799301483</v>
      </c>
      <c r="P14" s="2" t="s">
        <v>32</v>
      </c>
      <c r="Q14" s="2">
        <v>713008.5744297643</v>
      </c>
      <c r="R14" s="2">
        <v>7679669.3961300282</v>
      </c>
      <c r="S14" s="2">
        <v>9526714.849806603</v>
      </c>
      <c r="T14" s="2">
        <v>21696983.991066471</v>
      </c>
      <c r="U14" s="2">
        <v>26566585.911677528</v>
      </c>
      <c r="V14" s="2" t="s">
        <v>32</v>
      </c>
      <c r="W14" s="2">
        <v>34488622.161508553</v>
      </c>
      <c r="X14" s="2">
        <v>12449767.61009628</v>
      </c>
      <c r="Y14" s="2">
        <v>14237232.248586711</v>
      </c>
      <c r="Z14" s="2" t="s">
        <v>32</v>
      </c>
      <c r="AA14" s="2">
        <v>237588516.99980149</v>
      </c>
      <c r="AB14" s="2">
        <v>67282123.367362216</v>
      </c>
      <c r="AC14" s="2">
        <v>73824114.652036771</v>
      </c>
    </row>
    <row r="15" spans="1:29" x14ac:dyDescent="0.2">
      <c r="A15" s="10" t="s">
        <v>45</v>
      </c>
      <c r="B15" s="2" t="s">
        <v>32</v>
      </c>
      <c r="C15" s="2">
        <v>25453465.891365409</v>
      </c>
      <c r="D15" s="2" t="s">
        <v>32</v>
      </c>
      <c r="E15" s="2">
        <v>80926978.441683307</v>
      </c>
      <c r="F15" s="2">
        <v>589685.10083334171</v>
      </c>
      <c r="G15" s="2">
        <v>757010.93096883874</v>
      </c>
      <c r="H15" s="2" t="s">
        <v>32</v>
      </c>
      <c r="I15" s="2">
        <v>12722821.72224655</v>
      </c>
      <c r="J15" s="2">
        <v>70312664.715524957</v>
      </c>
      <c r="K15" s="2">
        <v>78861489.094029531</v>
      </c>
      <c r="L15" s="2" t="s">
        <v>32</v>
      </c>
      <c r="M15" s="2">
        <v>8017965.3505467018</v>
      </c>
      <c r="N15" s="2">
        <v>28829801.683646429</v>
      </c>
      <c r="O15" s="2">
        <v>33917429.894732952</v>
      </c>
      <c r="P15" s="2" t="s">
        <v>32</v>
      </c>
      <c r="Q15" s="2">
        <v>707015.41669614473</v>
      </c>
      <c r="R15" s="2">
        <v>7175432.1727038352</v>
      </c>
      <c r="S15" s="2">
        <v>9022477.62638041</v>
      </c>
      <c r="T15" s="2">
        <v>18954666.175295651</v>
      </c>
      <c r="U15" s="2">
        <v>23824268.095906708</v>
      </c>
      <c r="V15" s="2" t="s">
        <v>32</v>
      </c>
      <c r="W15" s="2">
        <v>32628560.420757279</v>
      </c>
      <c r="X15" s="2">
        <v>11829089.40300134</v>
      </c>
      <c r="Y15" s="2">
        <v>13616554.04149176</v>
      </c>
      <c r="Z15" s="2" t="s">
        <v>32</v>
      </c>
      <c r="AA15" s="2">
        <v>211435028.90141919</v>
      </c>
      <c r="AB15" s="2">
        <v>59991787.051270127</v>
      </c>
      <c r="AC15" s="2">
        <v>66533778.335944667</v>
      </c>
    </row>
    <row r="16" spans="1:29" x14ac:dyDescent="0.2">
      <c r="A16" s="10" t="s">
        <v>46</v>
      </c>
      <c r="B16" s="2" t="s">
        <v>32</v>
      </c>
      <c r="C16" s="2">
        <v>28642114.44026982</v>
      </c>
      <c r="D16" s="2" t="s">
        <v>32</v>
      </c>
      <c r="E16" s="2">
        <v>88306844.451119557</v>
      </c>
      <c r="F16" s="2">
        <v>615706.0282864836</v>
      </c>
      <c r="G16" s="2">
        <v>783031.85842198064</v>
      </c>
      <c r="H16" s="2" t="s">
        <v>32</v>
      </c>
      <c r="I16" s="2">
        <v>13724228.73027298</v>
      </c>
      <c r="J16" s="2">
        <v>77114384.53989017</v>
      </c>
      <c r="K16" s="2">
        <v>85663208.918394744</v>
      </c>
      <c r="L16" s="2" t="s">
        <v>32</v>
      </c>
      <c r="M16" s="2">
        <v>9014464.1329149902</v>
      </c>
      <c r="N16" s="2">
        <v>30925473.20437748</v>
      </c>
      <c r="O16" s="2">
        <v>36013101.415463999</v>
      </c>
      <c r="P16" s="2" t="s">
        <v>32</v>
      </c>
      <c r="Q16" s="2">
        <v>734337.3905219438</v>
      </c>
      <c r="R16" s="2">
        <v>8181996.5993384691</v>
      </c>
      <c r="S16" s="2">
        <v>10029042.05301505</v>
      </c>
      <c r="T16" s="2">
        <v>21634202.771013651</v>
      </c>
      <c r="U16" s="2">
        <v>26503804.691624701</v>
      </c>
      <c r="V16" s="2" t="s">
        <v>32</v>
      </c>
      <c r="W16" s="2">
        <v>34808058.802317567</v>
      </c>
      <c r="X16" s="2">
        <v>12830496.41102777</v>
      </c>
      <c r="Y16" s="2">
        <v>14617961.04951819</v>
      </c>
      <c r="Z16" s="2" t="s">
        <v>32</v>
      </c>
      <c r="AA16" s="2">
        <v>226632087.53796491</v>
      </c>
      <c r="AB16" s="2">
        <v>62351898.591768913</v>
      </c>
      <c r="AC16" s="2">
        <v>68893889.876443461</v>
      </c>
    </row>
    <row r="17" spans="1:29" x14ac:dyDescent="0.2">
      <c r="A17" s="10" t="s">
        <v>47</v>
      </c>
      <c r="B17" s="2" t="s">
        <v>32</v>
      </c>
      <c r="C17" s="2">
        <v>23465138.003874879</v>
      </c>
      <c r="D17" s="2" t="s">
        <v>32</v>
      </c>
      <c r="E17" s="2">
        <v>81214428.800699592</v>
      </c>
      <c r="F17" s="2">
        <v>451411.49150022957</v>
      </c>
      <c r="G17" s="2">
        <v>618737.32163572661</v>
      </c>
      <c r="H17" s="2" t="s">
        <v>32</v>
      </c>
      <c r="I17" s="2">
        <v>12790938.50037775</v>
      </c>
      <c r="J17" s="2">
        <v>70577595.921991572</v>
      </c>
      <c r="K17" s="2">
        <v>79126420.300496146</v>
      </c>
      <c r="L17" s="2" t="s">
        <v>32</v>
      </c>
      <c r="M17" s="2">
        <v>7933089.8378949855</v>
      </c>
      <c r="N17" s="2">
        <v>30599416.59652362</v>
      </c>
      <c r="O17" s="2">
        <v>35687044.807610139</v>
      </c>
      <c r="P17" s="2" t="s">
        <v>32</v>
      </c>
      <c r="Q17" s="2">
        <v>561828.12689637707</v>
      </c>
      <c r="R17" s="2">
        <v>7089699.3316414943</v>
      </c>
      <c r="S17" s="2">
        <v>8936744.7853180692</v>
      </c>
      <c r="T17" s="2">
        <v>17283802.40429521</v>
      </c>
      <c r="U17" s="2">
        <v>22153404.324906271</v>
      </c>
      <c r="V17" s="2" t="s">
        <v>32</v>
      </c>
      <c r="W17" s="2">
        <v>34468959.930149563</v>
      </c>
      <c r="X17" s="2">
        <v>11897206.18113254</v>
      </c>
      <c r="Y17" s="2">
        <v>13684670.81962296</v>
      </c>
      <c r="Z17" s="2" t="s">
        <v>32</v>
      </c>
      <c r="AA17" s="2">
        <v>218337438.1455197</v>
      </c>
      <c r="AB17" s="2">
        <v>59991108.396993771</v>
      </c>
      <c r="AC17" s="2">
        <v>66533099.681668334</v>
      </c>
    </row>
    <row r="18" spans="1:29" x14ac:dyDescent="0.2">
      <c r="A18" s="10" t="s">
        <v>48</v>
      </c>
      <c r="B18" s="2" t="s">
        <v>32</v>
      </c>
      <c r="C18" s="2">
        <v>24863204.815217741</v>
      </c>
      <c r="D18" s="2" t="s">
        <v>32</v>
      </c>
      <c r="E18" s="2">
        <v>84090335.990743041</v>
      </c>
      <c r="F18" s="2">
        <v>439310.82533577061</v>
      </c>
      <c r="G18" s="2">
        <v>606636.65547126776</v>
      </c>
      <c r="H18" s="2" t="s">
        <v>32</v>
      </c>
      <c r="I18" s="2">
        <v>13554952.085843259</v>
      </c>
      <c r="J18" s="2">
        <v>73228201.627100751</v>
      </c>
      <c r="K18" s="2">
        <v>81777026.005605325</v>
      </c>
      <c r="L18" s="2" t="s">
        <v>32</v>
      </c>
      <c r="M18" s="2">
        <v>8034259.3303633351</v>
      </c>
      <c r="N18" s="2">
        <v>31213055.312802799</v>
      </c>
      <c r="O18" s="2">
        <v>36300683.523889333</v>
      </c>
      <c r="P18" s="2" t="s">
        <v>32</v>
      </c>
      <c r="Q18" s="2">
        <v>549122.42742369522</v>
      </c>
      <c r="R18" s="2">
        <v>7191890.7381751817</v>
      </c>
      <c r="S18" s="2">
        <v>9038936.1918517575</v>
      </c>
      <c r="T18" s="2">
        <v>18458648.464247189</v>
      </c>
      <c r="U18" s="2">
        <v>23328250.384858251</v>
      </c>
      <c r="V18" s="2" t="s">
        <v>32</v>
      </c>
      <c r="W18" s="2">
        <v>35107144.195079908</v>
      </c>
      <c r="X18" s="2">
        <v>12661219.76659804</v>
      </c>
      <c r="Y18" s="2">
        <v>14448684.405088469</v>
      </c>
      <c r="Z18" s="2" t="s">
        <v>32</v>
      </c>
      <c r="AA18" s="2">
        <v>223002879.579272</v>
      </c>
      <c r="AB18" s="2">
        <v>62154875.93942073</v>
      </c>
      <c r="AC18" s="2">
        <v>68696867.22409527</v>
      </c>
    </row>
    <row r="19" spans="1:29" x14ac:dyDescent="0.2">
      <c r="A19" s="10" t="s">
        <v>49</v>
      </c>
      <c r="B19" s="2" t="s">
        <v>32</v>
      </c>
      <c r="C19" s="2">
        <v>24729867.260340542</v>
      </c>
      <c r="D19" s="2" t="s">
        <v>32</v>
      </c>
      <c r="E19" s="2">
        <v>83095006.820845246</v>
      </c>
      <c r="F19" s="2">
        <v>429248.26755569573</v>
      </c>
      <c r="G19" s="2">
        <v>596574.09769119276</v>
      </c>
      <c r="H19" s="2" t="s">
        <v>32</v>
      </c>
      <c r="I19" s="2">
        <v>13898061.164637109</v>
      </c>
      <c r="J19" s="2">
        <v>72310847.553462222</v>
      </c>
      <c r="K19" s="2">
        <v>80859671.931966797</v>
      </c>
      <c r="L19" s="2" t="s">
        <v>32</v>
      </c>
      <c r="M19" s="2">
        <v>8234818.646250423</v>
      </c>
      <c r="N19" s="2">
        <v>29849965.68110539</v>
      </c>
      <c r="O19" s="2">
        <v>34937593.892191909</v>
      </c>
      <c r="P19" s="2" t="s">
        <v>32</v>
      </c>
      <c r="Q19" s="2">
        <v>538556.74175461649</v>
      </c>
      <c r="R19" s="2">
        <v>7394475.9057378974</v>
      </c>
      <c r="S19" s="2">
        <v>9241521.3594144732</v>
      </c>
      <c r="T19" s="2">
        <v>18346600.098804168</v>
      </c>
      <c r="U19" s="2">
        <v>23216202.019415218</v>
      </c>
      <c r="V19" s="2" t="s">
        <v>32</v>
      </c>
      <c r="W19" s="2">
        <v>33689530.97811459</v>
      </c>
      <c r="X19" s="2">
        <v>13004328.845391899</v>
      </c>
      <c r="Y19" s="2">
        <v>14791793.483882319</v>
      </c>
      <c r="Z19" s="2" t="s">
        <v>32</v>
      </c>
      <c r="AA19" s="2">
        <v>221345100.587459</v>
      </c>
      <c r="AB19" s="2">
        <v>60909033.566783428</v>
      </c>
      <c r="AC19" s="2">
        <v>67451024.851457968</v>
      </c>
    </row>
    <row r="20" spans="1:29" x14ac:dyDescent="0.2">
      <c r="A20" s="10" t="s">
        <v>50</v>
      </c>
      <c r="B20" s="2" t="s">
        <v>32</v>
      </c>
      <c r="C20" s="2">
        <v>27341157.340250399</v>
      </c>
      <c r="D20" s="2" t="s">
        <v>32</v>
      </c>
      <c r="E20" s="2">
        <v>86776259.237062857</v>
      </c>
      <c r="F20" s="2">
        <v>434424.07853434433</v>
      </c>
      <c r="G20" s="2">
        <v>601749.90866984136</v>
      </c>
      <c r="H20" s="2" t="s">
        <v>32</v>
      </c>
      <c r="I20" s="2">
        <v>14080090.29843257</v>
      </c>
      <c r="J20" s="2">
        <v>75703706.923248038</v>
      </c>
      <c r="K20" s="2">
        <v>84252531.301752612</v>
      </c>
      <c r="L20" s="2" t="s">
        <v>32</v>
      </c>
      <c r="M20" s="2">
        <v>8518301.9504450765</v>
      </c>
      <c r="N20" s="2">
        <v>30817856.022634272</v>
      </c>
      <c r="O20" s="2">
        <v>35905484.233720787</v>
      </c>
      <c r="P20" s="2" t="s">
        <v>32</v>
      </c>
      <c r="Q20" s="2">
        <v>543991.34328219749</v>
      </c>
      <c r="R20" s="2">
        <v>7680822.6776516885</v>
      </c>
      <c r="S20" s="2">
        <v>9527868.1313282624</v>
      </c>
      <c r="T20" s="2">
        <v>20540961.510493129</v>
      </c>
      <c r="U20" s="2">
        <v>25410563.431104179</v>
      </c>
      <c r="V20" s="2" t="s">
        <v>32</v>
      </c>
      <c r="W20" s="2">
        <v>34696136.93330463</v>
      </c>
      <c r="X20" s="2">
        <v>13186357.97918736</v>
      </c>
      <c r="Y20" s="2">
        <v>14973822.61767778</v>
      </c>
      <c r="Z20" s="2" t="s">
        <v>32</v>
      </c>
      <c r="AA20" s="2">
        <v>228655653.690458</v>
      </c>
      <c r="AB20" s="2">
        <v>63973532.664563283</v>
      </c>
      <c r="AC20" s="2">
        <v>70515523.949237838</v>
      </c>
    </row>
    <row r="21" spans="1:29" x14ac:dyDescent="0.2">
      <c r="A21" s="10" t="s">
        <v>51</v>
      </c>
      <c r="B21" s="2" t="s">
        <v>32</v>
      </c>
      <c r="C21" s="2">
        <v>26708195.681350451</v>
      </c>
      <c r="D21" s="2" t="s">
        <v>32</v>
      </c>
      <c r="E21" s="2">
        <v>85104547.89729096</v>
      </c>
      <c r="F21" s="2">
        <v>429859.24359867588</v>
      </c>
      <c r="G21" s="2">
        <v>597185.07373417309</v>
      </c>
      <c r="H21" s="2" t="s">
        <v>32</v>
      </c>
      <c r="I21" s="2">
        <v>13833585.298476599</v>
      </c>
      <c r="J21" s="2">
        <v>74162959.144656435</v>
      </c>
      <c r="K21" s="2">
        <v>82711783.523161009</v>
      </c>
      <c r="L21" s="2" t="s">
        <v>32</v>
      </c>
      <c r="M21" s="2">
        <v>8272226.5868960554</v>
      </c>
      <c r="N21" s="2">
        <v>30075251.877775919</v>
      </c>
      <c r="O21" s="2">
        <v>35162880.088862441</v>
      </c>
      <c r="P21" s="2" t="s">
        <v>32</v>
      </c>
      <c r="Q21" s="2">
        <v>539198.26659974572</v>
      </c>
      <c r="R21" s="2">
        <v>7432261.7043698486</v>
      </c>
      <c r="S21" s="2">
        <v>9279307.1580464244</v>
      </c>
      <c r="T21" s="2">
        <v>20009060.956795689</v>
      </c>
      <c r="U21" s="2">
        <v>24878662.87740675</v>
      </c>
      <c r="V21" s="2" t="s">
        <v>32</v>
      </c>
      <c r="W21" s="2">
        <v>33923828.62265195</v>
      </c>
      <c r="X21" s="2">
        <v>12939852.979231389</v>
      </c>
      <c r="Y21" s="2">
        <v>14727317.61772182</v>
      </c>
      <c r="Z21" s="2" t="s">
        <v>32</v>
      </c>
      <c r="AA21" s="2">
        <v>223339307.91431189</v>
      </c>
      <c r="AB21" s="2">
        <v>60839012.170174912</v>
      </c>
      <c r="AC21" s="2">
        <v>67381003.454849467</v>
      </c>
    </row>
    <row r="22" spans="1:29" x14ac:dyDescent="0.2">
      <c r="A22" s="10" t="s">
        <v>52</v>
      </c>
      <c r="B22" s="2" t="s">
        <v>32</v>
      </c>
      <c r="C22" s="2">
        <v>25030870.795122001</v>
      </c>
      <c r="D22" s="2" t="s">
        <v>32</v>
      </c>
      <c r="E22" s="2">
        <v>82466652.132785201</v>
      </c>
      <c r="F22" s="2">
        <v>417181.29481155088</v>
      </c>
      <c r="G22" s="2">
        <v>584507.12494704803</v>
      </c>
      <c r="H22" s="2" t="s">
        <v>32</v>
      </c>
      <c r="I22" s="2">
        <v>13860316.069378071</v>
      </c>
      <c r="J22" s="2">
        <v>71731718.808706433</v>
      </c>
      <c r="K22" s="2">
        <v>80280543.187211007</v>
      </c>
      <c r="L22" s="2" t="s">
        <v>32</v>
      </c>
      <c r="M22" s="2">
        <v>7759397.7276597442</v>
      </c>
      <c r="N22" s="2">
        <v>29368960.091380171</v>
      </c>
      <c r="O22" s="2">
        <v>34456588.302466691</v>
      </c>
      <c r="P22" s="2" t="s">
        <v>32</v>
      </c>
      <c r="Q22" s="2">
        <v>525886.42037326447</v>
      </c>
      <c r="R22" s="2">
        <v>6914252.7556463024</v>
      </c>
      <c r="S22" s="2">
        <v>8761298.2093228772</v>
      </c>
      <c r="T22" s="2">
        <v>18599544.245679341</v>
      </c>
      <c r="U22" s="2">
        <v>23469146.166290399</v>
      </c>
      <c r="V22" s="2" t="s">
        <v>32</v>
      </c>
      <c r="W22" s="2">
        <v>33189285.164800368</v>
      </c>
      <c r="X22" s="2">
        <v>12966583.750132861</v>
      </c>
      <c r="Y22" s="2">
        <v>14754048.38862328</v>
      </c>
      <c r="Z22" s="2" t="s">
        <v>32</v>
      </c>
      <c r="AA22" s="2">
        <v>220780094.99533391</v>
      </c>
      <c r="AB22" s="2">
        <v>60540709.585584313</v>
      </c>
      <c r="AC22" s="2">
        <v>67082700.870258853</v>
      </c>
    </row>
    <row r="23" spans="1:29" x14ac:dyDescent="0.2">
      <c r="A23" s="10" t="s">
        <v>53</v>
      </c>
      <c r="B23" s="2" t="s">
        <v>32</v>
      </c>
      <c r="C23" s="2">
        <v>26161467.63959365</v>
      </c>
      <c r="D23" s="2" t="s">
        <v>32</v>
      </c>
      <c r="E23" s="2">
        <v>84543393.011447996</v>
      </c>
      <c r="F23" s="2">
        <v>449095.36870716588</v>
      </c>
      <c r="G23" s="2">
        <v>616421.19884266297</v>
      </c>
      <c r="H23" s="2" t="s">
        <v>32</v>
      </c>
      <c r="I23" s="2">
        <v>13976400.90471435</v>
      </c>
      <c r="J23" s="2">
        <v>73645765.70148319</v>
      </c>
      <c r="K23" s="2">
        <v>82194590.079987764</v>
      </c>
      <c r="L23" s="2" t="s">
        <v>32</v>
      </c>
      <c r="M23" s="2">
        <v>7969524.4179498116</v>
      </c>
      <c r="N23" s="2">
        <v>30110458.378325172</v>
      </c>
      <c r="O23" s="2">
        <v>35198086.589411691</v>
      </c>
      <c r="P23" s="2" t="s">
        <v>32</v>
      </c>
      <c r="Q23" s="2">
        <v>559396.19796366023</v>
      </c>
      <c r="R23" s="2">
        <v>7126501.9377574828</v>
      </c>
      <c r="S23" s="2">
        <v>8973547.3914340585</v>
      </c>
      <c r="T23" s="2">
        <v>19549625.627588298</v>
      </c>
      <c r="U23" s="2">
        <v>24419227.548199359</v>
      </c>
      <c r="V23" s="2" t="s">
        <v>32</v>
      </c>
      <c r="W23" s="2">
        <v>33960443.383223169</v>
      </c>
      <c r="X23" s="2">
        <v>13082668.58546914</v>
      </c>
      <c r="Y23" s="2">
        <v>14870133.22395956</v>
      </c>
      <c r="Z23" s="2" t="s">
        <v>32</v>
      </c>
      <c r="AA23" s="2">
        <v>227686214.23252049</v>
      </c>
      <c r="AB23" s="2">
        <v>62772367.428436711</v>
      </c>
      <c r="AC23" s="2">
        <v>69314358.713111252</v>
      </c>
    </row>
    <row r="24" spans="1:29" x14ac:dyDescent="0.2">
      <c r="A24" s="10" t="s">
        <v>54</v>
      </c>
      <c r="B24" s="2" t="s">
        <v>32</v>
      </c>
      <c r="C24" s="2">
        <v>26129414.073433701</v>
      </c>
      <c r="D24" s="2" t="s">
        <v>32</v>
      </c>
      <c r="E24" s="2">
        <v>84025831.425233379</v>
      </c>
      <c r="F24" s="2">
        <v>453474.32274984592</v>
      </c>
      <c r="G24" s="2">
        <v>620800.15288534295</v>
      </c>
      <c r="H24" s="2" t="s">
        <v>32</v>
      </c>
      <c r="I24" s="2">
        <v>13932136.54155607</v>
      </c>
      <c r="J24" s="2">
        <v>73168750.414649442</v>
      </c>
      <c r="K24" s="2">
        <v>81717574.793154016</v>
      </c>
      <c r="L24" s="2" t="s">
        <v>32</v>
      </c>
      <c r="M24" s="2">
        <v>8027410.8519689143</v>
      </c>
      <c r="N24" s="2">
        <v>29478855.9763018</v>
      </c>
      <c r="O24" s="2">
        <v>34566484.187388323</v>
      </c>
      <c r="P24" s="2" t="s">
        <v>32</v>
      </c>
      <c r="Q24" s="2">
        <v>563994.09970847412</v>
      </c>
      <c r="R24" s="2">
        <v>7184973.0832313215</v>
      </c>
      <c r="S24" s="2">
        <v>9032018.5369078983</v>
      </c>
      <c r="T24" s="2">
        <v>19522689.857705981</v>
      </c>
      <c r="U24" s="2">
        <v>24392291.778317042</v>
      </c>
      <c r="V24" s="2" t="s">
        <v>32</v>
      </c>
      <c r="W24" s="2">
        <v>33303576.885118868</v>
      </c>
      <c r="X24" s="2">
        <v>13038404.22231086</v>
      </c>
      <c r="Y24" s="2">
        <v>14825868.86080128</v>
      </c>
      <c r="Z24" s="2" t="s">
        <v>32</v>
      </c>
      <c r="AA24" s="2">
        <v>223354531.04720569</v>
      </c>
      <c r="AB24" s="2">
        <v>61269015.224411339</v>
      </c>
      <c r="AC24" s="2">
        <v>67811006.509085879</v>
      </c>
    </row>
    <row r="25" spans="1:29" x14ac:dyDescent="0.2">
      <c r="A25" s="10" t="s">
        <v>55</v>
      </c>
      <c r="B25" s="2" t="s">
        <v>32</v>
      </c>
      <c r="C25" s="2">
        <v>28329162.560816959</v>
      </c>
      <c r="D25" s="2" t="s">
        <v>32</v>
      </c>
      <c r="E25" s="2">
        <v>87924500.059684932</v>
      </c>
      <c r="F25" s="2">
        <v>487497.69769764651</v>
      </c>
      <c r="G25" s="2">
        <v>654823.52783314348</v>
      </c>
      <c r="H25" s="2" t="s">
        <v>32</v>
      </c>
      <c r="I25" s="2">
        <v>14149325.89052226</v>
      </c>
      <c r="J25" s="2">
        <v>76761993.395710781</v>
      </c>
      <c r="K25" s="2">
        <v>85310817.774215356</v>
      </c>
      <c r="L25" s="2" t="s">
        <v>32</v>
      </c>
      <c r="M25" s="2">
        <v>8503797.3684682976</v>
      </c>
      <c r="N25" s="2">
        <v>30644499.247089531</v>
      </c>
      <c r="O25" s="2">
        <v>35732127.458176047</v>
      </c>
      <c r="P25" s="2" t="s">
        <v>32</v>
      </c>
      <c r="Q25" s="2">
        <v>599718.6434036647</v>
      </c>
      <c r="R25" s="2">
        <v>7666171.5847458513</v>
      </c>
      <c r="S25" s="2">
        <v>9513217.0384224281</v>
      </c>
      <c r="T25" s="2">
        <v>21371217.998364192</v>
      </c>
      <c r="U25" s="2">
        <v>26240819.918975241</v>
      </c>
      <c r="V25" s="2" t="s">
        <v>32</v>
      </c>
      <c r="W25" s="2">
        <v>34515845.886738107</v>
      </c>
      <c r="X25" s="2">
        <v>13255593.57127705</v>
      </c>
      <c r="Y25" s="2">
        <v>15043058.20976747</v>
      </c>
      <c r="Z25" s="2" t="s">
        <v>32</v>
      </c>
      <c r="AA25" s="2">
        <v>227511372.5546262</v>
      </c>
      <c r="AB25" s="2">
        <v>61256847.362941757</v>
      </c>
      <c r="AC25" s="2">
        <v>67798838.647616312</v>
      </c>
    </row>
    <row r="26" spans="1:29" x14ac:dyDescent="0.2">
      <c r="A26" s="10" t="s">
        <v>56</v>
      </c>
      <c r="B26" s="2" t="s">
        <v>32</v>
      </c>
      <c r="C26" s="2">
        <v>30003576.530482531</v>
      </c>
      <c r="D26" s="2" t="s">
        <v>32</v>
      </c>
      <c r="E26" s="2">
        <v>89959055.743087232</v>
      </c>
      <c r="F26" s="2">
        <v>602702.83904415858</v>
      </c>
      <c r="G26" s="2">
        <v>770028.66917965561</v>
      </c>
      <c r="H26" s="2" t="s">
        <v>32</v>
      </c>
      <c r="I26" s="2">
        <v>13951145.376477521</v>
      </c>
      <c r="J26" s="2">
        <v>75831603.610469207</v>
      </c>
      <c r="K26" s="2">
        <v>84380427.988973781</v>
      </c>
      <c r="L26" s="2" t="s">
        <v>32</v>
      </c>
      <c r="M26" s="2">
        <v>8378820.5186432488</v>
      </c>
      <c r="N26" s="2">
        <v>30344103.42389179</v>
      </c>
      <c r="O26" s="2">
        <v>35431731.634978317</v>
      </c>
      <c r="P26" s="2" t="s">
        <v>32</v>
      </c>
      <c r="Q26" s="2">
        <v>720684.04181750247</v>
      </c>
      <c r="R26" s="2">
        <v>7626294.1289201304</v>
      </c>
      <c r="S26" s="2">
        <v>9473339.5825967044</v>
      </c>
      <c r="T26" s="2">
        <v>20823785.497432869</v>
      </c>
      <c r="U26" s="2">
        <v>25693387.418043919</v>
      </c>
      <c r="V26" s="2" t="s">
        <v>32</v>
      </c>
      <c r="W26" s="2">
        <v>34532313.405906796</v>
      </c>
      <c r="X26" s="2">
        <v>13057413.057232309</v>
      </c>
      <c r="Y26" s="2">
        <v>14844877.695722731</v>
      </c>
      <c r="Z26" s="2" t="s">
        <v>32</v>
      </c>
      <c r="AA26" s="2">
        <v>238225071.7078591</v>
      </c>
      <c r="AB26" s="2">
        <v>66795389.731485233</v>
      </c>
      <c r="AC26" s="2">
        <v>73337381.016159788</v>
      </c>
    </row>
    <row r="27" spans="1:29" x14ac:dyDescent="0.2">
      <c r="A27" s="10" t="s">
        <v>57</v>
      </c>
      <c r="B27" s="2" t="s">
        <v>32</v>
      </c>
      <c r="C27" s="2">
        <v>26477250.808706041</v>
      </c>
      <c r="D27" s="2" t="s">
        <v>32</v>
      </c>
      <c r="E27" s="2">
        <v>83498520.133028761</v>
      </c>
      <c r="F27" s="2">
        <v>596915.8545664805</v>
      </c>
      <c r="G27" s="2">
        <v>764241.68470197753</v>
      </c>
      <c r="H27" s="2" t="s">
        <v>32</v>
      </c>
      <c r="I27" s="2">
        <v>13324675.974229289</v>
      </c>
      <c r="J27" s="2">
        <v>70078677.866873056</v>
      </c>
      <c r="K27" s="2">
        <v>78627502.24537763</v>
      </c>
      <c r="L27" s="2" t="s">
        <v>32</v>
      </c>
      <c r="M27" s="2">
        <v>7887085.5958549436</v>
      </c>
      <c r="N27" s="2">
        <v>28503817.914371911</v>
      </c>
      <c r="O27" s="2">
        <v>33591446.125458427</v>
      </c>
      <c r="P27" s="2" t="s">
        <v>32</v>
      </c>
      <c r="Q27" s="2">
        <v>714607.70811594045</v>
      </c>
      <c r="R27" s="2">
        <v>7124523.7995443074</v>
      </c>
      <c r="S27" s="2">
        <v>8971569.2532208823</v>
      </c>
      <c r="T27" s="2">
        <v>18090199.66659838</v>
      </c>
      <c r="U27" s="2">
        <v>22959801.58720943</v>
      </c>
      <c r="V27" s="2" t="s">
        <v>32</v>
      </c>
      <c r="W27" s="2">
        <v>32600013.620910931</v>
      </c>
      <c r="X27" s="2">
        <v>12430943.654984079</v>
      </c>
      <c r="Y27" s="2">
        <v>14218408.293474499</v>
      </c>
      <c r="Z27" s="2" t="s">
        <v>32</v>
      </c>
      <c r="AA27" s="2">
        <v>212183136.40474471</v>
      </c>
      <c r="AB27" s="2">
        <v>59509920.7517519</v>
      </c>
      <c r="AC27" s="2">
        <v>66051912.036426447</v>
      </c>
    </row>
    <row r="28" spans="1:29" x14ac:dyDescent="0.2">
      <c r="A28" s="10" t="s">
        <v>58</v>
      </c>
      <c r="B28" s="2" t="s">
        <v>32</v>
      </c>
      <c r="C28" s="2">
        <v>29945004.63514445</v>
      </c>
      <c r="D28" s="2" t="s">
        <v>32</v>
      </c>
      <c r="E28" s="2">
        <v>91179525.919888526</v>
      </c>
      <c r="F28" s="2">
        <v>622891.50242910918</v>
      </c>
      <c r="G28" s="2">
        <v>790217.33256460621</v>
      </c>
      <c r="H28" s="2" t="s">
        <v>32</v>
      </c>
      <c r="I28" s="2">
        <v>14319618.56071566</v>
      </c>
      <c r="J28" s="2">
        <v>76918398.068885311</v>
      </c>
      <c r="K28" s="2">
        <v>85467222.447389886</v>
      </c>
      <c r="L28" s="2" t="s">
        <v>32</v>
      </c>
      <c r="M28" s="2">
        <v>8869521.3072181959</v>
      </c>
      <c r="N28" s="2">
        <v>30664819.56357602</v>
      </c>
      <c r="O28" s="2">
        <v>35752447.774662539</v>
      </c>
      <c r="P28" s="2" t="s">
        <v>32</v>
      </c>
      <c r="Q28" s="2">
        <v>741882.13837170065</v>
      </c>
      <c r="R28" s="2">
        <v>8127009.2193027278</v>
      </c>
      <c r="S28" s="2">
        <v>9974054.6729793027</v>
      </c>
      <c r="T28" s="2">
        <v>20778380.927403349</v>
      </c>
      <c r="U28" s="2">
        <v>25647982.848014399</v>
      </c>
      <c r="V28" s="2" t="s">
        <v>32</v>
      </c>
      <c r="W28" s="2">
        <v>34869065.352575243</v>
      </c>
      <c r="X28" s="2">
        <v>13425886.241470451</v>
      </c>
      <c r="Y28" s="2">
        <v>15213350.87996088</v>
      </c>
      <c r="Z28" s="2" t="s">
        <v>32</v>
      </c>
      <c r="AA28" s="2">
        <v>227300874.03708169</v>
      </c>
      <c r="AB28" s="2">
        <v>61874850.955245867</v>
      </c>
      <c r="AC28" s="2">
        <v>68416842.239920408</v>
      </c>
    </row>
    <row r="29" spans="1:29" x14ac:dyDescent="0.2">
      <c r="A29" s="10" t="s">
        <v>59</v>
      </c>
      <c r="B29" s="2" t="s">
        <v>32</v>
      </c>
      <c r="C29" s="2">
        <v>24344028.263860241</v>
      </c>
      <c r="D29" s="2" t="s">
        <v>32</v>
      </c>
      <c r="E29" s="2">
        <v>83803025.961670339</v>
      </c>
      <c r="F29" s="2">
        <v>458338.07302115753</v>
      </c>
      <c r="G29" s="2">
        <v>625663.90315665456</v>
      </c>
      <c r="H29" s="2" t="s">
        <v>32</v>
      </c>
      <c r="I29" s="2">
        <v>13380787.38201192</v>
      </c>
      <c r="J29" s="2">
        <v>70349831.765930563</v>
      </c>
      <c r="K29" s="2">
        <v>78898656.144435138</v>
      </c>
      <c r="L29" s="2" t="s">
        <v>32</v>
      </c>
      <c r="M29" s="2">
        <v>7803930.9109893953</v>
      </c>
      <c r="N29" s="2">
        <v>30332949.20421613</v>
      </c>
      <c r="O29" s="2">
        <v>35420577.415302657</v>
      </c>
      <c r="P29" s="2" t="s">
        <v>32</v>
      </c>
      <c r="Q29" s="2">
        <v>569101.03749335138</v>
      </c>
      <c r="R29" s="2">
        <v>7039672.0802937495</v>
      </c>
      <c r="S29" s="2">
        <v>8886717.5339703243</v>
      </c>
      <c r="T29" s="2">
        <v>16436538.779121021</v>
      </c>
      <c r="U29" s="2">
        <v>21306140.699732069</v>
      </c>
      <c r="V29" s="2" t="s">
        <v>32</v>
      </c>
      <c r="W29" s="2">
        <v>34520601.475247361</v>
      </c>
      <c r="X29" s="2">
        <v>12487055.06276671</v>
      </c>
      <c r="Y29" s="2">
        <v>14274519.701257139</v>
      </c>
      <c r="Z29" s="2" t="s">
        <v>32</v>
      </c>
      <c r="AA29" s="2">
        <v>219036871.74560511</v>
      </c>
      <c r="AB29" s="2">
        <v>59518831.236835971</v>
      </c>
      <c r="AC29" s="2">
        <v>66060822.521510512</v>
      </c>
    </row>
    <row r="30" spans="1:29" x14ac:dyDescent="0.2">
      <c r="A30" s="10" t="s">
        <v>60</v>
      </c>
      <c r="B30" s="2" t="s">
        <v>32</v>
      </c>
      <c r="C30" s="2">
        <v>25870509.381963041</v>
      </c>
      <c r="D30" s="2" t="s">
        <v>32</v>
      </c>
      <c r="E30" s="2">
        <v>86798549.794164285</v>
      </c>
      <c r="F30" s="2">
        <v>446152.51968284062</v>
      </c>
      <c r="G30" s="2">
        <v>613478.34981833759</v>
      </c>
      <c r="H30" s="2" t="s">
        <v>32</v>
      </c>
      <c r="I30" s="2">
        <v>14138568.00525373</v>
      </c>
      <c r="J30" s="2">
        <v>73017261.714723036</v>
      </c>
      <c r="K30" s="2">
        <v>81566086.09322761</v>
      </c>
      <c r="L30" s="2" t="s">
        <v>32</v>
      </c>
      <c r="M30" s="2">
        <v>7903888.0322860992</v>
      </c>
      <c r="N30" s="2">
        <v>30964743.190317489</v>
      </c>
      <c r="O30" s="2">
        <v>36052371.401404008</v>
      </c>
      <c r="P30" s="2" t="s">
        <v>32</v>
      </c>
      <c r="Q30" s="2">
        <v>556306.20648811851</v>
      </c>
      <c r="R30" s="2">
        <v>7141669.1428414052</v>
      </c>
      <c r="S30" s="2">
        <v>8988714.5965179801</v>
      </c>
      <c r="T30" s="2">
        <v>17619857.475324739</v>
      </c>
      <c r="U30" s="2">
        <v>22489459.395935789</v>
      </c>
      <c r="V30" s="2" t="s">
        <v>32</v>
      </c>
      <c r="W30" s="2">
        <v>35183985.160653777</v>
      </c>
      <c r="X30" s="2">
        <v>13244835.68600852</v>
      </c>
      <c r="Y30" s="2">
        <v>15032300.32449894</v>
      </c>
      <c r="Z30" s="2" t="s">
        <v>32</v>
      </c>
      <c r="AA30" s="2">
        <v>223674136.22967571</v>
      </c>
      <c r="AB30" s="2">
        <v>61687321.550864488</v>
      </c>
      <c r="AC30" s="2">
        <v>68229312.835539043</v>
      </c>
    </row>
    <row r="31" spans="1:29" x14ac:dyDescent="0.2">
      <c r="A31" s="10" t="s">
        <v>61</v>
      </c>
      <c r="B31" s="2" t="s">
        <v>32</v>
      </c>
      <c r="C31" s="2">
        <v>25736787.394298639</v>
      </c>
      <c r="D31" s="2" t="s">
        <v>32</v>
      </c>
      <c r="E31" s="2">
        <v>85765326.874119535</v>
      </c>
      <c r="F31" s="2">
        <v>436008.43096361711</v>
      </c>
      <c r="G31" s="2">
        <v>603334.2610991142</v>
      </c>
      <c r="H31" s="2" t="s">
        <v>32</v>
      </c>
      <c r="I31" s="2">
        <v>14475698.8109171</v>
      </c>
      <c r="J31" s="2">
        <v>72097205.686188087</v>
      </c>
      <c r="K31" s="2">
        <v>80646030.064692661</v>
      </c>
      <c r="L31" s="2" t="s">
        <v>32</v>
      </c>
      <c r="M31" s="2">
        <v>8101813.6919408301</v>
      </c>
      <c r="N31" s="2">
        <v>29568426.521969389</v>
      </c>
      <c r="O31" s="2">
        <v>34656054.733055912</v>
      </c>
      <c r="P31" s="2" t="s">
        <v>32</v>
      </c>
      <c r="Q31" s="2">
        <v>545654.91333293391</v>
      </c>
      <c r="R31" s="2">
        <v>7343634.101672763</v>
      </c>
      <c r="S31" s="2">
        <v>9190679.5553493388</v>
      </c>
      <c r="T31" s="2">
        <v>17516197.019770939</v>
      </c>
      <c r="U31" s="2">
        <v>22385798.940381989</v>
      </c>
      <c r="V31" s="2" t="s">
        <v>32</v>
      </c>
      <c r="W31" s="2">
        <v>33717852.65888828</v>
      </c>
      <c r="X31" s="2">
        <v>13581966.491671881</v>
      </c>
      <c r="Y31" s="2">
        <v>15369431.13016231</v>
      </c>
      <c r="Z31" s="2" t="s">
        <v>32</v>
      </c>
      <c r="AA31" s="2">
        <v>222016992.5085628</v>
      </c>
      <c r="AB31" s="2">
        <v>60446154.722112752</v>
      </c>
      <c r="AC31" s="2">
        <v>66988146.0067873</v>
      </c>
    </row>
    <row r="32" spans="1:29" x14ac:dyDescent="0.2">
      <c r="A32" s="10" t="s">
        <v>62</v>
      </c>
      <c r="B32" s="2" t="s">
        <v>32</v>
      </c>
      <c r="C32" s="2">
        <v>28578225.81509693</v>
      </c>
      <c r="D32" s="2" t="s">
        <v>32</v>
      </c>
      <c r="E32" s="2">
        <v>89596831.757249862</v>
      </c>
      <c r="F32" s="2">
        <v>441123.28055008978</v>
      </c>
      <c r="G32" s="2">
        <v>608449.11068558681</v>
      </c>
      <c r="H32" s="2" t="s">
        <v>32</v>
      </c>
      <c r="I32" s="2">
        <v>14651878.84099417</v>
      </c>
      <c r="J32" s="2">
        <v>75509053.311415449</v>
      </c>
      <c r="K32" s="2">
        <v>84057877.689920023</v>
      </c>
      <c r="L32" s="2" t="s">
        <v>32</v>
      </c>
      <c r="M32" s="2">
        <v>8381492.4404067677</v>
      </c>
      <c r="N32" s="2">
        <v>30564932.982160021</v>
      </c>
      <c r="O32" s="2">
        <v>35652561.193246543</v>
      </c>
      <c r="P32" s="2" t="s">
        <v>32</v>
      </c>
      <c r="Q32" s="2">
        <v>551025.50539873028</v>
      </c>
      <c r="R32" s="2">
        <v>7629020.5796992304</v>
      </c>
      <c r="S32" s="2">
        <v>9476066.0333758071</v>
      </c>
      <c r="T32" s="2">
        <v>19718862.462250229</v>
      </c>
      <c r="U32" s="2">
        <v>24588464.38286129</v>
      </c>
      <c r="V32" s="2" t="s">
        <v>32</v>
      </c>
      <c r="W32" s="2">
        <v>34764184.442088448</v>
      </c>
      <c r="X32" s="2">
        <v>13758146.52174896</v>
      </c>
      <c r="Y32" s="2">
        <v>15545611.16023938</v>
      </c>
      <c r="Z32" s="2" t="s">
        <v>32</v>
      </c>
      <c r="AA32" s="2">
        <v>229289795.15923631</v>
      </c>
      <c r="AB32" s="2">
        <v>63515282.60833931</v>
      </c>
      <c r="AC32" s="2">
        <v>70057273.893013865</v>
      </c>
    </row>
    <row r="33" spans="1:29" x14ac:dyDescent="0.2">
      <c r="A33" s="10" t="s">
        <v>63</v>
      </c>
      <c r="B33" s="2" t="s">
        <v>32</v>
      </c>
      <c r="C33" s="2">
        <v>27902679.178549569</v>
      </c>
      <c r="D33" s="2" t="s">
        <v>32</v>
      </c>
      <c r="E33" s="2">
        <v>87860551.908853903</v>
      </c>
      <c r="F33" s="2">
        <v>436485.57784004591</v>
      </c>
      <c r="G33" s="2">
        <v>603811.40797554306</v>
      </c>
      <c r="H33" s="2" t="s">
        <v>32</v>
      </c>
      <c r="I33" s="2">
        <v>14399756.41190693</v>
      </c>
      <c r="J33" s="2">
        <v>73962944.808836669</v>
      </c>
      <c r="K33" s="2">
        <v>82511769.187341243</v>
      </c>
      <c r="L33" s="2" t="s">
        <v>32</v>
      </c>
      <c r="M33" s="2">
        <v>8139182.827805954</v>
      </c>
      <c r="N33" s="2">
        <v>29805625.000214372</v>
      </c>
      <c r="O33" s="2">
        <v>34893253.211300887</v>
      </c>
      <c r="P33" s="2" t="s">
        <v>32</v>
      </c>
      <c r="Q33" s="2">
        <v>546155.9175531842</v>
      </c>
      <c r="R33" s="2">
        <v>7381765.872963706</v>
      </c>
      <c r="S33" s="2">
        <v>9228811.3266402818</v>
      </c>
      <c r="T33" s="2">
        <v>19195182.899035219</v>
      </c>
      <c r="U33" s="2">
        <v>24064784.81964628</v>
      </c>
      <c r="V33" s="2" t="s">
        <v>32</v>
      </c>
      <c r="W33" s="2">
        <v>33966911.061045513</v>
      </c>
      <c r="X33" s="2">
        <v>13506024.09266172</v>
      </c>
      <c r="Y33" s="2">
        <v>15293488.73115214</v>
      </c>
      <c r="Z33" s="2" t="s">
        <v>32</v>
      </c>
      <c r="AA33" s="2">
        <v>223989227.69153309</v>
      </c>
      <c r="AB33" s="2">
        <v>60385344.614513189</v>
      </c>
      <c r="AC33" s="2">
        <v>66927335.899187744</v>
      </c>
    </row>
    <row r="34" spans="1:29" x14ac:dyDescent="0.2">
      <c r="A34" s="10" t="s">
        <v>64</v>
      </c>
      <c r="B34" s="2" t="s">
        <v>32</v>
      </c>
      <c r="C34" s="2">
        <v>26094901.64815459</v>
      </c>
      <c r="D34" s="2" t="s">
        <v>32</v>
      </c>
      <c r="E34" s="2">
        <v>85118700.963895187</v>
      </c>
      <c r="F34" s="2">
        <v>423725.03972060612</v>
      </c>
      <c r="G34" s="2">
        <v>591050.86985610321</v>
      </c>
      <c r="H34" s="2" t="s">
        <v>32</v>
      </c>
      <c r="I34" s="2">
        <v>14420815.85509279</v>
      </c>
      <c r="J34" s="2">
        <v>71521403.450903714</v>
      </c>
      <c r="K34" s="2">
        <v>80070227.829408288</v>
      </c>
      <c r="L34" s="2" t="s">
        <v>32</v>
      </c>
      <c r="M34" s="2">
        <v>7633940.0829850854</v>
      </c>
      <c r="N34" s="2">
        <v>29082084.741544109</v>
      </c>
      <c r="O34" s="2">
        <v>34169712.952630632</v>
      </c>
      <c r="P34" s="2" t="s">
        <v>32</v>
      </c>
      <c r="Q34" s="2">
        <v>532757.35252777243</v>
      </c>
      <c r="R34" s="2">
        <v>6866212.0517179212</v>
      </c>
      <c r="S34" s="2">
        <v>8713257.505394496</v>
      </c>
      <c r="T34" s="2">
        <v>17793804.968496479</v>
      </c>
      <c r="U34" s="2">
        <v>22663406.889107529</v>
      </c>
      <c r="V34" s="2" t="s">
        <v>32</v>
      </c>
      <c r="W34" s="2">
        <v>33207193.789441738</v>
      </c>
      <c r="X34" s="2">
        <v>13527083.53584758</v>
      </c>
      <c r="Y34" s="2">
        <v>15314548.174338</v>
      </c>
      <c r="Z34" s="2" t="s">
        <v>32</v>
      </c>
      <c r="AA34" s="2">
        <v>221434529.85568479</v>
      </c>
      <c r="AB34" s="2">
        <v>60091578.705479197</v>
      </c>
      <c r="AC34" s="2">
        <v>66633569.990153737</v>
      </c>
    </row>
    <row r="35" spans="1:29" x14ac:dyDescent="0.2">
      <c r="A35" s="10" t="s">
        <v>65</v>
      </c>
      <c r="B35" s="2" t="s">
        <v>32</v>
      </c>
      <c r="C35" s="2">
        <v>27330900.667492799</v>
      </c>
      <c r="D35" s="2" t="s">
        <v>32</v>
      </c>
      <c r="E35" s="2">
        <v>87281418.262421951</v>
      </c>
      <c r="F35" s="2">
        <v>455613.549891031</v>
      </c>
      <c r="G35" s="2">
        <v>622939.38002652803</v>
      </c>
      <c r="H35" s="2" t="s">
        <v>32</v>
      </c>
      <c r="I35" s="2">
        <v>14531250.814858651</v>
      </c>
      <c r="J35" s="2">
        <v>73447242.541310444</v>
      </c>
      <c r="K35" s="2">
        <v>81996066.919815019</v>
      </c>
      <c r="L35" s="2" t="s">
        <v>32</v>
      </c>
      <c r="M35" s="2">
        <v>7841293.9239211036</v>
      </c>
      <c r="N35" s="2">
        <v>29847205.685504459</v>
      </c>
      <c r="O35" s="2">
        <v>34934833.896590978</v>
      </c>
      <c r="P35" s="2" t="s">
        <v>32</v>
      </c>
      <c r="Q35" s="2">
        <v>566240.28820671851</v>
      </c>
      <c r="R35" s="2">
        <v>7077797.6036934508</v>
      </c>
      <c r="S35" s="2">
        <v>8924843.0573700257</v>
      </c>
      <c r="T35" s="2">
        <v>18751943.743177261</v>
      </c>
      <c r="U35" s="2">
        <v>23621545.663788319</v>
      </c>
      <c r="V35" s="2" t="s">
        <v>32</v>
      </c>
      <c r="W35" s="2">
        <v>34010570.780600108</v>
      </c>
      <c r="X35" s="2">
        <v>13637518.495613441</v>
      </c>
      <c r="Y35" s="2">
        <v>15424983.134103861</v>
      </c>
      <c r="Z35" s="2" t="s">
        <v>32</v>
      </c>
      <c r="AA35" s="2">
        <v>228305416.9995622</v>
      </c>
      <c r="AB35" s="2">
        <v>62327727.857132643</v>
      </c>
      <c r="AC35" s="2">
        <v>68869719.141807199</v>
      </c>
    </row>
    <row r="36" spans="1:29" x14ac:dyDescent="0.2">
      <c r="A36" s="10" t="s">
        <v>66</v>
      </c>
      <c r="B36" s="2" t="s">
        <v>32</v>
      </c>
      <c r="C36" s="2">
        <v>27306443.62065351</v>
      </c>
      <c r="D36" s="2" t="s">
        <v>32</v>
      </c>
      <c r="E36" s="2">
        <v>86745354.701722726</v>
      </c>
      <c r="F36" s="2">
        <v>459932.53888739308</v>
      </c>
      <c r="G36" s="2">
        <v>627258.36902289011</v>
      </c>
      <c r="H36" s="2" t="s">
        <v>32</v>
      </c>
      <c r="I36" s="2">
        <v>14481456.34761923</v>
      </c>
      <c r="J36" s="2">
        <v>72969892.977019057</v>
      </c>
      <c r="K36" s="2">
        <v>81518717.355523631</v>
      </c>
      <c r="L36" s="2" t="s">
        <v>32</v>
      </c>
      <c r="M36" s="2">
        <v>7898592.3667831579</v>
      </c>
      <c r="N36" s="2">
        <v>29200942.050254829</v>
      </c>
      <c r="O36" s="2">
        <v>34288570.261341348</v>
      </c>
      <c r="P36" s="2" t="s">
        <v>32</v>
      </c>
      <c r="Q36" s="2">
        <v>570775.22665289871</v>
      </c>
      <c r="R36" s="2">
        <v>7136265.4025322814</v>
      </c>
      <c r="S36" s="2">
        <v>8983310.8562088571</v>
      </c>
      <c r="T36" s="2">
        <v>18732984.79213905</v>
      </c>
      <c r="U36" s="2">
        <v>23602586.712750111</v>
      </c>
      <c r="V36" s="2" t="s">
        <v>32</v>
      </c>
      <c r="W36" s="2">
        <v>33331993.963587999</v>
      </c>
      <c r="X36" s="2">
        <v>13587724.028374011</v>
      </c>
      <c r="Y36" s="2">
        <v>15375188.66686444</v>
      </c>
      <c r="Z36" s="2" t="s">
        <v>32</v>
      </c>
      <c r="AA36" s="2">
        <v>223985124.42567289</v>
      </c>
      <c r="AB36" s="2">
        <v>60828822.048820317</v>
      </c>
      <c r="AC36" s="2">
        <v>67370813.333494872</v>
      </c>
    </row>
    <row r="37" spans="1:29" x14ac:dyDescent="0.2">
      <c r="A37" s="10" t="s">
        <v>67</v>
      </c>
      <c r="B37" s="2" t="s">
        <v>32</v>
      </c>
      <c r="C37" s="2">
        <v>29701232.117448408</v>
      </c>
      <c r="D37" s="2" t="s">
        <v>32</v>
      </c>
      <c r="E37" s="2">
        <v>90801188.772254407</v>
      </c>
      <c r="F37" s="2">
        <v>493930.4774140144</v>
      </c>
      <c r="G37" s="2">
        <v>661256.30754951143</v>
      </c>
      <c r="H37" s="2" t="s">
        <v>32</v>
      </c>
      <c r="I37" s="2">
        <v>14693069.92772424</v>
      </c>
      <c r="J37" s="2">
        <v>76581499.451223582</v>
      </c>
      <c r="K37" s="2">
        <v>85130323.829728156</v>
      </c>
      <c r="L37" s="2" t="s">
        <v>32</v>
      </c>
      <c r="M37" s="2">
        <v>8368447.3856940223</v>
      </c>
      <c r="N37" s="2">
        <v>30399964.176506471</v>
      </c>
      <c r="O37" s="2">
        <v>35487592.387592994</v>
      </c>
      <c r="P37" s="2" t="s">
        <v>32</v>
      </c>
      <c r="Q37" s="2">
        <v>606473.06210585113</v>
      </c>
      <c r="R37" s="2">
        <v>7615709.2993801022</v>
      </c>
      <c r="S37" s="2">
        <v>9462754.7530566789</v>
      </c>
      <c r="T37" s="2">
        <v>20589409.983452931</v>
      </c>
      <c r="U37" s="2">
        <v>25459011.904063981</v>
      </c>
      <c r="V37" s="2" t="s">
        <v>32</v>
      </c>
      <c r="W37" s="2">
        <v>34590967.196152218</v>
      </c>
      <c r="X37" s="2">
        <v>13799337.60847903</v>
      </c>
      <c r="Y37" s="2">
        <v>15586802.24696945</v>
      </c>
      <c r="Z37" s="2" t="s">
        <v>32</v>
      </c>
      <c r="AA37" s="2">
        <v>228118963.7240392</v>
      </c>
      <c r="AB37" s="2">
        <v>60821056.11910665</v>
      </c>
      <c r="AC37" s="2">
        <v>67363047.403781205</v>
      </c>
    </row>
    <row r="38" spans="1:29" x14ac:dyDescent="0.2">
      <c r="A38" s="10" t="s">
        <v>68</v>
      </c>
      <c r="B38" s="2" t="s">
        <v>32</v>
      </c>
      <c r="C38" s="2">
        <v>31028743.201707222</v>
      </c>
      <c r="D38" s="2" t="s">
        <v>32</v>
      </c>
      <c r="E38" s="2">
        <v>92631148.480007827</v>
      </c>
      <c r="F38" s="2">
        <v>609188.80282372213</v>
      </c>
      <c r="G38" s="2">
        <v>776514.63295921916</v>
      </c>
      <c r="H38" s="2" t="s">
        <v>32</v>
      </c>
      <c r="I38" s="2">
        <v>14489528.506216841</v>
      </c>
      <c r="J38" s="2">
        <v>75648925.584697515</v>
      </c>
      <c r="K38" s="2">
        <v>84197749.963202089</v>
      </c>
      <c r="L38" s="2" t="s">
        <v>32</v>
      </c>
      <c r="M38" s="2">
        <v>8159779.0005958658</v>
      </c>
      <c r="N38" s="2">
        <v>30094692.680374101</v>
      </c>
      <c r="O38" s="2">
        <v>35182320.891460627</v>
      </c>
      <c r="P38" s="2" t="s">
        <v>32</v>
      </c>
      <c r="Q38" s="2">
        <v>727494.30378604424</v>
      </c>
      <c r="R38" s="2">
        <v>7576247.065449073</v>
      </c>
      <c r="S38" s="2">
        <v>9423292.5191256478</v>
      </c>
      <c r="T38" s="2">
        <v>20049795.562670719</v>
      </c>
      <c r="U38" s="2">
        <v>24919397.48328178</v>
      </c>
      <c r="V38" s="2" t="s">
        <v>32</v>
      </c>
      <c r="W38" s="2">
        <v>33944047.057354063</v>
      </c>
      <c r="X38" s="2">
        <v>13595796.186971631</v>
      </c>
      <c r="Y38" s="2">
        <v>15383260.825462051</v>
      </c>
      <c r="Z38" s="2" t="s">
        <v>32</v>
      </c>
      <c r="AA38" s="2">
        <v>238787212.36519521</v>
      </c>
      <c r="AB38" s="2">
        <v>66363956.400088467</v>
      </c>
      <c r="AC38" s="2">
        <v>72905947.684763029</v>
      </c>
    </row>
    <row r="39" spans="1:29" x14ac:dyDescent="0.2">
      <c r="A39" s="10" t="s">
        <v>69</v>
      </c>
      <c r="B39" s="2" t="s">
        <v>32</v>
      </c>
      <c r="C39" s="2">
        <v>27267075.81625535</v>
      </c>
      <c r="D39" s="2" t="s">
        <v>32</v>
      </c>
      <c r="E39" s="2">
        <v>85933483.523177892</v>
      </c>
      <c r="F39" s="2">
        <v>603331.51689126727</v>
      </c>
      <c r="G39" s="2">
        <v>770657.3470267643</v>
      </c>
      <c r="H39" s="2" t="s">
        <v>32</v>
      </c>
      <c r="I39" s="2">
        <v>13857919.761827379</v>
      </c>
      <c r="J39" s="2">
        <v>69870094.733248055</v>
      </c>
      <c r="K39" s="2">
        <v>78418919.111752629</v>
      </c>
      <c r="L39" s="2" t="s">
        <v>32</v>
      </c>
      <c r="M39" s="2">
        <v>7680302.5969056813</v>
      </c>
      <c r="N39" s="2">
        <v>28205306.45681661</v>
      </c>
      <c r="O39" s="2">
        <v>33292934.667903129</v>
      </c>
      <c r="P39" s="2" t="s">
        <v>32</v>
      </c>
      <c r="Q39" s="2">
        <v>721344.15355696657</v>
      </c>
      <c r="R39" s="2">
        <v>7076792.4782717973</v>
      </c>
      <c r="S39" s="2">
        <v>8923837.9319483731</v>
      </c>
      <c r="T39" s="2">
        <v>17323949.631183859</v>
      </c>
      <c r="U39" s="2">
        <v>22193551.551794909</v>
      </c>
      <c r="V39" s="2" t="s">
        <v>32</v>
      </c>
      <c r="W39" s="2">
        <v>31979085.384854261</v>
      </c>
      <c r="X39" s="2">
        <v>12964187.44258217</v>
      </c>
      <c r="Y39" s="2">
        <v>14751652.081072589</v>
      </c>
      <c r="Z39" s="2" t="s">
        <v>32</v>
      </c>
      <c r="AA39" s="2">
        <v>212843007.42090881</v>
      </c>
      <c r="AB39" s="2">
        <v>59082801.753669113</v>
      </c>
      <c r="AC39" s="2">
        <v>65624793.038343668</v>
      </c>
    </row>
    <row r="40" spans="1:29" x14ac:dyDescent="0.2">
      <c r="A40" s="10" t="s">
        <v>70</v>
      </c>
      <c r="B40" s="2" t="s">
        <v>32</v>
      </c>
      <c r="C40" s="2">
        <v>30987340.206654921</v>
      </c>
      <c r="D40" s="2" t="s">
        <v>32</v>
      </c>
      <c r="E40" s="2">
        <v>93900248.179546967</v>
      </c>
      <c r="F40" s="2">
        <v>629266.71544281824</v>
      </c>
      <c r="G40" s="2">
        <v>796592.54557831527</v>
      </c>
      <c r="H40" s="2" t="s">
        <v>32</v>
      </c>
      <c r="I40" s="2">
        <v>14847153.031757271</v>
      </c>
      <c r="J40" s="2">
        <v>76743921.011392206</v>
      </c>
      <c r="K40" s="2">
        <v>85292745.38989678</v>
      </c>
      <c r="L40" s="2" t="s">
        <v>32</v>
      </c>
      <c r="M40" s="2">
        <v>8639008.7591486499</v>
      </c>
      <c r="N40" s="2">
        <v>30428109.388648991</v>
      </c>
      <c r="O40" s="2">
        <v>35515737.599735513</v>
      </c>
      <c r="P40" s="2" t="s">
        <v>32</v>
      </c>
      <c r="Q40" s="2">
        <v>748576.11203609512</v>
      </c>
      <c r="R40" s="2">
        <v>8075444.7306082221</v>
      </c>
      <c r="S40" s="2">
        <v>9922490.1842847988</v>
      </c>
      <c r="T40" s="2">
        <v>20019793.392342959</v>
      </c>
      <c r="U40" s="2">
        <v>24889395.31295402</v>
      </c>
      <c r="V40" s="2" t="s">
        <v>32</v>
      </c>
      <c r="W40" s="2">
        <v>34290800.433959939</v>
      </c>
      <c r="X40" s="2">
        <v>13953420.712512059</v>
      </c>
      <c r="Y40" s="2">
        <v>15740885.351002481</v>
      </c>
      <c r="Z40" s="2" t="s">
        <v>32</v>
      </c>
      <c r="AA40" s="2">
        <v>227891257.1570653</v>
      </c>
      <c r="AB40" s="2">
        <v>61452003.1471439</v>
      </c>
      <c r="AC40" s="2">
        <v>67993994.431818455</v>
      </c>
    </row>
    <row r="41" spans="1:29" x14ac:dyDescent="0.2">
      <c r="A41" s="10" t="s">
        <v>71</v>
      </c>
      <c r="B41" s="2" t="s">
        <v>32</v>
      </c>
      <c r="C41" s="2">
        <v>25006066.550009139</v>
      </c>
      <c r="D41" s="2" t="s">
        <v>32</v>
      </c>
      <c r="E41" s="2">
        <v>86254220.332413256</v>
      </c>
      <c r="F41" s="2">
        <v>464485.10308368283</v>
      </c>
      <c r="G41" s="2">
        <v>631810.93321917986</v>
      </c>
      <c r="H41" s="2" t="s">
        <v>32</v>
      </c>
      <c r="I41" s="2">
        <v>13903399.842857249</v>
      </c>
      <c r="J41" s="2">
        <v>70146830.547946379</v>
      </c>
      <c r="K41" s="2">
        <v>78695654.926450953</v>
      </c>
      <c r="L41" s="2" t="s">
        <v>32</v>
      </c>
      <c r="M41" s="2">
        <v>7599636.7169542545</v>
      </c>
      <c r="N41" s="2">
        <v>30090765.516256109</v>
      </c>
      <c r="O41" s="2">
        <v>35178393.727342628</v>
      </c>
      <c r="P41" s="2" t="s">
        <v>32</v>
      </c>
      <c r="Q41" s="2">
        <v>575555.41905900289</v>
      </c>
      <c r="R41" s="2">
        <v>6992765.5199890621</v>
      </c>
      <c r="S41" s="2">
        <v>8839810.9736656379</v>
      </c>
      <c r="T41" s="2">
        <v>15685537.119411239</v>
      </c>
      <c r="U41" s="2">
        <v>20555139.040022299</v>
      </c>
      <c r="V41" s="2" t="s">
        <v>32</v>
      </c>
      <c r="W41" s="2">
        <v>33939962.806671336</v>
      </c>
      <c r="X41" s="2">
        <v>13009667.523612039</v>
      </c>
      <c r="Y41" s="2">
        <v>14797132.162102461</v>
      </c>
      <c r="Z41" s="2" t="s">
        <v>32</v>
      </c>
      <c r="AA41" s="2">
        <v>219654094.28135431</v>
      </c>
      <c r="AB41" s="2">
        <v>59100211.906815022</v>
      </c>
      <c r="AC41" s="2">
        <v>65642203.191489577</v>
      </c>
    </row>
    <row r="42" spans="1:29" x14ac:dyDescent="0.2">
      <c r="A42" s="10" t="s">
        <v>72</v>
      </c>
      <c r="B42" s="2" t="s">
        <v>32</v>
      </c>
      <c r="C42" s="2">
        <v>26649410.173674259</v>
      </c>
      <c r="D42" s="2" t="s">
        <v>32</v>
      </c>
      <c r="E42" s="2">
        <v>89363278.146377891</v>
      </c>
      <c r="F42" s="2">
        <v>452224.2929305454</v>
      </c>
      <c r="G42" s="2">
        <v>619550.12306604243</v>
      </c>
      <c r="H42" s="2" t="s">
        <v>32</v>
      </c>
      <c r="I42" s="2">
        <v>14655671.903604129</v>
      </c>
      <c r="J42" s="2">
        <v>72829365.331349865</v>
      </c>
      <c r="K42" s="2">
        <v>81378189.709854439</v>
      </c>
      <c r="L42" s="2" t="s">
        <v>32</v>
      </c>
      <c r="M42" s="2">
        <v>7697377.2719691042</v>
      </c>
      <c r="N42" s="2">
        <v>30739549.513595089</v>
      </c>
      <c r="O42" s="2">
        <v>35827177.724681623</v>
      </c>
      <c r="P42" s="2" t="s">
        <v>32</v>
      </c>
      <c r="Q42" s="2">
        <v>562681.56839820859</v>
      </c>
      <c r="R42" s="2">
        <v>7094578.5981295304</v>
      </c>
      <c r="S42" s="2">
        <v>8941624.0518061053</v>
      </c>
      <c r="T42" s="2">
        <v>16876365.83221205</v>
      </c>
      <c r="U42" s="2">
        <v>21745967.752823111</v>
      </c>
      <c r="V42" s="2" t="s">
        <v>32</v>
      </c>
      <c r="W42" s="2">
        <v>34614698.163903877</v>
      </c>
      <c r="X42" s="2">
        <v>13761939.584358919</v>
      </c>
      <c r="Y42" s="2">
        <v>15549404.222849339</v>
      </c>
      <c r="Z42" s="2" t="s">
        <v>32</v>
      </c>
      <c r="AA42" s="2">
        <v>224266651.62846479</v>
      </c>
      <c r="AB42" s="2">
        <v>61272888.414143763</v>
      </c>
      <c r="AC42" s="2">
        <v>67814879.698818311</v>
      </c>
    </row>
    <row r="43" spans="1:29" x14ac:dyDescent="0.2">
      <c r="A43" s="10" t="s">
        <v>73</v>
      </c>
      <c r="B43" s="2" t="s">
        <v>32</v>
      </c>
      <c r="C43" s="2">
        <v>26516618.929684982</v>
      </c>
      <c r="D43" s="2" t="s">
        <v>32</v>
      </c>
      <c r="E43" s="2">
        <v>88294116.529540986</v>
      </c>
      <c r="F43" s="2">
        <v>442007.90222914342</v>
      </c>
      <c r="G43" s="2">
        <v>609333.73236464045</v>
      </c>
      <c r="H43" s="2" t="s">
        <v>32</v>
      </c>
      <c r="I43" s="2">
        <v>14987512.49982751</v>
      </c>
      <c r="J43" s="2">
        <v>71906879.035545796</v>
      </c>
      <c r="K43" s="2">
        <v>80455703.41405037</v>
      </c>
      <c r="L43" s="2" t="s">
        <v>32</v>
      </c>
      <c r="M43" s="2">
        <v>7890702.9645400429</v>
      </c>
      <c r="N43" s="2">
        <v>29312013.45455461</v>
      </c>
      <c r="O43" s="2">
        <v>34399641.665641136</v>
      </c>
      <c r="P43" s="2" t="s">
        <v>32</v>
      </c>
      <c r="Q43" s="2">
        <v>551954.35816173651</v>
      </c>
      <c r="R43" s="2">
        <v>7295959.5278909234</v>
      </c>
      <c r="S43" s="2">
        <v>9143004.9815674983</v>
      </c>
      <c r="T43" s="2">
        <v>16780140.29308939</v>
      </c>
      <c r="U43" s="2">
        <v>21649742.21370044</v>
      </c>
      <c r="V43" s="2" t="s">
        <v>32</v>
      </c>
      <c r="W43" s="2">
        <v>33130060.66250179</v>
      </c>
      <c r="X43" s="2">
        <v>14093780.1805823</v>
      </c>
      <c r="Y43" s="2">
        <v>15881244.81907272</v>
      </c>
      <c r="Z43" s="2" t="s">
        <v>32</v>
      </c>
      <c r="AA43" s="2">
        <v>222610047.8769916</v>
      </c>
      <c r="AB43" s="2">
        <v>60035865.916759223</v>
      </c>
      <c r="AC43" s="2">
        <v>66577857.201433778</v>
      </c>
    </row>
    <row r="44" spans="1:29" x14ac:dyDescent="0.2">
      <c r="A44" s="10" t="s">
        <v>74</v>
      </c>
      <c r="B44" s="2" t="s">
        <v>32</v>
      </c>
      <c r="C44" s="2">
        <v>29566454.823134609</v>
      </c>
      <c r="D44" s="2" t="s">
        <v>32</v>
      </c>
      <c r="E44" s="2">
        <v>92268183.440874845</v>
      </c>
      <c r="F44" s="2">
        <v>447068.51360861468</v>
      </c>
      <c r="G44" s="2">
        <v>614394.34374411171</v>
      </c>
      <c r="H44" s="2" t="s">
        <v>32</v>
      </c>
      <c r="I44" s="2">
        <v>15158514.2248012</v>
      </c>
      <c r="J44" s="2">
        <v>75335754.714004695</v>
      </c>
      <c r="K44" s="2">
        <v>83884579.09250927</v>
      </c>
      <c r="L44" s="2" t="s">
        <v>32</v>
      </c>
      <c r="M44" s="2">
        <v>8163806.5982696135</v>
      </c>
      <c r="N44" s="2">
        <v>30335393.793797869</v>
      </c>
      <c r="O44" s="2">
        <v>35423022.004884377</v>
      </c>
      <c r="P44" s="2" t="s">
        <v>32</v>
      </c>
      <c r="Q44" s="2">
        <v>557268.0001101814</v>
      </c>
      <c r="R44" s="2">
        <v>7580442.4796925588</v>
      </c>
      <c r="S44" s="2">
        <v>9427487.9333691336</v>
      </c>
      <c r="T44" s="2">
        <v>18990166.302835491</v>
      </c>
      <c r="U44" s="2">
        <v>23859768.223446552</v>
      </c>
      <c r="V44" s="2" t="s">
        <v>32</v>
      </c>
      <c r="W44" s="2">
        <v>34194376.215314768</v>
      </c>
      <c r="X44" s="2">
        <v>14264781.90555599</v>
      </c>
      <c r="Y44" s="2">
        <v>16052246.544046409</v>
      </c>
      <c r="Z44" s="2" t="s">
        <v>32</v>
      </c>
      <c r="AA44" s="2">
        <v>229849731.95494401</v>
      </c>
      <c r="AB44" s="2">
        <v>63109096.691039316</v>
      </c>
      <c r="AC44" s="2">
        <v>69651087.975713879</v>
      </c>
    </row>
    <row r="45" spans="1:29" x14ac:dyDescent="0.2">
      <c r="A45" s="10" t="s">
        <v>75</v>
      </c>
      <c r="B45" s="2" t="s">
        <v>32</v>
      </c>
      <c r="C45" s="2">
        <v>28853833.03289783</v>
      </c>
      <c r="D45" s="2" t="s">
        <v>32</v>
      </c>
      <c r="E45" s="2">
        <v>90470668.699690565</v>
      </c>
      <c r="F45" s="2">
        <v>442366.12950385228</v>
      </c>
      <c r="G45" s="2">
        <v>609691.95963934937</v>
      </c>
      <c r="H45" s="2" t="s">
        <v>32</v>
      </c>
      <c r="I45" s="2">
        <v>14901413.0409513</v>
      </c>
      <c r="J45" s="2">
        <v>73784836.041714549</v>
      </c>
      <c r="K45" s="2">
        <v>82333660.420219123</v>
      </c>
      <c r="L45" s="2" t="s">
        <v>32</v>
      </c>
      <c r="M45" s="2">
        <v>7927618.7583876522</v>
      </c>
      <c r="N45" s="2">
        <v>29560393.513382129</v>
      </c>
      <c r="O45" s="2">
        <v>34648021.724468648</v>
      </c>
      <c r="P45" s="2" t="s">
        <v>32</v>
      </c>
      <c r="Q45" s="2">
        <v>552330.49680018087</v>
      </c>
      <c r="R45" s="2">
        <v>7334413.4798155166</v>
      </c>
      <c r="S45" s="2">
        <v>9181458.9334920924</v>
      </c>
      <c r="T45" s="2">
        <v>18473773.70121463</v>
      </c>
      <c r="U45" s="2">
        <v>23343375.621825699</v>
      </c>
      <c r="V45" s="2" t="s">
        <v>32</v>
      </c>
      <c r="W45" s="2">
        <v>33388375.92368241</v>
      </c>
      <c r="X45" s="2">
        <v>14007680.72170609</v>
      </c>
      <c r="Y45" s="2">
        <v>15795145.36019651</v>
      </c>
      <c r="Z45" s="2" t="s">
        <v>32</v>
      </c>
      <c r="AA45" s="2">
        <v>224562988.29657689</v>
      </c>
      <c r="AB45" s="2">
        <v>59983220.556386203</v>
      </c>
      <c r="AC45" s="2">
        <v>66525211.841060743</v>
      </c>
    </row>
    <row r="46" spans="1:29" x14ac:dyDescent="0.2">
      <c r="A46" s="10" t="s">
        <v>76</v>
      </c>
      <c r="B46" s="2" t="s">
        <v>32</v>
      </c>
      <c r="C46" s="2">
        <v>26929886.935684279</v>
      </c>
      <c r="D46" s="2" t="s">
        <v>32</v>
      </c>
      <c r="E46" s="2">
        <v>87630205.297211885</v>
      </c>
      <c r="F46" s="2">
        <v>429532.38386113691</v>
      </c>
      <c r="G46" s="2">
        <v>596858.213996634</v>
      </c>
      <c r="H46" s="2" t="s">
        <v>32</v>
      </c>
      <c r="I46" s="2">
        <v>14917449.543822519</v>
      </c>
      <c r="J46" s="2">
        <v>71334047.946392134</v>
      </c>
      <c r="K46" s="2">
        <v>79882872.324896708</v>
      </c>
      <c r="L46" s="2" t="s">
        <v>32</v>
      </c>
      <c r="M46" s="2">
        <v>7434899.8428675579</v>
      </c>
      <c r="N46" s="2">
        <v>28820562.93193686</v>
      </c>
      <c r="O46" s="2">
        <v>33908191.143023379</v>
      </c>
      <c r="P46" s="2" t="s">
        <v>32</v>
      </c>
      <c r="Q46" s="2">
        <v>538855.06387532968</v>
      </c>
      <c r="R46" s="2">
        <v>6821164.6094820853</v>
      </c>
      <c r="S46" s="2">
        <v>8668210.0631586611</v>
      </c>
      <c r="T46" s="2">
        <v>17079609.862654101</v>
      </c>
      <c r="U46" s="2">
        <v>21949211.783265151</v>
      </c>
      <c r="V46" s="2" t="s">
        <v>32</v>
      </c>
      <c r="W46" s="2">
        <v>32618952.11897932</v>
      </c>
      <c r="X46" s="2">
        <v>14023717.2245773</v>
      </c>
      <c r="Y46" s="2">
        <v>15811181.863067729</v>
      </c>
      <c r="Z46" s="2" t="s">
        <v>32</v>
      </c>
      <c r="AA46" s="2">
        <v>222012233.28477409</v>
      </c>
      <c r="AB46" s="2">
        <v>59693475.887933478</v>
      </c>
      <c r="AC46" s="2">
        <v>66235467.172608033</v>
      </c>
    </row>
    <row r="47" spans="1:29" x14ac:dyDescent="0.2">
      <c r="A47" s="10" t="s">
        <v>77</v>
      </c>
      <c r="B47" s="2" t="s">
        <v>32</v>
      </c>
      <c r="C47" s="2">
        <v>28261974.337204389</v>
      </c>
      <c r="D47" s="2" t="s">
        <v>32</v>
      </c>
      <c r="E47" s="2">
        <v>89874509.586779818</v>
      </c>
      <c r="F47" s="2">
        <v>461397.76423915639</v>
      </c>
      <c r="G47" s="2">
        <v>628723.59437465342</v>
      </c>
      <c r="H47" s="2" t="s">
        <v>32</v>
      </c>
      <c r="I47" s="2">
        <v>15022881.628544919</v>
      </c>
      <c r="J47" s="2">
        <v>73270462.346364468</v>
      </c>
      <c r="K47" s="2">
        <v>81819286.724869043</v>
      </c>
      <c r="L47" s="2" t="s">
        <v>32</v>
      </c>
      <c r="M47" s="2">
        <v>7637422.2049162602</v>
      </c>
      <c r="N47" s="2">
        <v>29607927.047335681</v>
      </c>
      <c r="O47" s="2">
        <v>34695555.258422203</v>
      </c>
      <c r="P47" s="2" t="s">
        <v>32</v>
      </c>
      <c r="Q47" s="2">
        <v>572313.71327225014</v>
      </c>
      <c r="R47" s="2">
        <v>7032125.4032828175</v>
      </c>
      <c r="S47" s="2">
        <v>8879170.8569593914</v>
      </c>
      <c r="T47" s="2">
        <v>18044890.588393301</v>
      </c>
      <c r="U47" s="2">
        <v>22914492.509004358</v>
      </c>
      <c r="V47" s="2" t="s">
        <v>32</v>
      </c>
      <c r="W47" s="2">
        <v>33437810.798994102</v>
      </c>
      <c r="X47" s="2">
        <v>14129149.309299709</v>
      </c>
      <c r="Y47" s="2">
        <v>15916613.947790129</v>
      </c>
      <c r="Z47" s="2" t="s">
        <v>32</v>
      </c>
      <c r="AA47" s="2">
        <v>228852203.75592619</v>
      </c>
      <c r="AB47" s="2">
        <v>61933606.06776239</v>
      </c>
      <c r="AC47" s="2">
        <v>68475597.35243693</v>
      </c>
    </row>
    <row r="48" spans="1:29" x14ac:dyDescent="0.2">
      <c r="A48" s="10" t="s">
        <v>78</v>
      </c>
      <c r="B48" s="2" t="s">
        <v>32</v>
      </c>
      <c r="C48" s="2">
        <v>28245568.318307679</v>
      </c>
      <c r="D48" s="2" t="s">
        <v>32</v>
      </c>
      <c r="E48" s="2">
        <v>89320908.988253295</v>
      </c>
      <c r="F48" s="2">
        <v>465663.42866777128</v>
      </c>
      <c r="G48" s="2">
        <v>632989.25880326831</v>
      </c>
      <c r="H48" s="2" t="s">
        <v>32</v>
      </c>
      <c r="I48" s="2">
        <v>14968188.32194278</v>
      </c>
      <c r="J48" s="2">
        <v>72792808.680681527</v>
      </c>
      <c r="K48" s="2">
        <v>81341633.059186101</v>
      </c>
      <c r="L48" s="2" t="s">
        <v>32</v>
      </c>
      <c r="M48" s="2">
        <v>7693546.9811583767</v>
      </c>
      <c r="N48" s="2">
        <v>28947840.759180389</v>
      </c>
      <c r="O48" s="2">
        <v>34035468.970266908</v>
      </c>
      <c r="P48" s="2" t="s">
        <v>32</v>
      </c>
      <c r="Q48" s="2">
        <v>576792.66092229576</v>
      </c>
      <c r="R48" s="2">
        <v>7090588.7118683551</v>
      </c>
      <c r="S48" s="2">
        <v>8937634.1655449308</v>
      </c>
      <c r="T48" s="2">
        <v>18033002.168902941</v>
      </c>
      <c r="U48" s="2">
        <v>22902604.089513991</v>
      </c>
      <c r="V48" s="2" t="s">
        <v>32</v>
      </c>
      <c r="W48" s="2">
        <v>32751321.059312601</v>
      </c>
      <c r="X48" s="2">
        <v>14074456.00269757</v>
      </c>
      <c r="Y48" s="2">
        <v>15861920.64118799</v>
      </c>
      <c r="Z48" s="2" t="s">
        <v>32</v>
      </c>
      <c r="AA48" s="2">
        <v>224541889.95081061</v>
      </c>
      <c r="AB48" s="2">
        <v>60438641.477343768</v>
      </c>
      <c r="AC48" s="2">
        <v>66980632.762018308</v>
      </c>
    </row>
    <row r="49" spans="1:29" x14ac:dyDescent="0.2">
      <c r="A49" s="10" t="s">
        <v>79</v>
      </c>
      <c r="B49" s="2" t="s">
        <v>32</v>
      </c>
      <c r="C49" s="2">
        <v>30817094.842521481</v>
      </c>
      <c r="D49" s="2" t="s">
        <v>32</v>
      </c>
      <c r="E49" s="2">
        <v>93525828.932608411</v>
      </c>
      <c r="F49" s="2">
        <v>499638.39443769399</v>
      </c>
      <c r="G49" s="2">
        <v>666964.22457319102</v>
      </c>
      <c r="H49" s="2" t="s">
        <v>32</v>
      </c>
      <c r="I49" s="2">
        <v>15174865.69671971</v>
      </c>
      <c r="J49" s="2">
        <v>76420867.303938746</v>
      </c>
      <c r="K49" s="2">
        <v>84969691.682443321</v>
      </c>
      <c r="L49" s="2" t="s">
        <v>32</v>
      </c>
      <c r="M49" s="2">
        <v>8152229.4055219581</v>
      </c>
      <c r="N49" s="2">
        <v>30178187.322509609</v>
      </c>
      <c r="O49" s="2">
        <v>35265815.533596143</v>
      </c>
      <c r="P49" s="2" t="s">
        <v>32</v>
      </c>
      <c r="Q49" s="2">
        <v>612466.37498071464</v>
      </c>
      <c r="R49" s="2">
        <v>7568382.9039137522</v>
      </c>
      <c r="S49" s="2">
        <v>9415428.3575903289</v>
      </c>
      <c r="T49" s="2">
        <v>19896427.18644917</v>
      </c>
      <c r="U49" s="2">
        <v>24766029.10706022</v>
      </c>
      <c r="V49" s="2" t="s">
        <v>32</v>
      </c>
      <c r="W49" s="2">
        <v>34030881.485174991</v>
      </c>
      <c r="X49" s="2">
        <v>14281133.377474491</v>
      </c>
      <c r="Y49" s="2">
        <v>16068598.01596492</v>
      </c>
      <c r="Z49" s="2" t="s">
        <v>32</v>
      </c>
      <c r="AA49" s="2">
        <v>228655533.11227849</v>
      </c>
      <c r="AB49" s="2">
        <v>60434777.353344858</v>
      </c>
      <c r="AC49" s="2">
        <v>66976768.638019413</v>
      </c>
    </row>
    <row r="50" spans="1:29" x14ac:dyDescent="0.2">
      <c r="A50" s="10" t="s">
        <v>80</v>
      </c>
      <c r="B50" s="2" t="s">
        <v>32</v>
      </c>
      <c r="C50" s="2">
        <v>31171917.282137811</v>
      </c>
      <c r="D50" s="2" t="s">
        <v>32</v>
      </c>
      <c r="E50" s="2">
        <v>95393852.470701426</v>
      </c>
      <c r="F50" s="2">
        <v>614942.94536722056</v>
      </c>
      <c r="G50" s="2">
        <v>782268.77550271759</v>
      </c>
      <c r="H50" s="2" t="s">
        <v>32</v>
      </c>
      <c r="I50" s="2">
        <v>14966573.44554152</v>
      </c>
      <c r="J50" s="2">
        <v>75486334.023708776</v>
      </c>
      <c r="K50" s="2">
        <v>84035158.40221335</v>
      </c>
      <c r="L50" s="2" t="s">
        <v>32</v>
      </c>
      <c r="M50" s="2">
        <v>7776605.5644177534</v>
      </c>
      <c r="N50" s="2">
        <v>29868339.329970121</v>
      </c>
      <c r="O50" s="2">
        <v>34955967.54105664</v>
      </c>
      <c r="P50" s="2" t="s">
        <v>32</v>
      </c>
      <c r="Q50" s="2">
        <v>733536.15345671761</v>
      </c>
      <c r="R50" s="2">
        <v>7529309.4083984001</v>
      </c>
      <c r="S50" s="2">
        <v>9376354.8620749749</v>
      </c>
      <c r="T50" s="2">
        <v>19363742.593637001</v>
      </c>
      <c r="U50" s="2">
        <v>24233344.514248051</v>
      </c>
      <c r="V50" s="2" t="s">
        <v>32</v>
      </c>
      <c r="W50" s="2">
        <v>33384518.038578779</v>
      </c>
      <c r="X50" s="2">
        <v>14072841.12629631</v>
      </c>
      <c r="Y50" s="2">
        <v>15860305.76478673</v>
      </c>
      <c r="Z50" s="2" t="s">
        <v>32</v>
      </c>
      <c r="AA50" s="2">
        <v>239283857.1744895</v>
      </c>
      <c r="AB50" s="2">
        <v>65981540.4219843</v>
      </c>
      <c r="AC50" s="2">
        <v>72523531.706658855</v>
      </c>
    </row>
    <row r="51" spans="1:29" x14ac:dyDescent="0.2">
      <c r="A51" s="10" t="s">
        <v>81</v>
      </c>
      <c r="B51" s="2" t="s">
        <v>32</v>
      </c>
      <c r="C51" s="2">
        <v>27283768.157568779</v>
      </c>
      <c r="D51" s="2" t="s">
        <v>32</v>
      </c>
      <c r="E51" s="2">
        <v>88454583.226960555</v>
      </c>
      <c r="F51" s="2">
        <v>609023.27809292427</v>
      </c>
      <c r="G51" s="2">
        <v>776349.1082284213</v>
      </c>
      <c r="H51" s="2" t="s">
        <v>32</v>
      </c>
      <c r="I51" s="2">
        <v>14330404.89312893</v>
      </c>
      <c r="J51" s="2">
        <v>69684269.438641161</v>
      </c>
      <c r="K51" s="2">
        <v>78233093.817145735</v>
      </c>
      <c r="L51" s="2" t="s">
        <v>32</v>
      </c>
      <c r="M51" s="2">
        <v>7319107.6384426467</v>
      </c>
      <c r="N51" s="2">
        <v>27932632.041191202</v>
      </c>
      <c r="O51" s="2">
        <v>33020260.252277721</v>
      </c>
      <c r="P51" s="2" t="s">
        <v>32</v>
      </c>
      <c r="Q51" s="2">
        <v>727320.50281870645</v>
      </c>
      <c r="R51" s="2">
        <v>7032029.0540776318</v>
      </c>
      <c r="S51" s="2">
        <v>8879074.5077542067</v>
      </c>
      <c r="T51" s="2">
        <v>16644757.19184047</v>
      </c>
      <c r="U51" s="2">
        <v>21514359.11245152</v>
      </c>
      <c r="V51" s="2" t="s">
        <v>32</v>
      </c>
      <c r="W51" s="2">
        <v>31390739.53113649</v>
      </c>
      <c r="X51" s="2">
        <v>13436672.57388372</v>
      </c>
      <c r="Y51" s="2">
        <v>15224137.21237414</v>
      </c>
      <c r="Z51" s="2" t="s">
        <v>32</v>
      </c>
      <c r="AA51" s="2">
        <v>213425392.61071941</v>
      </c>
      <c r="AB51" s="2">
        <v>58704209.935345978</v>
      </c>
      <c r="AC51" s="2">
        <v>65246201.220020533</v>
      </c>
    </row>
    <row r="52" spans="1:29" x14ac:dyDescent="0.2">
      <c r="A52" s="10" t="s">
        <v>82</v>
      </c>
      <c r="B52" s="2" t="s">
        <v>32</v>
      </c>
      <c r="C52" s="2">
        <v>31148537.18790891</v>
      </c>
      <c r="D52" s="2" t="s">
        <v>32</v>
      </c>
      <c r="E52" s="2">
        <v>96712241.181264445</v>
      </c>
      <c r="F52" s="2">
        <v>634922.37954557315</v>
      </c>
      <c r="G52" s="2">
        <v>802248.20968107018</v>
      </c>
      <c r="H52" s="2" t="s">
        <v>32</v>
      </c>
      <c r="I52" s="2">
        <v>15314592.590403071</v>
      </c>
      <c r="J52" s="2">
        <v>76588665.721503943</v>
      </c>
      <c r="K52" s="2">
        <v>85137490.100008518</v>
      </c>
      <c r="L52" s="2" t="s">
        <v>32</v>
      </c>
      <c r="M52" s="2">
        <v>8234553.3619910618</v>
      </c>
      <c r="N52" s="2">
        <v>30213592.334452279</v>
      </c>
      <c r="O52" s="2">
        <v>35301220.545538798</v>
      </c>
      <c r="P52" s="2" t="s">
        <v>32</v>
      </c>
      <c r="Q52" s="2">
        <v>754514.55934398773</v>
      </c>
      <c r="R52" s="2">
        <v>8027078.7535867793</v>
      </c>
      <c r="S52" s="2">
        <v>9874124.2072633542</v>
      </c>
      <c r="T52" s="2">
        <v>19347392.877393011</v>
      </c>
      <c r="U52" s="2">
        <v>24216994.798004068</v>
      </c>
      <c r="V52" s="2" t="s">
        <v>32</v>
      </c>
      <c r="W52" s="2">
        <v>33740128.6331954</v>
      </c>
      <c r="X52" s="2">
        <v>14420860.271157861</v>
      </c>
      <c r="Y52" s="2">
        <v>16208324.90964829</v>
      </c>
      <c r="Z52" s="2" t="s">
        <v>32</v>
      </c>
      <c r="AA52" s="2">
        <v>228412682.66967511</v>
      </c>
      <c r="AB52" s="2">
        <v>61077197.247004002</v>
      </c>
      <c r="AC52" s="2">
        <v>67619188.531678557</v>
      </c>
    </row>
    <row r="53" spans="1:29" x14ac:dyDescent="0.2">
      <c r="A53" s="10" t="s">
        <v>83</v>
      </c>
      <c r="B53" s="2" t="s">
        <v>32</v>
      </c>
      <c r="C53" s="2">
        <v>24960166.04498034</v>
      </c>
      <c r="D53" s="2" t="s">
        <v>32</v>
      </c>
      <c r="E53" s="2">
        <v>88791540.249457538</v>
      </c>
      <c r="F53" s="2">
        <v>469939.50915489992</v>
      </c>
      <c r="G53" s="2">
        <v>637265.33929039689</v>
      </c>
      <c r="H53" s="2" t="s">
        <v>32</v>
      </c>
      <c r="I53" s="2">
        <v>14366468.952603331</v>
      </c>
      <c r="J53" s="2">
        <v>69966006.079524919</v>
      </c>
      <c r="K53" s="2">
        <v>78514830.458029494</v>
      </c>
      <c r="L53" s="2" t="s">
        <v>32</v>
      </c>
      <c r="M53" s="2">
        <v>7242513.3175243288</v>
      </c>
      <c r="N53" s="2">
        <v>29871122.390001561</v>
      </c>
      <c r="O53" s="2">
        <v>34958750.601088077</v>
      </c>
      <c r="P53" s="2" t="s">
        <v>32</v>
      </c>
      <c r="Q53" s="2">
        <v>581282.54543378088</v>
      </c>
      <c r="R53" s="2">
        <v>6948774.3574272869</v>
      </c>
      <c r="S53" s="2">
        <v>8795819.8111038618</v>
      </c>
      <c r="T53" s="2">
        <v>15019860.60961079</v>
      </c>
      <c r="U53" s="2">
        <v>19889462.53022185</v>
      </c>
      <c r="V53" s="2" t="s">
        <v>32</v>
      </c>
      <c r="W53" s="2">
        <v>33387384.59041116</v>
      </c>
      <c r="X53" s="2">
        <v>13472736.633358121</v>
      </c>
      <c r="Y53" s="2">
        <v>15260201.271848541</v>
      </c>
      <c r="Z53" s="2" t="s">
        <v>32</v>
      </c>
      <c r="AA53" s="2">
        <v>220199058.43263361</v>
      </c>
      <c r="AB53" s="2">
        <v>58729154.065676533</v>
      </c>
      <c r="AC53" s="2">
        <v>65271145.350351073</v>
      </c>
    </row>
    <row r="54" spans="1:29" x14ac:dyDescent="0.2">
      <c r="A54" s="10" t="s">
        <v>84</v>
      </c>
      <c r="B54" s="2" t="s">
        <v>32</v>
      </c>
      <c r="C54" s="2">
        <v>26672570.278375652</v>
      </c>
      <c r="D54" s="2" t="s">
        <v>32</v>
      </c>
      <c r="E54" s="2">
        <v>92016048.846483871</v>
      </c>
      <c r="F54" s="2">
        <v>457611.98097043578</v>
      </c>
      <c r="G54" s="2">
        <v>624937.81110593281</v>
      </c>
      <c r="H54" s="2" t="s">
        <v>32</v>
      </c>
      <c r="I54" s="2">
        <v>15113870.19172021</v>
      </c>
      <c r="J54" s="2">
        <v>72662083.501787737</v>
      </c>
      <c r="K54" s="2">
        <v>81210907.880292311</v>
      </c>
      <c r="L54" s="2" t="s">
        <v>32</v>
      </c>
      <c r="M54" s="2">
        <v>7336021.1662504664</v>
      </c>
      <c r="N54" s="2">
        <v>30535731.885388561</v>
      </c>
      <c r="O54" s="2">
        <v>35623360.096475087</v>
      </c>
      <c r="P54" s="2" t="s">
        <v>32</v>
      </c>
      <c r="Q54" s="2">
        <v>568338.64084009349</v>
      </c>
      <c r="R54" s="2">
        <v>7050413.323433958</v>
      </c>
      <c r="S54" s="2">
        <v>8897458.7771105338</v>
      </c>
      <c r="T54" s="2">
        <v>16217346.08750961</v>
      </c>
      <c r="U54" s="2">
        <v>21086948.008120671</v>
      </c>
      <c r="V54" s="2" t="s">
        <v>32</v>
      </c>
      <c r="W54" s="2">
        <v>34071932.370659783</v>
      </c>
      <c r="X54" s="2">
        <v>14220137.872475</v>
      </c>
      <c r="Y54" s="2">
        <v>16007602.51096542</v>
      </c>
      <c r="Z54" s="2" t="s">
        <v>32</v>
      </c>
      <c r="AA54" s="2">
        <v>224789923.05511919</v>
      </c>
      <c r="AB54" s="2">
        <v>60905541.151416637</v>
      </c>
      <c r="AC54" s="2">
        <v>67447532.4360912</v>
      </c>
    </row>
    <row r="55" spans="1:29" x14ac:dyDescent="0.2">
      <c r="A55" s="10" t="s">
        <v>85</v>
      </c>
      <c r="B55" s="2" t="s">
        <v>32</v>
      </c>
      <c r="C55" s="2">
        <v>26544391.739779469</v>
      </c>
      <c r="D55" s="2" t="s">
        <v>32</v>
      </c>
      <c r="E55" s="2">
        <v>90910145.04250434</v>
      </c>
      <c r="F55" s="2">
        <v>447331.47588173521</v>
      </c>
      <c r="G55" s="2">
        <v>614657.30601723224</v>
      </c>
      <c r="H55" s="2" t="s">
        <v>32</v>
      </c>
      <c r="I55" s="2">
        <v>15441028.141066059</v>
      </c>
      <c r="J55" s="2">
        <v>71737414.769363388</v>
      </c>
      <c r="K55" s="2">
        <v>80286239.147867963</v>
      </c>
      <c r="L55" s="2" t="s">
        <v>32</v>
      </c>
      <c r="M55" s="2">
        <v>7520785.664576876</v>
      </c>
      <c r="N55" s="2">
        <v>29079008.532570511</v>
      </c>
      <c r="O55" s="2">
        <v>34166636.74365703</v>
      </c>
      <c r="P55" s="2" t="s">
        <v>32</v>
      </c>
      <c r="Q55" s="2">
        <v>557544.1104969579</v>
      </c>
      <c r="R55" s="2">
        <v>7251244.2998757074</v>
      </c>
      <c r="S55" s="2">
        <v>9098289.7535522841</v>
      </c>
      <c r="T55" s="2">
        <v>16127710.745833959</v>
      </c>
      <c r="U55" s="2">
        <v>20997312.666445021</v>
      </c>
      <c r="V55" s="2" t="s">
        <v>32</v>
      </c>
      <c r="W55" s="2">
        <v>32571507.317257181</v>
      </c>
      <c r="X55" s="2">
        <v>14547295.82182085</v>
      </c>
      <c r="Y55" s="2">
        <v>16334760.460311269</v>
      </c>
      <c r="Z55" s="2" t="s">
        <v>32</v>
      </c>
      <c r="AA55" s="2">
        <v>223133780.1171369</v>
      </c>
      <c r="AB55" s="2">
        <v>59672192.126659378</v>
      </c>
      <c r="AC55" s="2">
        <v>66214183.411333933</v>
      </c>
    </row>
    <row r="56" spans="1:29" x14ac:dyDescent="0.2">
      <c r="A56" s="10" t="s">
        <v>86</v>
      </c>
      <c r="B56" s="2" t="s">
        <v>32</v>
      </c>
      <c r="C56" s="2">
        <v>29714058.676242162</v>
      </c>
      <c r="D56" s="2" t="s">
        <v>32</v>
      </c>
      <c r="E56" s="2">
        <v>95029320.69689545</v>
      </c>
      <c r="F56" s="2">
        <v>452343.85430480313</v>
      </c>
      <c r="G56" s="2">
        <v>619669.6844403001</v>
      </c>
      <c r="H56" s="2" t="s">
        <v>32</v>
      </c>
      <c r="I56" s="2">
        <v>15607444.52280141</v>
      </c>
      <c r="J56" s="2">
        <v>75181541.570693746</v>
      </c>
      <c r="K56" s="2">
        <v>83730365.949198321</v>
      </c>
      <c r="L56" s="2" t="s">
        <v>32</v>
      </c>
      <c r="M56" s="2">
        <v>7781727.8440147676</v>
      </c>
      <c r="N56" s="2">
        <v>30127503.69274516</v>
      </c>
      <c r="O56" s="2">
        <v>35215131.903831683</v>
      </c>
      <c r="P56" s="2" t="s">
        <v>32</v>
      </c>
      <c r="Q56" s="2">
        <v>562807.10784117924</v>
      </c>
      <c r="R56" s="2">
        <v>7534877.1036125468</v>
      </c>
      <c r="S56" s="2">
        <v>9381922.5572891235</v>
      </c>
      <c r="T56" s="2">
        <v>18344261.05105263</v>
      </c>
      <c r="U56" s="2">
        <v>23213862.97166368</v>
      </c>
      <c r="V56" s="2" t="s">
        <v>32</v>
      </c>
      <c r="W56" s="2">
        <v>33651457.33223708</v>
      </c>
      <c r="X56" s="2">
        <v>14713712.203556189</v>
      </c>
      <c r="Y56" s="2">
        <v>16501176.84204662</v>
      </c>
      <c r="Z56" s="2" t="s">
        <v>32</v>
      </c>
      <c r="AA56" s="2">
        <v>230344373.40329221</v>
      </c>
      <c r="AB56" s="2">
        <v>62749059.638840482</v>
      </c>
      <c r="AC56" s="2">
        <v>69291050.923515022</v>
      </c>
    </row>
    <row r="57" spans="1:29" x14ac:dyDescent="0.2">
      <c r="A57" s="10" t="s">
        <v>87</v>
      </c>
      <c r="B57" s="2" t="s">
        <v>32</v>
      </c>
      <c r="C57" s="2">
        <v>28984853.70102483</v>
      </c>
      <c r="D57" s="2" t="s">
        <v>32</v>
      </c>
      <c r="E57" s="2">
        <v>93169266.675403446</v>
      </c>
      <c r="F57" s="2">
        <v>447584.06567159592</v>
      </c>
      <c r="G57" s="2">
        <v>614909.89580709289</v>
      </c>
      <c r="H57" s="2" t="s">
        <v>32</v>
      </c>
      <c r="I57" s="2">
        <v>15345930.624147059</v>
      </c>
      <c r="J57" s="2">
        <v>73626312.45573388</v>
      </c>
      <c r="K57" s="2">
        <v>82175136.834238455</v>
      </c>
      <c r="L57" s="2" t="s">
        <v>32</v>
      </c>
      <c r="M57" s="2">
        <v>7556439.4815296149</v>
      </c>
      <c r="N57" s="2">
        <v>29337835.144123629</v>
      </c>
      <c r="O57" s="2">
        <v>34425463.355210148</v>
      </c>
      <c r="P57" s="2" t="s">
        <v>32</v>
      </c>
      <c r="Q57" s="2">
        <v>557809.32977631164</v>
      </c>
      <c r="R57" s="2">
        <v>7289998.4487373801</v>
      </c>
      <c r="S57" s="2">
        <v>9137043.9024139568</v>
      </c>
      <c r="T57" s="2">
        <v>17834327.501949601</v>
      </c>
      <c r="U57" s="2">
        <v>22703929.422560651</v>
      </c>
      <c r="V57" s="2" t="s">
        <v>32</v>
      </c>
      <c r="W57" s="2">
        <v>32838098.7271569</v>
      </c>
      <c r="X57" s="2">
        <v>14452198.304901849</v>
      </c>
      <c r="Y57" s="2">
        <v>16239662.943392269</v>
      </c>
      <c r="Z57" s="2" t="s">
        <v>32</v>
      </c>
      <c r="AA57" s="2">
        <v>225069757.8841019</v>
      </c>
      <c r="AB57" s="2">
        <v>59626783.874709338</v>
      </c>
      <c r="AC57" s="2">
        <v>66168775.159383893</v>
      </c>
    </row>
    <row r="58" spans="1:29" x14ac:dyDescent="0.2">
      <c r="A58" s="10" t="s">
        <v>88</v>
      </c>
      <c r="B58" s="2" t="s">
        <v>32</v>
      </c>
      <c r="C58" s="2">
        <v>27000343.492532749</v>
      </c>
      <c r="D58" s="2" t="s">
        <v>32</v>
      </c>
      <c r="E58" s="2">
        <v>90228210.381510124</v>
      </c>
      <c r="F58" s="2">
        <v>434685.42813735351</v>
      </c>
      <c r="G58" s="2">
        <v>602011.25827285065</v>
      </c>
      <c r="H58" s="2" t="s">
        <v>32</v>
      </c>
      <c r="I58" s="2">
        <v>15357517.876225291</v>
      </c>
      <c r="J58" s="2">
        <v>71167235.286926746</v>
      </c>
      <c r="K58" s="2">
        <v>79716059.665431321</v>
      </c>
      <c r="L58" s="2" t="s">
        <v>32</v>
      </c>
      <c r="M58" s="2">
        <v>7086241.7011375073</v>
      </c>
      <c r="N58" s="2">
        <v>28582700.681774471</v>
      </c>
      <c r="O58" s="2">
        <v>33670328.892860986</v>
      </c>
      <c r="P58" s="2" t="s">
        <v>32</v>
      </c>
      <c r="Q58" s="2">
        <v>544265.76036535716</v>
      </c>
      <c r="R58" s="2">
        <v>6778913.9048329154</v>
      </c>
      <c r="S58" s="2">
        <v>8625959.3585094921</v>
      </c>
      <c r="T58" s="2">
        <v>16446558.12538171</v>
      </c>
      <c r="U58" s="2">
        <v>21316160.045992769</v>
      </c>
      <c r="V58" s="2" t="s">
        <v>32</v>
      </c>
      <c r="W58" s="2">
        <v>32060310.230937269</v>
      </c>
      <c r="X58" s="2">
        <v>14463785.556980081</v>
      </c>
      <c r="Y58" s="2">
        <v>16251250.19547051</v>
      </c>
      <c r="Z58" s="2" t="s">
        <v>32</v>
      </c>
      <c r="AA58" s="2">
        <v>222522451.9773947</v>
      </c>
      <c r="AB58" s="2">
        <v>59340603.573073387</v>
      </c>
      <c r="AC58" s="2">
        <v>65882594.857747942</v>
      </c>
    </row>
    <row r="59" spans="1:29" x14ac:dyDescent="0.2">
      <c r="A59" s="10" t="s">
        <v>89</v>
      </c>
      <c r="B59" s="2" t="s">
        <v>32</v>
      </c>
      <c r="C59" s="2">
        <v>28389747.5701828</v>
      </c>
      <c r="D59" s="2" t="s">
        <v>32</v>
      </c>
      <c r="E59" s="2">
        <v>92555490.660610259</v>
      </c>
      <c r="F59" s="2">
        <v>466529.94327490171</v>
      </c>
      <c r="G59" s="2">
        <v>633855.77341039875</v>
      </c>
      <c r="H59" s="2" t="s">
        <v>32</v>
      </c>
      <c r="I59" s="2">
        <v>15458519.26729867</v>
      </c>
      <c r="J59" s="2">
        <v>73113121.807913482</v>
      </c>
      <c r="K59" s="2">
        <v>81661946.186418056</v>
      </c>
      <c r="L59" s="2" t="s">
        <v>32</v>
      </c>
      <c r="M59" s="2">
        <v>7279784.5191361532</v>
      </c>
      <c r="N59" s="2">
        <v>29390904.304552238</v>
      </c>
      <c r="O59" s="2">
        <v>34478532.515638761</v>
      </c>
      <c r="P59" s="2" t="s">
        <v>32</v>
      </c>
      <c r="Q59" s="2">
        <v>577702.50125978282</v>
      </c>
      <c r="R59" s="2">
        <v>6989286.5330923134</v>
      </c>
      <c r="S59" s="2">
        <v>8836331.9867688902</v>
      </c>
      <c r="T59" s="2">
        <v>17418169.368493639</v>
      </c>
      <c r="U59" s="2">
        <v>22287771.289104689</v>
      </c>
      <c r="V59" s="2" t="s">
        <v>32</v>
      </c>
      <c r="W59" s="2">
        <v>32892759.962398369</v>
      </c>
      <c r="X59" s="2">
        <v>14564786.948053461</v>
      </c>
      <c r="Y59" s="2">
        <v>16352251.58654388</v>
      </c>
      <c r="Z59" s="2" t="s">
        <v>32</v>
      </c>
      <c r="AA59" s="2">
        <v>229335260.02649921</v>
      </c>
      <c r="AB59" s="2">
        <v>61584262.476050898</v>
      </c>
      <c r="AC59" s="2">
        <v>68126253.760725439</v>
      </c>
    </row>
    <row r="60" spans="1:29" x14ac:dyDescent="0.2">
      <c r="A60" s="10" t="s">
        <v>90</v>
      </c>
      <c r="B60" s="2" t="s">
        <v>32</v>
      </c>
      <c r="C60" s="2">
        <v>28381709.243756149</v>
      </c>
      <c r="D60" s="2" t="s">
        <v>32</v>
      </c>
      <c r="E60" s="2">
        <v>91983887.012351513</v>
      </c>
      <c r="F60" s="2">
        <v>470748.20800596027</v>
      </c>
      <c r="G60" s="2">
        <v>638074.03814145736</v>
      </c>
      <c r="H60" s="2" t="s">
        <v>32</v>
      </c>
      <c r="I60" s="2">
        <v>15399485.922162911</v>
      </c>
      <c r="J60" s="2">
        <v>72635192.33612524</v>
      </c>
      <c r="K60" s="2">
        <v>81184016.714629814</v>
      </c>
      <c r="L60" s="2" t="s">
        <v>32</v>
      </c>
      <c r="M60" s="2">
        <v>7333565.7859337172</v>
      </c>
      <c r="N60" s="2">
        <v>28717853.968420051</v>
      </c>
      <c r="O60" s="2">
        <v>33805482.179506578</v>
      </c>
      <c r="P60" s="2" t="s">
        <v>32</v>
      </c>
      <c r="Q60" s="2">
        <v>582131.67922739428</v>
      </c>
      <c r="R60" s="2">
        <v>7047744.4317853171</v>
      </c>
      <c r="S60" s="2">
        <v>8894789.8854618929</v>
      </c>
      <c r="T60" s="2">
        <v>17412548.161202271</v>
      </c>
      <c r="U60" s="2">
        <v>22282150.081813332</v>
      </c>
      <c r="V60" s="2" t="s">
        <v>32</v>
      </c>
      <c r="W60" s="2">
        <v>32199518.116182219</v>
      </c>
      <c r="X60" s="2">
        <v>14505753.602917699</v>
      </c>
      <c r="Y60" s="2">
        <v>16293218.241408121</v>
      </c>
      <c r="Z60" s="2" t="s">
        <v>32</v>
      </c>
      <c r="AA60" s="2">
        <v>225033700.2654539</v>
      </c>
      <c r="AB60" s="2">
        <v>60092791.321549393</v>
      </c>
      <c r="AC60" s="2">
        <v>66634782.606223941</v>
      </c>
    </row>
    <row r="61" spans="1:29" x14ac:dyDescent="0.2">
      <c r="A61" s="10" t="s">
        <v>91</v>
      </c>
      <c r="B61" s="2" t="s">
        <v>32</v>
      </c>
      <c r="C61" s="2">
        <v>31055279.511157379</v>
      </c>
      <c r="D61" s="2" t="s">
        <v>32</v>
      </c>
      <c r="E61" s="2">
        <v>96340653.527435765</v>
      </c>
      <c r="F61" s="2">
        <v>504702.48141295608</v>
      </c>
      <c r="G61" s="2">
        <v>672028.31154845317</v>
      </c>
      <c r="H61" s="2" t="s">
        <v>32</v>
      </c>
      <c r="I61" s="2">
        <v>15601792.42404807</v>
      </c>
      <c r="J61" s="2">
        <v>76277973.703252539</v>
      </c>
      <c r="K61" s="2">
        <v>84826798.081757113</v>
      </c>
      <c r="L61" s="2" t="s">
        <v>32</v>
      </c>
      <c r="M61" s="2">
        <v>7771709.3337479979</v>
      </c>
      <c r="N61" s="2">
        <v>29977454.895043261</v>
      </c>
      <c r="O61" s="2">
        <v>35065083.10612978</v>
      </c>
      <c r="P61" s="2" t="s">
        <v>32</v>
      </c>
      <c r="Q61" s="2">
        <v>617783.66630473989</v>
      </c>
      <c r="R61" s="2">
        <v>7523987.4185399702</v>
      </c>
      <c r="S61" s="2">
        <v>9371032.872216545</v>
      </c>
      <c r="T61" s="2">
        <v>19282177.718825512</v>
      </c>
      <c r="U61" s="2">
        <v>24151779.639436569</v>
      </c>
      <c r="V61" s="2" t="s">
        <v>32</v>
      </c>
      <c r="W61" s="2">
        <v>33496907.070604119</v>
      </c>
      <c r="X61" s="2">
        <v>14708060.10480286</v>
      </c>
      <c r="Y61" s="2">
        <v>16495524.743293289</v>
      </c>
      <c r="Z61" s="2" t="s">
        <v>32</v>
      </c>
      <c r="AA61" s="2">
        <v>229129590.9490965</v>
      </c>
      <c r="AB61" s="2">
        <v>60092385.699108437</v>
      </c>
      <c r="AC61" s="2">
        <v>66634376.983782977</v>
      </c>
    </row>
    <row r="62" spans="1:29" x14ac:dyDescent="0.2">
      <c r="A62" s="10" t="s">
        <v>92</v>
      </c>
      <c r="B62" s="2" t="s">
        <v>32</v>
      </c>
      <c r="C62" s="2">
        <v>30726133.042442899</v>
      </c>
      <c r="D62" s="2" t="s">
        <v>32</v>
      </c>
      <c r="E62" s="2">
        <v>96335477.456403285</v>
      </c>
      <c r="F62" s="2">
        <v>620047.2968983734</v>
      </c>
      <c r="G62" s="2">
        <v>787373.12703387043</v>
      </c>
      <c r="H62" s="2" t="s">
        <v>32</v>
      </c>
      <c r="I62" s="2">
        <v>15389289.88464326</v>
      </c>
      <c r="J62" s="2">
        <v>75341684.882155389</v>
      </c>
      <c r="K62" s="2">
        <v>83890509.260659963</v>
      </c>
      <c r="L62" s="2" t="s">
        <v>32</v>
      </c>
      <c r="M62" s="2">
        <v>7567920.6398467189</v>
      </c>
      <c r="N62" s="2">
        <v>29663333.11838397</v>
      </c>
      <c r="O62" s="2">
        <v>34750961.329470493</v>
      </c>
      <c r="P62" s="2" t="s">
        <v>32</v>
      </c>
      <c r="Q62" s="2">
        <v>738895.722564428</v>
      </c>
      <c r="R62" s="2">
        <v>7485277.9841025108</v>
      </c>
      <c r="S62" s="2">
        <v>9332323.4377790876</v>
      </c>
      <c r="T62" s="2">
        <v>18755635.620689571</v>
      </c>
      <c r="U62" s="2">
        <v>23625237.541300628</v>
      </c>
      <c r="V62" s="2" t="s">
        <v>32</v>
      </c>
      <c r="W62" s="2">
        <v>32851290.168405779</v>
      </c>
      <c r="X62" s="2">
        <v>14495557.56539805</v>
      </c>
      <c r="Y62" s="2">
        <v>16283022.20388847</v>
      </c>
      <c r="Z62" s="2" t="s">
        <v>32</v>
      </c>
      <c r="AA62" s="2">
        <v>239722806.9238489</v>
      </c>
      <c r="AB62" s="2">
        <v>65642572.68429023</v>
      </c>
      <c r="AC62" s="2">
        <v>72184563.968964785</v>
      </c>
    </row>
    <row r="63" spans="1:29" x14ac:dyDescent="0.2">
      <c r="A63" s="10" t="s">
        <v>93</v>
      </c>
      <c r="B63" s="2" t="s">
        <v>32</v>
      </c>
      <c r="C63" s="2">
        <v>26792421.76094567</v>
      </c>
      <c r="D63" s="2" t="s">
        <v>32</v>
      </c>
      <c r="E63" s="2">
        <v>89289797.480277643</v>
      </c>
      <c r="F63" s="2">
        <v>614072.28336459678</v>
      </c>
      <c r="G63" s="2">
        <v>781398.11350009381</v>
      </c>
      <c r="H63" s="2" t="s">
        <v>32</v>
      </c>
      <c r="I63" s="2">
        <v>14749076.418917609</v>
      </c>
      <c r="J63" s="2">
        <v>69518808.868828416</v>
      </c>
      <c r="K63" s="2">
        <v>78067633.24733299</v>
      </c>
      <c r="L63" s="2" t="s">
        <v>32</v>
      </c>
      <c r="M63" s="2">
        <v>7122205.8588791965</v>
      </c>
      <c r="N63" s="2">
        <v>27684152.6408768</v>
      </c>
      <c r="O63" s="2">
        <v>32771780.851963319</v>
      </c>
      <c r="P63" s="2" t="s">
        <v>32</v>
      </c>
      <c r="Q63" s="2">
        <v>732621.95835396263</v>
      </c>
      <c r="R63" s="2">
        <v>6990039.3385830401</v>
      </c>
      <c r="S63" s="2">
        <v>8837084.7922596149</v>
      </c>
      <c r="T63" s="2">
        <v>16042731.288622521</v>
      </c>
      <c r="U63" s="2">
        <v>20912333.209233571</v>
      </c>
      <c r="V63" s="2" t="s">
        <v>32</v>
      </c>
      <c r="W63" s="2">
        <v>30832526.08134846</v>
      </c>
      <c r="X63" s="2">
        <v>13855344.09967239</v>
      </c>
      <c r="Y63" s="2">
        <v>15642808.738162819</v>
      </c>
      <c r="Z63" s="2" t="s">
        <v>32</v>
      </c>
      <c r="AA63" s="2">
        <v>213939655.7853694</v>
      </c>
      <c r="AB63" s="2">
        <v>58368631.875028864</v>
      </c>
      <c r="AC63" s="2">
        <v>64910623.159703404</v>
      </c>
    </row>
    <row r="64" spans="1:29" x14ac:dyDescent="0.2">
      <c r="A64" s="10" t="s">
        <v>94</v>
      </c>
      <c r="B64" s="2" t="s">
        <v>32</v>
      </c>
      <c r="C64" s="2">
        <v>30719972.88059352</v>
      </c>
      <c r="D64" s="2" t="s">
        <v>32</v>
      </c>
      <c r="E64" s="2">
        <v>97677231.85992901</v>
      </c>
      <c r="F64" s="2">
        <v>639939.19994022942</v>
      </c>
      <c r="G64" s="2">
        <v>807265.03007572645</v>
      </c>
      <c r="H64" s="2" t="s">
        <v>32</v>
      </c>
      <c r="I64" s="2">
        <v>15728802.927444849</v>
      </c>
      <c r="J64" s="2">
        <v>76450572.818953514</v>
      </c>
      <c r="K64" s="2">
        <v>84999397.197458088</v>
      </c>
      <c r="L64" s="2" t="s">
        <v>32</v>
      </c>
      <c r="M64" s="2">
        <v>8014703.030443036</v>
      </c>
      <c r="N64" s="2">
        <v>30019569.20954993</v>
      </c>
      <c r="O64" s="2">
        <v>35107197.420636453</v>
      </c>
      <c r="P64" s="2" t="s">
        <v>32</v>
      </c>
      <c r="Q64" s="2">
        <v>759782.22075837688</v>
      </c>
      <c r="R64" s="2">
        <v>7981702.862542863</v>
      </c>
      <c r="S64" s="2">
        <v>9828748.3162194379</v>
      </c>
      <c r="T64" s="2">
        <v>18751387.233207248</v>
      </c>
      <c r="U64" s="2">
        <v>23620989.153818302</v>
      </c>
      <c r="V64" s="2" t="s">
        <v>32</v>
      </c>
      <c r="W64" s="2">
        <v>33214650.981395051</v>
      </c>
      <c r="X64" s="2">
        <v>14835070.608199639</v>
      </c>
      <c r="Y64" s="2">
        <v>16622535.246690059</v>
      </c>
      <c r="Z64" s="2" t="s">
        <v>32</v>
      </c>
      <c r="AA64" s="2">
        <v>228873401.73650649</v>
      </c>
      <c r="AB64" s="2">
        <v>60744974.967290036</v>
      </c>
      <c r="AC64" s="2">
        <v>67286966.251964599</v>
      </c>
    </row>
    <row r="65" spans="1:29" x14ac:dyDescent="0.2">
      <c r="A65" s="10" t="s">
        <v>95</v>
      </c>
      <c r="B65" s="2" t="s">
        <v>32</v>
      </c>
      <c r="C65" s="2">
        <v>24453693.17414999</v>
      </c>
      <c r="D65" s="2" t="s">
        <v>32</v>
      </c>
      <c r="E65" s="2">
        <v>89636113.744171172</v>
      </c>
      <c r="F65" s="2">
        <v>474778.71083806868</v>
      </c>
      <c r="G65" s="2">
        <v>642104.54097356577</v>
      </c>
      <c r="H65" s="2" t="s">
        <v>32</v>
      </c>
      <c r="I65" s="2">
        <v>14776799.796104141</v>
      </c>
      <c r="J65" s="2">
        <v>69805020.657170177</v>
      </c>
      <c r="K65" s="2">
        <v>78353845.035674751</v>
      </c>
      <c r="L65" s="2" t="s">
        <v>32</v>
      </c>
      <c r="M65" s="2">
        <v>7047927.6301771691</v>
      </c>
      <c r="N65" s="2">
        <v>29672322.22489829</v>
      </c>
      <c r="O65" s="2">
        <v>34759950.435984813</v>
      </c>
      <c r="P65" s="2" t="s">
        <v>32</v>
      </c>
      <c r="Q65" s="2">
        <v>586363.7072011081</v>
      </c>
      <c r="R65" s="2">
        <v>6907507.9733585669</v>
      </c>
      <c r="S65" s="2">
        <v>8754553.4270351417</v>
      </c>
      <c r="T65" s="2">
        <v>14429815.02186688</v>
      </c>
      <c r="U65" s="2">
        <v>19299416.94247793</v>
      </c>
      <c r="V65" s="2" t="s">
        <v>32</v>
      </c>
      <c r="W65" s="2">
        <v>32860459.057050381</v>
      </c>
      <c r="X65" s="2">
        <v>13883067.476858931</v>
      </c>
      <c r="Y65" s="2">
        <v>15670532.11534935</v>
      </c>
      <c r="Z65" s="2" t="s">
        <v>32</v>
      </c>
      <c r="AA65" s="2">
        <v>220680447.31885251</v>
      </c>
      <c r="AB65" s="2">
        <v>58400254.008759707</v>
      </c>
      <c r="AC65" s="2">
        <v>64942245.293434262</v>
      </c>
    </row>
    <row r="66" spans="1:29" x14ac:dyDescent="0.2">
      <c r="A66" s="10" t="s">
        <v>96</v>
      </c>
      <c r="B66" s="2" t="s">
        <v>32</v>
      </c>
      <c r="C66" s="2">
        <v>26198602.778125569</v>
      </c>
      <c r="D66" s="2" t="s">
        <v>32</v>
      </c>
      <c r="E66" s="2">
        <v>92913041.221429035</v>
      </c>
      <c r="F66" s="2">
        <v>462392.03544442402</v>
      </c>
      <c r="G66" s="2">
        <v>629717.86557992105</v>
      </c>
      <c r="H66" s="2" t="s">
        <v>32</v>
      </c>
      <c r="I66" s="2">
        <v>15519892.40070333</v>
      </c>
      <c r="J66" s="2">
        <v>72513225.183829561</v>
      </c>
      <c r="K66" s="2">
        <v>81062049.562334135</v>
      </c>
      <c r="L66" s="2" t="s">
        <v>32</v>
      </c>
      <c r="M66" s="2">
        <v>7139254.4578984594</v>
      </c>
      <c r="N66" s="2">
        <v>30351607.974934179</v>
      </c>
      <c r="O66" s="2">
        <v>35439236.186020702</v>
      </c>
      <c r="P66" s="2" t="s">
        <v>32</v>
      </c>
      <c r="Q66" s="2">
        <v>573357.69803778117</v>
      </c>
      <c r="R66" s="2">
        <v>7008982.226382222</v>
      </c>
      <c r="S66" s="2">
        <v>8856027.6800587978</v>
      </c>
      <c r="T66" s="2">
        <v>15633200.95564314</v>
      </c>
      <c r="U66" s="2">
        <v>20502802.87625419</v>
      </c>
      <c r="V66" s="2" t="s">
        <v>32</v>
      </c>
      <c r="W66" s="2">
        <v>33553330.522086989</v>
      </c>
      <c r="X66" s="2">
        <v>14626160.08145812</v>
      </c>
      <c r="Y66" s="2">
        <v>16413624.71994854</v>
      </c>
      <c r="Z66" s="2" t="s">
        <v>32</v>
      </c>
      <c r="AA66" s="2">
        <v>225252244.24149111</v>
      </c>
      <c r="AB66" s="2">
        <v>60579930.095068991</v>
      </c>
      <c r="AC66" s="2">
        <v>67121921.379743546</v>
      </c>
    </row>
    <row r="67" spans="1:29" x14ac:dyDescent="0.2">
      <c r="A67" s="10" t="s">
        <v>97</v>
      </c>
      <c r="B67" s="2" t="s">
        <v>32</v>
      </c>
      <c r="C67" s="2">
        <v>26077101.63710795</v>
      </c>
      <c r="D67" s="2" t="s">
        <v>32</v>
      </c>
      <c r="E67" s="2">
        <v>91791823.968065336</v>
      </c>
      <c r="F67" s="2">
        <v>452054.67902479222</v>
      </c>
      <c r="G67" s="2">
        <v>619380.50916028919</v>
      </c>
      <c r="H67" s="2" t="s">
        <v>32</v>
      </c>
      <c r="I67" s="2">
        <v>15842904.56820613</v>
      </c>
      <c r="J67" s="2">
        <v>71586599.354603365</v>
      </c>
      <c r="K67" s="2">
        <v>80135423.733107939</v>
      </c>
      <c r="L67" s="2" t="s">
        <v>32</v>
      </c>
      <c r="M67" s="2">
        <v>7319536.2622980392</v>
      </c>
      <c r="N67" s="2">
        <v>28867724.72044877</v>
      </c>
      <c r="O67" s="2">
        <v>33955352.931535289</v>
      </c>
      <c r="P67" s="2" t="s">
        <v>32</v>
      </c>
      <c r="Q67" s="2">
        <v>562503.47379716777</v>
      </c>
      <c r="R67" s="2">
        <v>7209295.3423817558</v>
      </c>
      <c r="S67" s="2">
        <v>9056340.7960583307</v>
      </c>
      <c r="T67" s="2">
        <v>15549407.06528616</v>
      </c>
      <c r="U67" s="2">
        <v>20419008.985897209</v>
      </c>
      <c r="V67" s="2" t="s">
        <v>32</v>
      </c>
      <c r="W67" s="2">
        <v>32039769.602511872</v>
      </c>
      <c r="X67" s="2">
        <v>14949172.24896092</v>
      </c>
      <c r="Y67" s="2">
        <v>16736636.88745134</v>
      </c>
      <c r="Z67" s="2" t="s">
        <v>32</v>
      </c>
      <c r="AA67" s="2">
        <v>223596496.01627749</v>
      </c>
      <c r="AB67" s="2">
        <v>59349837.180875212</v>
      </c>
      <c r="AC67" s="2">
        <v>65891828.465549767</v>
      </c>
    </row>
    <row r="68" spans="1:29" x14ac:dyDescent="0.2">
      <c r="A68" s="10" t="s">
        <v>98</v>
      </c>
      <c r="B68" s="2" t="s">
        <v>32</v>
      </c>
      <c r="C68" s="2">
        <v>29299484.983042952</v>
      </c>
      <c r="D68" s="2" t="s">
        <v>32</v>
      </c>
      <c r="E68" s="2">
        <v>95975726.983474419</v>
      </c>
      <c r="F68" s="2">
        <v>457024.18275512173</v>
      </c>
      <c r="G68" s="2">
        <v>624350.01289061876</v>
      </c>
      <c r="H68" s="2" t="s">
        <v>32</v>
      </c>
      <c r="I68" s="2">
        <v>16005260.026914449</v>
      </c>
      <c r="J68" s="2">
        <v>75044370.44171831</v>
      </c>
      <c r="K68" s="2">
        <v>83593194.820222884</v>
      </c>
      <c r="L68" s="2" t="s">
        <v>32</v>
      </c>
      <c r="M68" s="2">
        <v>7574085.827278764</v>
      </c>
      <c r="N68" s="2">
        <v>29939582.98424245</v>
      </c>
      <c r="O68" s="2">
        <v>35027211.195328973</v>
      </c>
      <c r="P68" s="2" t="s">
        <v>32</v>
      </c>
      <c r="Q68" s="2">
        <v>567721.45271401375</v>
      </c>
      <c r="R68" s="2">
        <v>7492128.1923603388</v>
      </c>
      <c r="S68" s="2">
        <v>9339173.6460369155</v>
      </c>
      <c r="T68" s="2">
        <v>17771740.4073103</v>
      </c>
      <c r="U68" s="2">
        <v>22641342.32792135</v>
      </c>
      <c r="V68" s="2" t="s">
        <v>32</v>
      </c>
      <c r="W68" s="2">
        <v>33133065.031581432</v>
      </c>
      <c r="X68" s="2">
        <v>15111527.707669239</v>
      </c>
      <c r="Y68" s="2">
        <v>16898992.346159671</v>
      </c>
      <c r="Z68" s="2" t="s">
        <v>32</v>
      </c>
      <c r="AA68" s="2">
        <v>230781508.9018243</v>
      </c>
      <c r="AB68" s="2">
        <v>62429928.242514148</v>
      </c>
      <c r="AC68" s="2">
        <v>68971919.527188703</v>
      </c>
    </row>
    <row r="69" spans="1:29" x14ac:dyDescent="0.2">
      <c r="A69" s="10" t="s">
        <v>99</v>
      </c>
      <c r="B69" s="2" t="s">
        <v>32</v>
      </c>
      <c r="C69" s="2">
        <v>28568382.886177819</v>
      </c>
      <c r="D69" s="2" t="s">
        <v>32</v>
      </c>
      <c r="E69" s="2">
        <v>94089231.51810737</v>
      </c>
      <c r="F69" s="2">
        <v>452213.45562853711</v>
      </c>
      <c r="G69" s="2">
        <v>619539.28576403414</v>
      </c>
      <c r="H69" s="2" t="s">
        <v>32</v>
      </c>
      <c r="I69" s="2">
        <v>15739835.07639336</v>
      </c>
      <c r="J69" s="2">
        <v>73485283.28025794</v>
      </c>
      <c r="K69" s="2">
        <v>82034107.658762515</v>
      </c>
      <c r="L69" s="2" t="s">
        <v>32</v>
      </c>
      <c r="M69" s="2">
        <v>7354666.8761130031</v>
      </c>
      <c r="N69" s="2">
        <v>29136267.789889481</v>
      </c>
      <c r="O69" s="2">
        <v>34223896.000976004</v>
      </c>
      <c r="P69" s="2" t="s">
        <v>32</v>
      </c>
      <c r="Q69" s="2">
        <v>562670.18923109991</v>
      </c>
      <c r="R69" s="2">
        <v>7248329.3577317158</v>
      </c>
      <c r="S69" s="2">
        <v>9095374.8114082925</v>
      </c>
      <c r="T69" s="2">
        <v>17267532.064644691</v>
      </c>
      <c r="U69" s="2">
        <v>22137133.985255752</v>
      </c>
      <c r="V69" s="2" t="s">
        <v>32</v>
      </c>
      <c r="W69" s="2">
        <v>32313683.5333414</v>
      </c>
      <c r="X69" s="2">
        <v>14846102.75714815</v>
      </c>
      <c r="Y69" s="2">
        <v>16633567.39563857</v>
      </c>
      <c r="Z69" s="2" t="s">
        <v>32</v>
      </c>
      <c r="AA69" s="2">
        <v>225517546.73100749</v>
      </c>
      <c r="AB69" s="2">
        <v>59310843.792346276</v>
      </c>
      <c r="AC69" s="2">
        <v>65852835.077020817</v>
      </c>
    </row>
    <row r="70" spans="1:29" x14ac:dyDescent="0.2">
      <c r="A70" s="10" t="s">
        <v>100</v>
      </c>
      <c r="B70" s="2" t="s">
        <v>32</v>
      </c>
      <c r="C70" s="2">
        <v>26564335.8239953</v>
      </c>
      <c r="D70" s="2" t="s">
        <v>32</v>
      </c>
      <c r="E70" s="2">
        <v>91104768.097694829</v>
      </c>
      <c r="F70" s="2">
        <v>439257.29704528191</v>
      </c>
      <c r="G70" s="2">
        <v>606583.127180779</v>
      </c>
      <c r="H70" s="2" t="s">
        <v>32</v>
      </c>
      <c r="I70" s="2">
        <v>15747480.83711133</v>
      </c>
      <c r="J70" s="2">
        <v>71018784.585702121</v>
      </c>
      <c r="K70" s="2">
        <v>79567608.964206696</v>
      </c>
      <c r="L70" s="2" t="s">
        <v>32</v>
      </c>
      <c r="M70" s="2">
        <v>6896520.1320109908</v>
      </c>
      <c r="N70" s="2">
        <v>28366828.075256091</v>
      </c>
      <c r="O70" s="2">
        <v>33454456.28634261</v>
      </c>
      <c r="P70" s="2" t="s">
        <v>32</v>
      </c>
      <c r="Q70" s="2">
        <v>549066.22271868202</v>
      </c>
      <c r="R70" s="2">
        <v>6739277.419840591</v>
      </c>
      <c r="S70" s="2">
        <v>8586322.8735171668</v>
      </c>
      <c r="T70" s="2">
        <v>15885430.64244985</v>
      </c>
      <c r="U70" s="2">
        <v>20755032.56306091</v>
      </c>
      <c r="V70" s="2" t="s">
        <v>32</v>
      </c>
      <c r="W70" s="2">
        <v>31528855.024415329</v>
      </c>
      <c r="X70" s="2">
        <v>14853748.51786612</v>
      </c>
      <c r="Y70" s="2">
        <v>16641213.156356551</v>
      </c>
      <c r="Z70" s="2" t="s">
        <v>32</v>
      </c>
      <c r="AA70" s="2">
        <v>222973262.66791821</v>
      </c>
      <c r="AB70" s="2">
        <v>59027822.891533963</v>
      </c>
      <c r="AC70" s="2">
        <v>65569814.176208511</v>
      </c>
    </row>
    <row r="71" spans="1:29" x14ac:dyDescent="0.2">
      <c r="A71" s="10" t="s">
        <v>101</v>
      </c>
      <c r="B71" s="2" t="s">
        <v>32</v>
      </c>
      <c r="C71" s="2">
        <v>27981308.475010108</v>
      </c>
      <c r="D71" s="2" t="s">
        <v>32</v>
      </c>
      <c r="E71" s="2">
        <v>93469544.893216178</v>
      </c>
      <c r="F71" s="2">
        <v>471083.03636170638</v>
      </c>
      <c r="G71" s="2">
        <v>638408.86649720347</v>
      </c>
      <c r="H71" s="2" t="s">
        <v>32</v>
      </c>
      <c r="I71" s="2">
        <v>15844557.75775829</v>
      </c>
      <c r="J71" s="2">
        <v>72973145.573736295</v>
      </c>
      <c r="K71" s="2">
        <v>81521969.952240869</v>
      </c>
      <c r="L71" s="2" t="s">
        <v>32</v>
      </c>
      <c r="M71" s="2">
        <v>7085357.1505040824</v>
      </c>
      <c r="N71" s="2">
        <v>29194463.721585222</v>
      </c>
      <c r="O71" s="2">
        <v>34282091.932671741</v>
      </c>
      <c r="P71" s="2" t="s">
        <v>32</v>
      </c>
      <c r="Q71" s="2">
        <v>582483.24900092778</v>
      </c>
      <c r="R71" s="2">
        <v>6949096.329277358</v>
      </c>
      <c r="S71" s="2">
        <v>8796141.7829539329</v>
      </c>
      <c r="T71" s="2">
        <v>16862653.1603911</v>
      </c>
      <c r="U71" s="2">
        <v>21732255.08100215</v>
      </c>
      <c r="V71" s="2" t="s">
        <v>32</v>
      </c>
      <c r="W71" s="2">
        <v>32373043.383671049</v>
      </c>
      <c r="X71" s="2">
        <v>14950825.43851308</v>
      </c>
      <c r="Y71" s="2">
        <v>16738290.077003499</v>
      </c>
      <c r="Z71" s="2" t="s">
        <v>32</v>
      </c>
      <c r="AA71" s="2">
        <v>229762181.5608637</v>
      </c>
      <c r="AB71" s="2">
        <v>61274609.601326853</v>
      </c>
      <c r="AC71" s="2">
        <v>67816600.886001408</v>
      </c>
    </row>
    <row r="72" spans="1:29" x14ac:dyDescent="0.2">
      <c r="A72" s="10" t="s">
        <v>102</v>
      </c>
      <c r="B72" s="2" t="s">
        <v>32</v>
      </c>
      <c r="C72" s="2">
        <v>27981212.709455121</v>
      </c>
      <c r="D72" s="2" t="s">
        <v>32</v>
      </c>
      <c r="E72" s="2">
        <v>92890948.368917182</v>
      </c>
      <c r="F72" s="2">
        <v>475259.18303014111</v>
      </c>
      <c r="G72" s="2">
        <v>642585.01316563808</v>
      </c>
      <c r="H72" s="2" t="s">
        <v>32</v>
      </c>
      <c r="I72" s="2">
        <v>15781679.141845779</v>
      </c>
      <c r="J72" s="2">
        <v>72494966.628034636</v>
      </c>
      <c r="K72" s="2">
        <v>81043791.006539211</v>
      </c>
      <c r="L72" s="2" t="s">
        <v>32</v>
      </c>
      <c r="M72" s="2">
        <v>7137963.7357115373</v>
      </c>
      <c r="N72" s="2">
        <v>28509314.365354311</v>
      </c>
      <c r="O72" s="2">
        <v>33596942.576440834</v>
      </c>
      <c r="P72" s="2" t="s">
        <v>32</v>
      </c>
      <c r="Q72" s="2">
        <v>586868.20300278405</v>
      </c>
      <c r="R72" s="2">
        <v>7007548.0906189755</v>
      </c>
      <c r="S72" s="2">
        <v>8854593.5442955513</v>
      </c>
      <c r="T72" s="2">
        <v>16862587.115180761</v>
      </c>
      <c r="U72" s="2">
        <v>21732189.035791811</v>
      </c>
      <c r="V72" s="2" t="s">
        <v>32</v>
      </c>
      <c r="W72" s="2">
        <v>31674191.04031552</v>
      </c>
      <c r="X72" s="2">
        <v>14887946.82260057</v>
      </c>
      <c r="Y72" s="2">
        <v>16675411.461090989</v>
      </c>
      <c r="Z72" s="2" t="s">
        <v>32</v>
      </c>
      <c r="AA72" s="2">
        <v>225468310.78034291</v>
      </c>
      <c r="AB72" s="2">
        <v>59786234.975572594</v>
      </c>
      <c r="AC72" s="2">
        <v>66328226.260247141</v>
      </c>
    </row>
    <row r="73" spans="1:29" x14ac:dyDescent="0.2">
      <c r="A73" s="10" t="s">
        <v>103</v>
      </c>
      <c r="B73" s="2" t="s">
        <v>32</v>
      </c>
      <c r="C73" s="2">
        <v>30700150.003176119</v>
      </c>
      <c r="D73" s="2" t="s">
        <v>32</v>
      </c>
      <c r="E73" s="2">
        <v>97314639.230277732</v>
      </c>
      <c r="F73" s="2">
        <v>509194.85961849359</v>
      </c>
      <c r="G73" s="2">
        <v>676520.68975399062</v>
      </c>
      <c r="H73" s="2" t="s">
        <v>32</v>
      </c>
      <c r="I73" s="2">
        <v>15980114.738071751</v>
      </c>
      <c r="J73" s="2">
        <v>76150909.488663197</v>
      </c>
      <c r="K73" s="2">
        <v>84699733.867167771</v>
      </c>
      <c r="L73" s="2" t="s">
        <v>32</v>
      </c>
      <c r="M73" s="2">
        <v>7565269.5922366837</v>
      </c>
      <c r="N73" s="2">
        <v>29796111.931923758</v>
      </c>
      <c r="O73" s="2">
        <v>34883740.143010281</v>
      </c>
      <c r="P73" s="2" t="s">
        <v>32</v>
      </c>
      <c r="Q73" s="2">
        <v>622500.66342055425</v>
      </c>
      <c r="R73" s="2">
        <v>7482332.3756469162</v>
      </c>
      <c r="S73" s="2">
        <v>9329377.8293234929</v>
      </c>
      <c r="T73" s="2">
        <v>18737716.283264209</v>
      </c>
      <c r="U73" s="2">
        <v>23607318.20387527</v>
      </c>
      <c r="V73" s="2" t="s">
        <v>32</v>
      </c>
      <c r="W73" s="2">
        <v>32986724.558216359</v>
      </c>
      <c r="X73" s="2">
        <v>15086382.418826539</v>
      </c>
      <c r="Y73" s="2">
        <v>16873847.057316959</v>
      </c>
      <c r="Z73" s="2" t="s">
        <v>32</v>
      </c>
      <c r="AA73" s="2">
        <v>229548581.48488501</v>
      </c>
      <c r="AB73" s="2">
        <v>59788894.916591413</v>
      </c>
      <c r="AC73" s="2">
        <v>66330886.201265953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5"/>
  <sheetViews>
    <sheetView workbookViewId="0">
      <selection activeCell="L17" sqref="L17"/>
    </sheetView>
  </sheetViews>
  <sheetFormatPr baseColWidth="10" defaultColWidth="12.5703125" defaultRowHeight="15.75" customHeight="1" x14ac:dyDescent="0.2"/>
  <sheetData>
    <row r="1" spans="1:13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13" x14ac:dyDescent="0.2">
      <c r="A2" s="2">
        <v>-5.0999999999999996</v>
      </c>
      <c r="B2" s="2">
        <v>12.4</v>
      </c>
      <c r="C2" s="2">
        <v>7.5</v>
      </c>
      <c r="D2" s="2">
        <v>-0.2</v>
      </c>
      <c r="E2" s="2">
        <v>-4.7</v>
      </c>
      <c r="F2" s="2">
        <v>-1.1000000000000001</v>
      </c>
    </row>
    <row r="9" spans="1:13" x14ac:dyDescent="0.2">
      <c r="G9" s="11" t="s">
        <v>104</v>
      </c>
      <c r="H9" s="11" t="s">
        <v>105</v>
      </c>
      <c r="I9" s="12"/>
      <c r="J9" s="12"/>
      <c r="K9" s="12"/>
      <c r="L9" s="12"/>
      <c r="M9" s="13"/>
    </row>
    <row r="10" spans="1:13" x14ac:dyDescent="0.2">
      <c r="D10" s="2">
        <v>-5.0999999999999996</v>
      </c>
      <c r="G10" s="14" t="s">
        <v>1</v>
      </c>
      <c r="H10" s="15">
        <v>-5.0999999999999997E-2</v>
      </c>
    </row>
    <row r="11" spans="1:13" x14ac:dyDescent="0.2">
      <c r="D11" s="2">
        <v>12.4</v>
      </c>
      <c r="G11" s="14" t="s">
        <v>2</v>
      </c>
      <c r="H11" s="15">
        <v>0.124</v>
      </c>
    </row>
    <row r="12" spans="1:13" x14ac:dyDescent="0.2">
      <c r="D12" s="2">
        <v>7.5</v>
      </c>
      <c r="G12" s="14" t="s">
        <v>3</v>
      </c>
      <c r="H12" s="15">
        <v>7.4999999999999997E-2</v>
      </c>
    </row>
    <row r="13" spans="1:13" x14ac:dyDescent="0.2">
      <c r="D13" s="2">
        <v>-0.2</v>
      </c>
      <c r="G13" s="14" t="s">
        <v>4</v>
      </c>
      <c r="H13" s="15">
        <v>-2E-3</v>
      </c>
    </row>
    <row r="14" spans="1:13" x14ac:dyDescent="0.2">
      <c r="D14" s="2">
        <v>-4.7</v>
      </c>
      <c r="G14" s="14" t="s">
        <v>5</v>
      </c>
      <c r="H14" s="15">
        <v>-4.7E-2</v>
      </c>
    </row>
    <row r="15" spans="1:13" x14ac:dyDescent="0.2">
      <c r="D15" s="2">
        <v>-1.1000000000000001</v>
      </c>
      <c r="G15" s="14" t="s">
        <v>6</v>
      </c>
      <c r="H15" s="15">
        <v>-1.0999999999999999E-2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"/>
  <sheetViews>
    <sheetView workbookViewId="0"/>
  </sheetViews>
  <sheetFormatPr baseColWidth="10" defaultColWidth="12.5703125" defaultRowHeight="15.75" customHeight="1" x14ac:dyDescent="0.2"/>
  <sheetData>
    <row r="1" spans="1:6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">
      <c r="A2" s="2">
        <v>-5.0999999999999996</v>
      </c>
      <c r="B2" s="2">
        <v>12.4</v>
      </c>
      <c r="C2" s="2">
        <v>7.5</v>
      </c>
      <c r="D2" s="2">
        <v>-0.2</v>
      </c>
      <c r="E2" s="2">
        <v>-4.7</v>
      </c>
      <c r="F2" s="2">
        <v>-1.1000000000000001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33"/>
  <sheetViews>
    <sheetView topLeftCell="A102" workbookViewId="0">
      <selection sqref="A1:G133"/>
    </sheetView>
  </sheetViews>
  <sheetFormatPr baseColWidth="10" defaultColWidth="12.5703125" defaultRowHeight="15.75" customHeight="1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0" t="s">
        <v>106</v>
      </c>
      <c r="B2" s="2">
        <v>28217281.999999996</v>
      </c>
      <c r="C2" s="2">
        <v>541475</v>
      </c>
      <c r="D2" s="2">
        <v>6567703</v>
      </c>
      <c r="E2" s="2">
        <v>31879883</v>
      </c>
      <c r="F2" s="2">
        <v>9021935</v>
      </c>
      <c r="G2" s="2">
        <v>76228278</v>
      </c>
    </row>
    <row r="3" spans="1:7" x14ac:dyDescent="0.2">
      <c r="A3" s="10" t="s">
        <v>107</v>
      </c>
      <c r="B3" s="2">
        <v>25076186</v>
      </c>
      <c r="C3" s="2">
        <v>561443</v>
      </c>
      <c r="D3" s="2">
        <v>6111213</v>
      </c>
      <c r="E3" s="2">
        <v>31042369</v>
      </c>
      <c r="F3" s="2">
        <v>8664457</v>
      </c>
      <c r="G3" s="2">
        <v>71455668</v>
      </c>
    </row>
    <row r="4" spans="1:7" x14ac:dyDescent="0.2">
      <c r="A4" s="10" t="s">
        <v>108</v>
      </c>
      <c r="B4" s="2">
        <v>28108403</v>
      </c>
      <c r="C4" s="2">
        <v>568265</v>
      </c>
      <c r="D4" s="2">
        <v>6992360</v>
      </c>
      <c r="E4" s="2">
        <v>32051283</v>
      </c>
      <c r="F4" s="2">
        <v>9587100</v>
      </c>
      <c r="G4" s="2">
        <v>77307411</v>
      </c>
    </row>
    <row r="5" spans="1:7" x14ac:dyDescent="0.2">
      <c r="A5" s="10" t="s">
        <v>109</v>
      </c>
      <c r="B5" s="2">
        <v>26631336.635764521</v>
      </c>
      <c r="C5" s="2">
        <v>443880.99392906151</v>
      </c>
      <c r="D5" s="2">
        <v>6641295.9091673233</v>
      </c>
      <c r="E5" s="2">
        <v>30639454.580945689</v>
      </c>
      <c r="F5" s="2">
        <v>8759744.8801934011</v>
      </c>
      <c r="G5" s="2">
        <v>73115713</v>
      </c>
    </row>
    <row r="6" spans="1:7" x14ac:dyDescent="0.2">
      <c r="A6" s="10" t="s">
        <v>110</v>
      </c>
      <c r="B6" s="2">
        <v>26370263.000000004</v>
      </c>
      <c r="C6" s="2">
        <v>418634</v>
      </c>
      <c r="D6" s="2">
        <v>6607667.0000000009</v>
      </c>
      <c r="E6" s="2">
        <v>30440334</v>
      </c>
      <c r="F6" s="2">
        <v>8575627</v>
      </c>
      <c r="G6" s="2">
        <v>72412525</v>
      </c>
    </row>
    <row r="7" spans="1:7" x14ac:dyDescent="0.2">
      <c r="A7" s="10" t="s">
        <v>111</v>
      </c>
      <c r="B7" s="2">
        <v>26428521.367939807</v>
      </c>
      <c r="C7" s="2">
        <v>381086.00530550722</v>
      </c>
      <c r="D7" s="2">
        <v>6596493.0918368595</v>
      </c>
      <c r="E7" s="2">
        <v>30388271.423067737</v>
      </c>
      <c r="F7" s="2">
        <v>8034011.1118500903</v>
      </c>
      <c r="G7" s="2">
        <v>71828383</v>
      </c>
    </row>
    <row r="8" spans="1:7" x14ac:dyDescent="0.2">
      <c r="A8" s="10" t="s">
        <v>112</v>
      </c>
      <c r="B8" s="2">
        <v>28430125.627038114</v>
      </c>
      <c r="C8" s="2">
        <v>413622.99457386811</v>
      </c>
      <c r="D8" s="2">
        <v>7435291.9024597872</v>
      </c>
      <c r="E8" s="2">
        <v>31428759.587700397</v>
      </c>
      <c r="F8" s="2">
        <v>8520164.8882278334</v>
      </c>
      <c r="G8" s="2">
        <v>76227965</v>
      </c>
    </row>
    <row r="9" spans="1:7" x14ac:dyDescent="0.2">
      <c r="A9" s="10" t="s">
        <v>113</v>
      </c>
      <c r="B9" s="2">
        <v>28473740</v>
      </c>
      <c r="C9" s="2">
        <v>407193</v>
      </c>
      <c r="D9" s="2">
        <v>7198381</v>
      </c>
      <c r="E9" s="2">
        <v>31422720</v>
      </c>
      <c r="F9" s="2">
        <v>8249129</v>
      </c>
      <c r="G9" s="2">
        <v>75751163</v>
      </c>
    </row>
    <row r="10" spans="1:7" x14ac:dyDescent="0.2">
      <c r="A10" s="10" t="s">
        <v>114</v>
      </c>
      <c r="B10" s="2">
        <v>26483267</v>
      </c>
      <c r="C10" s="2">
        <v>379106</v>
      </c>
      <c r="D10" s="2">
        <v>7087545</v>
      </c>
      <c r="E10" s="2">
        <v>29656557.000000004</v>
      </c>
      <c r="F10" s="2">
        <v>7909250</v>
      </c>
      <c r="G10" s="2">
        <v>71515725</v>
      </c>
    </row>
    <row r="11" spans="1:7" x14ac:dyDescent="0.2">
      <c r="A11" s="10" t="s">
        <v>115</v>
      </c>
      <c r="B11" s="2">
        <v>27236936.37113817</v>
      </c>
      <c r="C11" s="2">
        <v>392594.00534959661</v>
      </c>
      <c r="D11" s="2">
        <v>7698377.1049002567</v>
      </c>
      <c r="E11" s="2">
        <v>29996422.408739708</v>
      </c>
      <c r="F11" s="2">
        <v>8063261.1098722685</v>
      </c>
      <c r="G11" s="2">
        <v>73387591</v>
      </c>
    </row>
    <row r="12" spans="1:7" x14ac:dyDescent="0.2">
      <c r="A12" s="10" t="s">
        <v>116</v>
      </c>
      <c r="B12" s="2">
        <v>25720090.259405635</v>
      </c>
      <c r="C12" s="2">
        <v>384303.9889342002</v>
      </c>
      <c r="D12" s="2">
        <v>6984380.798889</v>
      </c>
      <c r="E12" s="2">
        <v>28271446.185940892</v>
      </c>
      <c r="F12" s="2">
        <v>8097747.7668302748</v>
      </c>
      <c r="G12" s="2">
        <v>69457969</v>
      </c>
    </row>
    <row r="13" spans="1:7" x14ac:dyDescent="0.2">
      <c r="A13" s="10" t="s">
        <v>117</v>
      </c>
      <c r="B13" s="2">
        <v>27901016.999999996</v>
      </c>
      <c r="C13" s="2">
        <v>446993</v>
      </c>
      <c r="D13" s="2">
        <v>7324400</v>
      </c>
      <c r="E13" s="2">
        <v>29889076</v>
      </c>
      <c r="F13" s="2">
        <v>8961587</v>
      </c>
      <c r="G13" s="2">
        <v>74523073</v>
      </c>
    </row>
    <row r="14" spans="1:7" x14ac:dyDescent="0.2">
      <c r="A14" s="10" t="s">
        <v>118</v>
      </c>
      <c r="B14" s="2">
        <v>27900462</v>
      </c>
      <c r="C14" s="2">
        <v>568878</v>
      </c>
      <c r="D14" s="2">
        <v>7811506</v>
      </c>
      <c r="E14" s="2">
        <v>29987041</v>
      </c>
      <c r="F14" s="2">
        <v>8816600</v>
      </c>
      <c r="G14" s="2">
        <v>75084487</v>
      </c>
    </row>
    <row r="15" spans="1:7" x14ac:dyDescent="0.2">
      <c r="A15" s="10" t="s">
        <v>119</v>
      </c>
      <c r="B15" s="2">
        <v>26078948.636520818</v>
      </c>
      <c r="C15" s="2">
        <v>572191.99202499003</v>
      </c>
      <c r="D15" s="2">
        <v>7602638.8940371033</v>
      </c>
      <c r="E15" s="2">
        <v>28727528.599605847</v>
      </c>
      <c r="F15" s="2">
        <v>8766813.8778112419</v>
      </c>
      <c r="G15" s="2">
        <v>71748122</v>
      </c>
    </row>
    <row r="16" spans="1:7" x14ac:dyDescent="0.2">
      <c r="A16" s="10" t="s">
        <v>120</v>
      </c>
      <c r="B16" s="2">
        <v>29642412</v>
      </c>
      <c r="C16" s="2">
        <v>618986</v>
      </c>
      <c r="D16" s="2">
        <v>8308548</v>
      </c>
      <c r="E16" s="2">
        <v>30264926</v>
      </c>
      <c r="F16" s="2">
        <v>10174577</v>
      </c>
      <c r="G16" s="2">
        <v>79009449</v>
      </c>
    </row>
    <row r="17" spans="1:7" x14ac:dyDescent="0.2">
      <c r="A17" s="10" t="s">
        <v>121</v>
      </c>
      <c r="B17" s="2">
        <v>18608471</v>
      </c>
      <c r="C17" s="2">
        <v>245112</v>
      </c>
      <c r="D17" s="2">
        <v>7044027</v>
      </c>
      <c r="E17" s="2">
        <v>32945814</v>
      </c>
      <c r="F17" s="2">
        <v>7190708</v>
      </c>
      <c r="G17" s="2">
        <v>66034132</v>
      </c>
    </row>
    <row r="18" spans="1:7" x14ac:dyDescent="0.2">
      <c r="A18" s="10" t="s">
        <v>122</v>
      </c>
      <c r="B18" s="2">
        <v>21671678</v>
      </c>
      <c r="C18" s="2">
        <v>253025</v>
      </c>
      <c r="D18" s="2">
        <v>7800750</v>
      </c>
      <c r="E18" s="2">
        <v>32996399</v>
      </c>
      <c r="F18" s="2">
        <v>7031339</v>
      </c>
      <c r="G18" s="2">
        <v>69753191</v>
      </c>
    </row>
    <row r="19" spans="1:7" x14ac:dyDescent="0.2">
      <c r="A19" s="10" t="s">
        <v>123</v>
      </c>
      <c r="B19" s="2">
        <v>21728761.679049853</v>
      </c>
      <c r="C19" s="2">
        <v>258434.99618272082</v>
      </c>
      <c r="D19" s="2">
        <v>9124625.8652224168</v>
      </c>
      <c r="E19" s="2">
        <v>28317434.581730202</v>
      </c>
      <c r="F19" s="2">
        <v>8272103.877814807</v>
      </c>
      <c r="G19" s="2">
        <v>67701361</v>
      </c>
    </row>
    <row r="20" spans="1:7" x14ac:dyDescent="0.2">
      <c r="A20" s="10" t="s">
        <v>124</v>
      </c>
      <c r="B20" s="2">
        <v>24125951</v>
      </c>
      <c r="C20" s="2">
        <v>259851</v>
      </c>
      <c r="D20" s="2">
        <v>9140083</v>
      </c>
      <c r="E20" s="2">
        <v>29298382</v>
      </c>
      <c r="F20" s="2">
        <v>8471867</v>
      </c>
      <c r="G20" s="2">
        <v>71296134</v>
      </c>
    </row>
    <row r="21" spans="1:7" x14ac:dyDescent="0.2">
      <c r="A21" s="10" t="s">
        <v>125</v>
      </c>
      <c r="B21" s="2">
        <v>22078148.666044906</v>
      </c>
      <c r="C21" s="2">
        <v>265166.99598907179</v>
      </c>
      <c r="D21" s="2">
        <v>8319877.8741531428</v>
      </c>
      <c r="E21" s="2">
        <v>27287526.587247614</v>
      </c>
      <c r="F21" s="2">
        <v>8160409.8765652636</v>
      </c>
      <c r="G21" s="2">
        <v>66111130</v>
      </c>
    </row>
    <row r="22" spans="1:7" x14ac:dyDescent="0.2">
      <c r="A22" s="10" t="s">
        <v>126</v>
      </c>
      <c r="B22" s="2">
        <v>20925310.672592785</v>
      </c>
      <c r="C22" s="2">
        <v>266398.99583179649</v>
      </c>
      <c r="D22" s="2">
        <v>7933113.8758747829</v>
      </c>
      <c r="E22" s="2">
        <v>27936278.562895894</v>
      </c>
      <c r="F22" s="2">
        <v>6851082.8928047465</v>
      </c>
      <c r="G22" s="2">
        <v>63912185</v>
      </c>
    </row>
    <row r="23" spans="1:7" x14ac:dyDescent="0.2">
      <c r="A23" s="10" t="s">
        <v>127</v>
      </c>
      <c r="B23" s="2">
        <v>22267402</v>
      </c>
      <c r="C23" s="2">
        <v>346882</v>
      </c>
      <c r="D23" s="2">
        <v>8889978</v>
      </c>
      <c r="E23" s="2">
        <v>26331728</v>
      </c>
      <c r="F23" s="2">
        <v>7330527</v>
      </c>
      <c r="G23" s="2">
        <v>65166517</v>
      </c>
    </row>
    <row r="24" spans="1:7" x14ac:dyDescent="0.2">
      <c r="A24" s="10" t="s">
        <v>128</v>
      </c>
      <c r="B24" s="2">
        <v>23132731</v>
      </c>
      <c r="C24" s="2">
        <v>371981</v>
      </c>
      <c r="D24" s="2">
        <v>8691973</v>
      </c>
      <c r="E24" s="2">
        <v>28078925</v>
      </c>
      <c r="F24" s="2">
        <v>8158444</v>
      </c>
      <c r="G24" s="2">
        <v>68434054</v>
      </c>
    </row>
    <row r="25" spans="1:7" x14ac:dyDescent="0.2">
      <c r="A25" s="10" t="s">
        <v>129</v>
      </c>
      <c r="B25" s="2">
        <v>25512521.279344562</v>
      </c>
      <c r="C25" s="2">
        <v>411159.98838591145</v>
      </c>
      <c r="D25" s="2">
        <v>8659131.7554044034</v>
      </c>
      <c r="E25" s="2">
        <v>27865070.212891813</v>
      </c>
      <c r="F25" s="2">
        <v>8355776.7639733106</v>
      </c>
      <c r="G25" s="2">
        <v>70803660</v>
      </c>
    </row>
    <row r="26" spans="1:7" x14ac:dyDescent="0.2">
      <c r="A26" s="10" t="s">
        <v>130</v>
      </c>
      <c r="B26" s="2">
        <v>23989688.167585604</v>
      </c>
      <c r="C26" s="2">
        <v>457283.66611449362</v>
      </c>
      <c r="D26" s="2">
        <v>7836652.9496594798</v>
      </c>
      <c r="E26" s="2">
        <v>26498787.8923962</v>
      </c>
      <c r="F26" s="2">
        <v>8357891.3242442235</v>
      </c>
      <c r="G26" s="2">
        <v>67140304</v>
      </c>
    </row>
    <row r="27" spans="1:7" x14ac:dyDescent="0.2">
      <c r="A27" s="10" t="s">
        <v>131</v>
      </c>
      <c r="B27" s="2">
        <v>22338398.713955361</v>
      </c>
      <c r="C27" s="2">
        <v>430948.56885558297</v>
      </c>
      <c r="D27" s="2">
        <v>7768338.0122464821</v>
      </c>
      <c r="E27" s="2">
        <v>27308797.750036947</v>
      </c>
      <c r="F27" s="2">
        <v>8219308.9549056273</v>
      </c>
      <c r="G27" s="2">
        <v>66065792</v>
      </c>
    </row>
    <row r="28" spans="1:7" x14ac:dyDescent="0.2">
      <c r="A28" s="10" t="s">
        <v>132</v>
      </c>
      <c r="B28" s="2">
        <v>24614919.468272496</v>
      </c>
      <c r="C28" s="2">
        <v>463865.57768566627</v>
      </c>
      <c r="D28" s="2">
        <v>9551577.4506010581</v>
      </c>
      <c r="E28" s="2">
        <v>30038665.612731379</v>
      </c>
      <c r="F28" s="2">
        <v>8763365.8907094002</v>
      </c>
      <c r="G28" s="2">
        <v>73432394</v>
      </c>
    </row>
    <row r="29" spans="1:7" x14ac:dyDescent="0.2">
      <c r="A29" s="10" t="s">
        <v>133</v>
      </c>
      <c r="B29" s="2">
        <v>22864123.998935096</v>
      </c>
      <c r="C29" s="2">
        <v>390157.71920368518</v>
      </c>
      <c r="D29" s="2">
        <v>8432982.6737825964</v>
      </c>
      <c r="E29" s="2">
        <v>28424950.063157804</v>
      </c>
      <c r="F29" s="2">
        <v>8809190.5449208152</v>
      </c>
      <c r="G29" s="2">
        <v>68921405</v>
      </c>
    </row>
    <row r="30" spans="1:7" x14ac:dyDescent="0.2">
      <c r="A30" s="10" t="s">
        <v>134</v>
      </c>
      <c r="B30" s="2">
        <v>24158348.542546991</v>
      </c>
      <c r="C30" s="2">
        <v>386777.18139164156</v>
      </c>
      <c r="D30" s="2">
        <v>9730306.7112611085</v>
      </c>
      <c r="E30" s="2">
        <v>30759860.998514697</v>
      </c>
      <c r="F30" s="2">
        <v>9401722.5662855618</v>
      </c>
      <c r="G30" s="2">
        <v>74437016</v>
      </c>
    </row>
    <row r="31" spans="1:7" x14ac:dyDescent="0.2">
      <c r="A31" s="10" t="s">
        <v>135</v>
      </c>
      <c r="B31" s="2">
        <v>23882754.078747854</v>
      </c>
      <c r="C31" s="2">
        <v>410541.19047432143</v>
      </c>
      <c r="D31" s="2">
        <v>10405482.78043914</v>
      </c>
      <c r="E31" s="2">
        <v>30690113.609947324</v>
      </c>
      <c r="F31" s="2">
        <v>9902008.3403913565</v>
      </c>
      <c r="G31" s="2">
        <v>75290900</v>
      </c>
    </row>
    <row r="32" spans="1:7" x14ac:dyDescent="0.2">
      <c r="A32" s="10" t="s">
        <v>136</v>
      </c>
      <c r="B32" s="2">
        <v>27334739.656716403</v>
      </c>
      <c r="C32" s="2">
        <v>444438.81364468456</v>
      </c>
      <c r="D32" s="2">
        <v>9776406.8165267557</v>
      </c>
      <c r="E32" s="2">
        <v>32328331.634608429</v>
      </c>
      <c r="F32" s="2">
        <v>10361694.078503728</v>
      </c>
      <c r="G32" s="2">
        <v>80245611</v>
      </c>
    </row>
    <row r="33" spans="1:7" x14ac:dyDescent="0.2">
      <c r="A33" s="10" t="s">
        <v>137</v>
      </c>
      <c r="B33" s="2">
        <v>27363181.260035429</v>
      </c>
      <c r="C33" s="2">
        <v>395277.90942670387</v>
      </c>
      <c r="D33" s="2">
        <v>10190742.319966361</v>
      </c>
      <c r="E33" s="2">
        <v>32787955.011524476</v>
      </c>
      <c r="F33" s="2">
        <v>9837693.4990470335</v>
      </c>
      <c r="G33" s="2">
        <v>80574850</v>
      </c>
    </row>
    <row r="34" spans="1:7" x14ac:dyDescent="0.2">
      <c r="A34" s="10" t="s">
        <v>138</v>
      </c>
      <c r="B34" s="2">
        <v>25765288.105139956</v>
      </c>
      <c r="C34" s="2">
        <v>456993.44918971515</v>
      </c>
      <c r="D34" s="2">
        <v>10798142.102160752</v>
      </c>
      <c r="E34" s="2">
        <v>32013995.126123682</v>
      </c>
      <c r="F34" s="2">
        <v>9739041.2173858993</v>
      </c>
      <c r="G34" s="2">
        <v>78773460</v>
      </c>
    </row>
    <row r="35" spans="1:7" x14ac:dyDescent="0.2">
      <c r="A35" s="10" t="s">
        <v>139</v>
      </c>
      <c r="B35" s="2">
        <v>27130776.744827643</v>
      </c>
      <c r="C35" s="2">
        <v>490126.91685971228</v>
      </c>
      <c r="D35" s="2">
        <v>10768818.260938501</v>
      </c>
      <c r="E35" s="2">
        <v>33723206.041064538</v>
      </c>
      <c r="F35" s="2">
        <v>10227896.036309604</v>
      </c>
      <c r="G35" s="2">
        <v>82340824</v>
      </c>
    </row>
    <row r="36" spans="1:7" x14ac:dyDescent="0.2">
      <c r="A36" s="10" t="s">
        <v>140</v>
      </c>
      <c r="B36" s="2">
        <v>27783534.414633445</v>
      </c>
      <c r="C36" s="2">
        <v>471247.94826283166</v>
      </c>
      <c r="D36" s="2">
        <v>11529066.473137885</v>
      </c>
      <c r="E36" s="2">
        <v>33186642.580571089</v>
      </c>
      <c r="F36" s="2">
        <v>10390023.583394749</v>
      </c>
      <c r="G36" s="2">
        <v>83360515</v>
      </c>
    </row>
    <row r="37" spans="1:7" x14ac:dyDescent="0.2">
      <c r="A37" s="10" t="s">
        <v>141</v>
      </c>
      <c r="B37" s="2">
        <v>29128433.703512985</v>
      </c>
      <c r="C37" s="2">
        <v>468191.40351185191</v>
      </c>
      <c r="D37" s="2">
        <v>12118920.210006274</v>
      </c>
      <c r="E37" s="2">
        <v>35449565.214549497</v>
      </c>
      <c r="F37" s="2">
        <v>10382751.468419392</v>
      </c>
      <c r="G37" s="2">
        <v>87547862</v>
      </c>
    </row>
    <row r="38" spans="1:7" x14ac:dyDescent="0.2">
      <c r="A38" s="10" t="s">
        <v>142</v>
      </c>
      <c r="B38" s="2">
        <v>28419585.994616058</v>
      </c>
      <c r="C38" s="2">
        <v>607193.55548232596</v>
      </c>
      <c r="D38" s="2">
        <v>11317608.76905028</v>
      </c>
      <c r="E38" s="2">
        <v>34906738.00325755</v>
      </c>
      <c r="F38" s="2">
        <v>9941555.6775937807</v>
      </c>
      <c r="G38" s="2">
        <v>85192682</v>
      </c>
    </row>
    <row r="39" spans="1:7" x14ac:dyDescent="0.2">
      <c r="A39" s="10" t="s">
        <v>143</v>
      </c>
      <c r="B39" s="2">
        <v>25117701.604980443</v>
      </c>
      <c r="C39" s="2">
        <v>593507.96437503898</v>
      </c>
      <c r="D39" s="2">
        <v>10707558.347549964</v>
      </c>
      <c r="E39" s="2">
        <v>32486163.427571736</v>
      </c>
      <c r="F39" s="2">
        <v>9344485.6555228159</v>
      </c>
      <c r="G39" s="2">
        <v>78249417</v>
      </c>
    </row>
    <row r="40" spans="1:7" x14ac:dyDescent="0.2">
      <c r="A40" s="10" t="s">
        <v>144</v>
      </c>
      <c r="B40" s="2">
        <v>27332894.389126007</v>
      </c>
      <c r="C40" s="2">
        <v>614602.24459060247</v>
      </c>
      <c r="D40" s="2">
        <v>11453656.761489833</v>
      </c>
      <c r="E40" s="2">
        <v>34697948.920241132</v>
      </c>
      <c r="F40" s="2">
        <v>10217733.684552424</v>
      </c>
      <c r="G40" s="2">
        <v>84316836</v>
      </c>
    </row>
    <row r="41" spans="1:7" x14ac:dyDescent="0.2">
      <c r="A41" s="10" t="s">
        <v>145</v>
      </c>
      <c r="B41" s="2">
        <v>24486292.405828875</v>
      </c>
      <c r="C41" s="2">
        <v>515846.96585766389</v>
      </c>
      <c r="D41" s="2">
        <v>10761945.318792995</v>
      </c>
      <c r="E41" s="2">
        <v>33656122.411292337</v>
      </c>
      <c r="F41" s="2">
        <v>9079375.8982281275</v>
      </c>
      <c r="G41" s="2">
        <v>78499583</v>
      </c>
    </row>
    <row r="42" spans="1:7" x14ac:dyDescent="0.2">
      <c r="A42" s="10" t="s">
        <v>146</v>
      </c>
      <c r="B42" s="2">
        <v>24863906.829893429</v>
      </c>
      <c r="C42" s="2">
        <v>518017.20934432745</v>
      </c>
      <c r="D42" s="2">
        <v>11315150.28558377</v>
      </c>
      <c r="E42" s="2">
        <v>34530600.033298105</v>
      </c>
      <c r="F42" s="2">
        <v>9403661.6418803725</v>
      </c>
      <c r="G42" s="2">
        <v>80631336</v>
      </c>
    </row>
    <row r="43" spans="1:7" x14ac:dyDescent="0.2">
      <c r="A43" s="10" t="s">
        <v>147</v>
      </c>
      <c r="B43" s="2">
        <v>25315375.83479606</v>
      </c>
      <c r="C43" s="2">
        <v>500699.93586223514</v>
      </c>
      <c r="D43" s="2">
        <v>11133433.497651853</v>
      </c>
      <c r="E43" s="2">
        <v>33222208.436952163</v>
      </c>
      <c r="F43" s="2">
        <v>9375987.2947376911</v>
      </c>
      <c r="G43" s="2">
        <v>79547705</v>
      </c>
    </row>
    <row r="44" spans="1:7" x14ac:dyDescent="0.2">
      <c r="A44" s="10" t="s">
        <v>148</v>
      </c>
      <c r="B44" s="2">
        <v>26117841.986108102</v>
      </c>
      <c r="C44" s="2">
        <v>474356.13416525675</v>
      </c>
      <c r="D44" s="2">
        <v>11955527.528830288</v>
      </c>
      <c r="E44" s="2">
        <v>34808479.609991618</v>
      </c>
      <c r="F44" s="2">
        <v>8907910.7409047373</v>
      </c>
      <c r="G44" s="2">
        <v>82264116</v>
      </c>
    </row>
    <row r="45" spans="1:7" x14ac:dyDescent="0.2">
      <c r="A45" s="10" t="s">
        <v>149</v>
      </c>
      <c r="B45" s="2">
        <v>26147592.878597397</v>
      </c>
      <c r="C45" s="2">
        <v>515597.14639390679</v>
      </c>
      <c r="D45" s="2">
        <v>11836625.644000126</v>
      </c>
      <c r="E45" s="2">
        <v>33028058.744186826</v>
      </c>
      <c r="F45" s="2">
        <v>9252436.5868217424</v>
      </c>
      <c r="G45" s="2">
        <v>80780311</v>
      </c>
    </row>
    <row r="46" spans="1:7" x14ac:dyDescent="0.2">
      <c r="A46" s="10" t="s">
        <v>150</v>
      </c>
      <c r="B46" s="2">
        <v>25372648.985800736</v>
      </c>
      <c r="C46" s="2">
        <v>438825.6975990886</v>
      </c>
      <c r="D46" s="2">
        <v>12031678.648114936</v>
      </c>
      <c r="E46" s="2">
        <v>32339804.59095924</v>
      </c>
      <c r="F46" s="2">
        <v>8787398.0775259975</v>
      </c>
      <c r="G46" s="2">
        <v>78970356</v>
      </c>
    </row>
    <row r="47" spans="1:7" x14ac:dyDescent="0.2">
      <c r="A47" s="10" t="s">
        <v>151</v>
      </c>
      <c r="B47" s="2">
        <v>25809829.354279239</v>
      </c>
      <c r="C47" s="2">
        <v>445023.96012459107</v>
      </c>
      <c r="D47" s="2">
        <v>11169213.309624879</v>
      </c>
      <c r="E47" s="2">
        <v>34279857.706286468</v>
      </c>
      <c r="F47" s="2">
        <v>8902668.669684818</v>
      </c>
      <c r="G47" s="2">
        <v>80606593</v>
      </c>
    </row>
    <row r="48" spans="1:7" x14ac:dyDescent="0.2">
      <c r="A48" s="10" t="s">
        <v>152</v>
      </c>
      <c r="B48" s="2">
        <v>25797774.74930723</v>
      </c>
      <c r="C48" s="2">
        <v>475441.19601530442</v>
      </c>
      <c r="D48" s="2">
        <v>11375318.974777792</v>
      </c>
      <c r="E48" s="2">
        <v>33112680.85832528</v>
      </c>
      <c r="F48" s="2">
        <v>8360335.2215743987</v>
      </c>
      <c r="G48" s="2">
        <v>79121551</v>
      </c>
    </row>
    <row r="49" spans="1:7" x14ac:dyDescent="0.2">
      <c r="A49" s="10" t="s">
        <v>153</v>
      </c>
      <c r="B49" s="2">
        <v>27366362.801548615</v>
      </c>
      <c r="C49" s="2">
        <v>519854.22243325267</v>
      </c>
      <c r="D49" s="2">
        <v>11610041.293583756</v>
      </c>
      <c r="E49" s="2">
        <v>34349063.585127354</v>
      </c>
      <c r="F49" s="2">
        <v>9186543.0973070264</v>
      </c>
      <c r="G49" s="2">
        <v>83031865</v>
      </c>
    </row>
    <row r="50" spans="1:7" x14ac:dyDescent="0.2">
      <c r="A50" s="10" t="s">
        <v>154</v>
      </c>
      <c r="B50" s="2">
        <v>27439446.475522995</v>
      </c>
      <c r="C50" s="2">
        <v>674505.41183465172</v>
      </c>
      <c r="D50" s="2">
        <v>12205505.298262596</v>
      </c>
      <c r="E50" s="2">
        <v>34761826.055368371</v>
      </c>
      <c r="F50" s="2">
        <v>9600756.759011386</v>
      </c>
      <c r="G50" s="2">
        <v>84682040</v>
      </c>
    </row>
    <row r="51" spans="1:7" x14ac:dyDescent="0.2">
      <c r="A51" s="10" t="s">
        <v>155</v>
      </c>
      <c r="B51" s="2">
        <v>23274162.895355452</v>
      </c>
      <c r="C51" s="2">
        <v>696397.41391859006</v>
      </c>
      <c r="D51" s="2">
        <v>10838487.64499929</v>
      </c>
      <c r="E51" s="2">
        <v>31559461.757312309</v>
      </c>
      <c r="F51" s="2">
        <v>8081711.2884143554</v>
      </c>
      <c r="G51" s="2">
        <v>74450221</v>
      </c>
    </row>
    <row r="52" spans="1:7" x14ac:dyDescent="0.2">
      <c r="A52" s="10" t="s">
        <v>156</v>
      </c>
      <c r="B52" s="2">
        <v>25995176.124031201</v>
      </c>
      <c r="C52" s="2">
        <v>706243.95345886482</v>
      </c>
      <c r="D52" s="2">
        <v>11873332.862776713</v>
      </c>
      <c r="E52" s="2">
        <v>34648425.022417665</v>
      </c>
      <c r="F52" s="2">
        <v>9581885.0373155605</v>
      </c>
      <c r="G52" s="2">
        <v>82805063</v>
      </c>
    </row>
    <row r="53" spans="1:7" x14ac:dyDescent="0.2">
      <c r="A53" s="10" t="s">
        <v>157</v>
      </c>
      <c r="B53" s="2">
        <v>24279797.385566685</v>
      </c>
      <c r="C53" s="2">
        <v>623218.10760351864</v>
      </c>
      <c r="D53" s="2">
        <v>11452959.203634711</v>
      </c>
      <c r="E53" s="2">
        <v>33684546.962183833</v>
      </c>
      <c r="F53" s="2">
        <v>8830118.3410112485</v>
      </c>
      <c r="G53" s="2">
        <v>78870640</v>
      </c>
    </row>
    <row r="54" spans="1:7" x14ac:dyDescent="0.2">
      <c r="A54" s="10" t="s">
        <v>158</v>
      </c>
      <c r="B54" s="2">
        <v>24307215.47376664</v>
      </c>
      <c r="C54" s="2">
        <v>576934.94107868942</v>
      </c>
      <c r="D54" s="2">
        <v>12155630.74160831</v>
      </c>
      <c r="E54" s="2">
        <v>33933464.152916148</v>
      </c>
      <c r="F54" s="2">
        <v>8840700.6906302124</v>
      </c>
      <c r="G54" s="2">
        <v>79813946</v>
      </c>
    </row>
    <row r="55" spans="1:7" x14ac:dyDescent="0.2">
      <c r="A55" s="10" t="s">
        <v>159</v>
      </c>
      <c r="B55" s="2">
        <v>23732361.062139772</v>
      </c>
      <c r="C55" s="2">
        <v>531486.47472268238</v>
      </c>
      <c r="D55" s="2">
        <v>11963153.837066481</v>
      </c>
      <c r="E55" s="2">
        <v>33995712.614397936</v>
      </c>
      <c r="F55" s="2">
        <v>8643977.0116731282</v>
      </c>
      <c r="G55" s="2">
        <v>78866691</v>
      </c>
    </row>
    <row r="56" spans="1:7" x14ac:dyDescent="0.2">
      <c r="A56" s="10" t="s">
        <v>160</v>
      </c>
      <c r="B56" s="2">
        <v>25194501.434210185</v>
      </c>
      <c r="C56" s="2">
        <v>505875.813962919</v>
      </c>
      <c r="D56" s="2">
        <v>12766444.972266659</v>
      </c>
      <c r="E56" s="2">
        <v>34593202.572924368</v>
      </c>
      <c r="F56" s="2">
        <v>9444323.2066358682</v>
      </c>
      <c r="G56" s="2">
        <v>82504348</v>
      </c>
    </row>
    <row r="57" spans="1:7" x14ac:dyDescent="0.2">
      <c r="A57" s="10" t="s">
        <v>161</v>
      </c>
      <c r="B57" s="2">
        <v>25051673.857073117</v>
      </c>
      <c r="C57" s="2">
        <v>530226.88360757183</v>
      </c>
      <c r="D57" s="2">
        <v>12621229.6953569</v>
      </c>
      <c r="E57" s="2">
        <v>34589798.245977223</v>
      </c>
      <c r="F57" s="2">
        <v>8885300.3179851901</v>
      </c>
      <c r="G57" s="2">
        <v>81678229</v>
      </c>
    </row>
    <row r="58" spans="1:7" x14ac:dyDescent="0.2">
      <c r="A58" s="10" t="s">
        <v>162</v>
      </c>
      <c r="B58" s="2">
        <v>23934464.673736528</v>
      </c>
      <c r="C58" s="2">
        <v>519080.75686329865</v>
      </c>
      <c r="D58" s="2">
        <v>12759856.891726576</v>
      </c>
      <c r="E58" s="2">
        <v>32996499.576265007</v>
      </c>
      <c r="F58" s="2">
        <v>8505917.1014085915</v>
      </c>
      <c r="G58" s="2">
        <v>78715819</v>
      </c>
    </row>
    <row r="59" spans="1:7" x14ac:dyDescent="0.2">
      <c r="A59" s="10" t="s">
        <v>163</v>
      </c>
      <c r="B59" s="2">
        <v>23956031.197964046</v>
      </c>
      <c r="C59" s="2">
        <v>545281.73750254151</v>
      </c>
      <c r="D59" s="2">
        <v>13145977.137463778</v>
      </c>
      <c r="E59" s="2">
        <v>33615576.180364348</v>
      </c>
      <c r="F59" s="2">
        <v>8354104.7467052937</v>
      </c>
      <c r="G59" s="2">
        <v>79616971</v>
      </c>
    </row>
    <row r="60" spans="1:7" x14ac:dyDescent="0.2">
      <c r="A60" s="10" t="s">
        <v>164</v>
      </c>
      <c r="B60" s="2">
        <v>23329618.533501115</v>
      </c>
      <c r="C60" s="2">
        <v>523980.16158411291</v>
      </c>
      <c r="D60" s="2">
        <v>12364985.998291379</v>
      </c>
      <c r="E60" s="2">
        <v>32632704.20601536</v>
      </c>
      <c r="F60" s="2">
        <v>8126512.1006080341</v>
      </c>
      <c r="G60" s="2">
        <v>76977801</v>
      </c>
    </row>
    <row r="61" spans="1:7" x14ac:dyDescent="0.2">
      <c r="A61" s="10" t="s">
        <v>165</v>
      </c>
      <c r="B61" s="2">
        <v>25802571.100936599</v>
      </c>
      <c r="C61" s="2">
        <v>554754.92759044294</v>
      </c>
      <c r="D61" s="2">
        <v>12799738.499613237</v>
      </c>
      <c r="E61" s="2">
        <v>33720998.558589056</v>
      </c>
      <c r="F61" s="2">
        <v>8682559.9132706635</v>
      </c>
      <c r="G61" s="2">
        <v>81560623</v>
      </c>
    </row>
    <row r="62" spans="1:7" x14ac:dyDescent="0.2">
      <c r="A62" s="10" t="s">
        <v>31</v>
      </c>
      <c r="B62" s="2">
        <v>27670891.104780342</v>
      </c>
      <c r="C62" s="2">
        <v>705437.37552055868</v>
      </c>
      <c r="D62" s="2">
        <v>12677005.400352191</v>
      </c>
      <c r="E62" s="2">
        <v>34519588.137463912</v>
      </c>
      <c r="F62" s="2">
        <v>8673387.702687066</v>
      </c>
      <c r="G62" s="2">
        <v>84246309.72080408</v>
      </c>
    </row>
    <row r="63" spans="1:7" x14ac:dyDescent="0.2">
      <c r="A63" s="10" t="s">
        <v>33</v>
      </c>
      <c r="B63" s="2">
        <v>24637559.493928965</v>
      </c>
      <c r="C63" s="2">
        <v>699491.65666826628</v>
      </c>
      <c r="D63" s="2">
        <v>12061268.72445816</v>
      </c>
      <c r="E63" s="2">
        <v>32728826.195081431</v>
      </c>
      <c r="F63" s="2">
        <v>8165311.5360910706</v>
      </c>
      <c r="G63" s="2">
        <v>78292457.60622789</v>
      </c>
    </row>
    <row r="64" spans="1:7" x14ac:dyDescent="0.2">
      <c r="A64" s="10" t="s">
        <v>34</v>
      </c>
      <c r="B64" s="2">
        <v>27574899.313350037</v>
      </c>
      <c r="C64" s="2">
        <v>726808.09350802144</v>
      </c>
      <c r="D64" s="2">
        <v>13069708.660630591</v>
      </c>
      <c r="E64" s="2">
        <v>34814960.232577659</v>
      </c>
      <c r="F64" s="2">
        <v>9176458.9400791191</v>
      </c>
      <c r="G64" s="2">
        <v>85362835.24014543</v>
      </c>
    </row>
    <row r="65" spans="1:7" x14ac:dyDescent="0.2">
      <c r="A65" s="10" t="s">
        <v>35</v>
      </c>
      <c r="B65" s="2">
        <v>22927585.396884494</v>
      </c>
      <c r="C65" s="2">
        <v>558154.29813967727</v>
      </c>
      <c r="D65" s="2">
        <v>12224144.942184126</v>
      </c>
      <c r="E65" s="2">
        <v>34719995.929143317</v>
      </c>
      <c r="F65" s="2">
        <v>8132449.0437292252</v>
      </c>
      <c r="G65" s="2">
        <v>78562329.610080838</v>
      </c>
    </row>
    <row r="66" spans="1:7" x14ac:dyDescent="0.2">
      <c r="A66" s="10" t="s">
        <v>36</v>
      </c>
      <c r="B66" s="2">
        <v>24212609.682957966</v>
      </c>
      <c r="C66" s="2">
        <v>545282.79160005529</v>
      </c>
      <c r="D66" s="2">
        <v>12997615.383083215</v>
      </c>
      <c r="E66" s="2">
        <v>35326569.613815464</v>
      </c>
      <c r="F66" s="2">
        <v>8233214.0032174168</v>
      </c>
      <c r="G66" s="2">
        <v>81315291.474674135</v>
      </c>
    </row>
    <row r="67" spans="1:7" x14ac:dyDescent="0.2">
      <c r="A67" s="10" t="s">
        <v>37</v>
      </c>
      <c r="B67" s="2">
        <v>24080860.50617183</v>
      </c>
      <c r="C67" s="2">
        <v>534797.15631659201</v>
      </c>
      <c r="D67" s="2">
        <v>13351877.00301744</v>
      </c>
      <c r="E67" s="2">
        <v>33952246.54886619</v>
      </c>
      <c r="F67" s="2">
        <v>8439094.5546750836</v>
      </c>
      <c r="G67" s="2">
        <v>80358875.769047141</v>
      </c>
    </row>
    <row r="68" spans="1:7" x14ac:dyDescent="0.2">
      <c r="A68" s="10" t="s">
        <v>38</v>
      </c>
      <c r="B68" s="2">
        <v>26391969.696954019</v>
      </c>
      <c r="C68" s="2">
        <v>538072.81223951431</v>
      </c>
      <c r="D68" s="2">
        <v>13485010.172560977</v>
      </c>
      <c r="E68" s="2">
        <v>34778627.084964342</v>
      </c>
      <c r="F68" s="2">
        <v>8692009.5512995869</v>
      </c>
      <c r="G68" s="2">
        <v>83885689.318018436</v>
      </c>
    </row>
    <row r="69" spans="1:7" x14ac:dyDescent="0.2">
      <c r="A69" s="10" t="s">
        <v>39</v>
      </c>
      <c r="B69" s="2">
        <v>25869364.620279893</v>
      </c>
      <c r="C69" s="2">
        <v>534897.31900296803</v>
      </c>
      <c r="D69" s="2">
        <v>13282409.211128021</v>
      </c>
      <c r="E69" s="2">
        <v>34127999.3703942</v>
      </c>
      <c r="F69" s="2">
        <v>8465636.513080759</v>
      </c>
      <c r="G69" s="2">
        <v>82280307.033885837</v>
      </c>
    </row>
    <row r="70" spans="1:7" x14ac:dyDescent="0.2">
      <c r="A70" s="10" t="s">
        <v>40</v>
      </c>
      <c r="B70" s="2">
        <v>24377084.939517528</v>
      </c>
      <c r="C70" s="2">
        <v>523284.27106515231</v>
      </c>
      <c r="D70" s="2">
        <v>13358881.929001071</v>
      </c>
      <c r="E70" s="2">
        <v>33522703.023750961</v>
      </c>
      <c r="F70" s="2">
        <v>7967260.7167229764</v>
      </c>
      <c r="G70" s="2">
        <v>79749214.880057678</v>
      </c>
    </row>
    <row r="71" spans="1:7" x14ac:dyDescent="0.2">
      <c r="A71" s="10" t="s">
        <v>41</v>
      </c>
      <c r="B71" s="2">
        <v>25368135.38641566</v>
      </c>
      <c r="C71" s="2">
        <v>555966.08151470183</v>
      </c>
      <c r="D71" s="2">
        <v>13453762.819766842</v>
      </c>
      <c r="E71" s="2">
        <v>34194860.448357671</v>
      </c>
      <c r="F71" s="2">
        <v>8164848.3581628287</v>
      </c>
      <c r="G71" s="2">
        <v>81737573.094217703</v>
      </c>
    </row>
    <row r="72" spans="1:7" x14ac:dyDescent="0.2">
      <c r="A72" s="10" t="s">
        <v>42</v>
      </c>
      <c r="B72" s="2">
        <v>25376871.231516235</v>
      </c>
      <c r="C72" s="2">
        <v>561746.16067654628</v>
      </c>
      <c r="D72" s="2">
        <v>13441173.150253624</v>
      </c>
      <c r="E72" s="2">
        <v>33619661.937411793</v>
      </c>
      <c r="F72" s="2">
        <v>8239545.638340666</v>
      </c>
      <c r="G72" s="2">
        <v>81238998.118198872</v>
      </c>
    </row>
    <row r="73" spans="1:7" x14ac:dyDescent="0.2">
      <c r="A73" s="10" t="s">
        <v>43</v>
      </c>
      <c r="B73" s="2">
        <v>27345720.704454374</v>
      </c>
      <c r="C73" s="2">
        <v>596225.76582842472</v>
      </c>
      <c r="D73" s="2">
        <v>13629772.979012465</v>
      </c>
      <c r="E73" s="2">
        <v>34700768.622449905</v>
      </c>
      <c r="F73" s="2">
        <v>8703629.977813635</v>
      </c>
      <c r="G73" s="2">
        <v>84976118.049558803</v>
      </c>
    </row>
    <row r="74" spans="1:7" x14ac:dyDescent="0.2">
      <c r="A74" s="10" t="s">
        <v>44</v>
      </c>
      <c r="B74" s="2">
        <v>29171615.61931954</v>
      </c>
      <c r="C74" s="2">
        <v>724300.57027937064</v>
      </c>
      <c r="D74" s="2">
        <v>13554822.417211792</v>
      </c>
      <c r="E74" s="2">
        <v>35034822.29468067</v>
      </c>
      <c r="F74" s="2">
        <v>8652047.4122120589</v>
      </c>
      <c r="G74" s="2">
        <v>87137608.313703418</v>
      </c>
    </row>
    <row r="75" spans="1:7" x14ac:dyDescent="0.2">
      <c r="A75" s="10" t="s">
        <v>45</v>
      </c>
      <c r="B75" s="2">
        <v>25900622.653105669</v>
      </c>
      <c r="C75" s="2">
        <v>719435.99335079722</v>
      </c>
      <c r="D75" s="2">
        <v>12946331.392238026</v>
      </c>
      <c r="E75" s="2">
        <v>33201766.501228292</v>
      </c>
      <c r="F75" s="2">
        <v>8158821.901760512</v>
      </c>
      <c r="G75" s="2">
        <v>80926978.441683307</v>
      </c>
    </row>
    <row r="76" spans="1:7" x14ac:dyDescent="0.2">
      <c r="A76" s="10" t="s">
        <v>46</v>
      </c>
      <c r="B76" s="2">
        <v>29098038.761719286</v>
      </c>
      <c r="C76" s="2">
        <v>746026.55115241627</v>
      </c>
      <c r="D76" s="2">
        <v>13942690.592937335</v>
      </c>
      <c r="E76" s="2">
        <v>35362132.441800945</v>
      </c>
      <c r="F76" s="2">
        <v>9157956.1035095714</v>
      </c>
      <c r="G76" s="2">
        <v>88306844.451119557</v>
      </c>
    </row>
    <row r="77" spans="1:7" x14ac:dyDescent="0.2">
      <c r="A77" s="10" t="s">
        <v>47</v>
      </c>
      <c r="B77" s="2">
        <v>24055906.042451423</v>
      </c>
      <c r="C77" s="2">
        <v>575972.94464638957</v>
      </c>
      <c r="D77" s="2">
        <v>13112968.468757801</v>
      </c>
      <c r="E77" s="2">
        <v>35336764.749637313</v>
      </c>
      <c r="F77" s="2">
        <v>8132816.5952066528</v>
      </c>
      <c r="G77" s="2">
        <v>81214428.800699592</v>
      </c>
    </row>
    <row r="78" spans="1:7" x14ac:dyDescent="0.2">
      <c r="A78" s="10" t="s">
        <v>48</v>
      </c>
      <c r="B78" s="2">
        <v>25463266.174148623</v>
      </c>
      <c r="C78" s="2">
        <v>562375.23020870099</v>
      </c>
      <c r="D78" s="2">
        <v>13882094.263584388</v>
      </c>
      <c r="E78" s="2">
        <v>35954438.050013207</v>
      </c>
      <c r="F78" s="2">
        <v>8228162.2727881242</v>
      </c>
      <c r="G78" s="2">
        <v>84090335.990743041</v>
      </c>
    </row>
    <row r="79" spans="1:7" x14ac:dyDescent="0.2">
      <c r="A79" s="10" t="s">
        <v>49</v>
      </c>
      <c r="B79" s="2">
        <v>25341069.603863534</v>
      </c>
      <c r="C79" s="2">
        <v>551867.25164192251</v>
      </c>
      <c r="D79" s="2">
        <v>14241553.811193883</v>
      </c>
      <c r="E79" s="2">
        <v>34522172.741583988</v>
      </c>
      <c r="F79" s="2">
        <v>8438343.4125619177</v>
      </c>
      <c r="G79" s="2">
        <v>83095006.820845246</v>
      </c>
    </row>
    <row r="80" spans="1:7" x14ac:dyDescent="0.2">
      <c r="A80" s="10" t="s">
        <v>50</v>
      </c>
      <c r="B80" s="2">
        <v>27853631.484016895</v>
      </c>
      <c r="C80" s="2">
        <v>554187.74771364126</v>
      </c>
      <c r="D80" s="2">
        <v>14344003.128824048</v>
      </c>
      <c r="E80" s="2">
        <v>35346470.525464766</v>
      </c>
      <c r="F80" s="2">
        <v>8677966.3510435205</v>
      </c>
      <c r="G80" s="2">
        <v>86776259.237062857</v>
      </c>
    </row>
    <row r="81" spans="1:7" x14ac:dyDescent="0.2">
      <c r="A81" s="10" t="s">
        <v>51</v>
      </c>
      <c r="B81" s="2">
        <v>27294306.689263124</v>
      </c>
      <c r="C81" s="2">
        <v>551030.96556870744</v>
      </c>
      <c r="D81" s="2">
        <v>14137163.148477066</v>
      </c>
      <c r="E81" s="2">
        <v>34668286.601899244</v>
      </c>
      <c r="F81" s="2">
        <v>8453760.4920828156</v>
      </c>
      <c r="G81" s="2">
        <v>85104547.89729096</v>
      </c>
    </row>
    <row r="82" spans="1:7" x14ac:dyDescent="0.2">
      <c r="A82" s="10" t="s">
        <v>52</v>
      </c>
      <c r="B82" s="2">
        <v>25685219.832775164</v>
      </c>
      <c r="C82" s="2">
        <v>539633.97537854919</v>
      </c>
      <c r="D82" s="2">
        <v>14222648.029612299</v>
      </c>
      <c r="E82" s="2">
        <v>34056908.86777661</v>
      </c>
      <c r="F82" s="2">
        <v>7962241.4272425715</v>
      </c>
      <c r="G82" s="2">
        <v>82466652.132785201</v>
      </c>
    </row>
    <row r="83" spans="1:7" x14ac:dyDescent="0.2">
      <c r="A83" s="10" t="s">
        <v>53</v>
      </c>
      <c r="B83" s="2">
        <v>26768163.138557389</v>
      </c>
      <c r="C83" s="2">
        <v>572368.83237841865</v>
      </c>
      <c r="D83" s="2">
        <v>14300519.552697612</v>
      </c>
      <c r="E83" s="2">
        <v>34748000.428082235</v>
      </c>
      <c r="F83" s="2">
        <v>8154341.059732331</v>
      </c>
      <c r="G83" s="2">
        <v>84543393.011447996</v>
      </c>
    </row>
    <row r="84" spans="1:7" x14ac:dyDescent="0.2">
      <c r="A84" s="10" t="s">
        <v>54</v>
      </c>
      <c r="B84" s="2">
        <v>26789148.790135458</v>
      </c>
      <c r="C84" s="2">
        <v>578234.23867779528</v>
      </c>
      <c r="D84" s="2">
        <v>14283905.399765518</v>
      </c>
      <c r="E84" s="2">
        <v>34144450.155361764</v>
      </c>
      <c r="F84" s="2">
        <v>8230092.841292846</v>
      </c>
      <c r="G84" s="2">
        <v>84025831.425233379</v>
      </c>
    </row>
    <row r="85" spans="1:7" x14ac:dyDescent="0.2">
      <c r="A85" s="10" t="s">
        <v>55</v>
      </c>
      <c r="B85" s="2">
        <v>28930193.322426453</v>
      </c>
      <c r="C85" s="2">
        <v>612442.25823776028</v>
      </c>
      <c r="D85" s="2">
        <v>14449517.61337975</v>
      </c>
      <c r="E85" s="2">
        <v>35248133.157721378</v>
      </c>
      <c r="F85" s="2">
        <v>8684213.7079195939</v>
      </c>
      <c r="G85" s="2">
        <v>87924500.059684932</v>
      </c>
    </row>
    <row r="86" spans="1:7" x14ac:dyDescent="0.2">
      <c r="A86" s="10" t="s">
        <v>56</v>
      </c>
      <c r="B86" s="2">
        <v>30816303.70946537</v>
      </c>
      <c r="C86" s="2">
        <v>740205.69809902017</v>
      </c>
      <c r="D86" s="2">
        <v>14329049.491138138</v>
      </c>
      <c r="E86" s="2">
        <v>35467713.544940904</v>
      </c>
      <c r="F86" s="2">
        <v>8605783.2994438</v>
      </c>
      <c r="G86" s="2">
        <v>89959055.743087232</v>
      </c>
    </row>
    <row r="87" spans="1:7" x14ac:dyDescent="0.2">
      <c r="A87" s="10" t="s">
        <v>57</v>
      </c>
      <c r="B87" s="2">
        <v>27292741.800848894</v>
      </c>
      <c r="C87" s="2">
        <v>736617.40062875906</v>
      </c>
      <c r="D87" s="2">
        <v>13735071.800771575</v>
      </c>
      <c r="E87" s="2">
        <v>33604083.780749649</v>
      </c>
      <c r="F87" s="2">
        <v>8130005.3500298942</v>
      </c>
      <c r="G87" s="2">
        <v>83498520.133028761</v>
      </c>
    </row>
    <row r="88" spans="1:7" x14ac:dyDescent="0.2">
      <c r="A88" s="10" t="s">
        <v>58</v>
      </c>
      <c r="B88" s="2">
        <v>30766448.768627759</v>
      </c>
      <c r="C88" s="2">
        <v>762233.26997868193</v>
      </c>
      <c r="D88" s="2">
        <v>14712430.877953157</v>
      </c>
      <c r="E88" s="2">
        <v>35825585.130177908</v>
      </c>
      <c r="F88" s="2">
        <v>9112827.8731510248</v>
      </c>
      <c r="G88" s="2">
        <v>91179525.919888526</v>
      </c>
    </row>
    <row r="89" spans="1:7" x14ac:dyDescent="0.2">
      <c r="A89" s="10" t="s">
        <v>59</v>
      </c>
      <c r="B89" s="2">
        <v>25305662.117694486</v>
      </c>
      <c r="C89" s="2">
        <v>591581.57432045648</v>
      </c>
      <c r="D89" s="2">
        <v>13909353.073689291</v>
      </c>
      <c r="E89" s="2">
        <v>35884228.672583446</v>
      </c>
      <c r="F89" s="2">
        <v>8112200.5233826619</v>
      </c>
      <c r="G89" s="2">
        <v>83803025.961670339</v>
      </c>
    </row>
    <row r="90" spans="1:7" x14ac:dyDescent="0.2">
      <c r="A90" s="10" t="s">
        <v>60</v>
      </c>
      <c r="B90" s="2">
        <v>26843219.057422414</v>
      </c>
      <c r="C90" s="2">
        <v>577222.85801514122</v>
      </c>
      <c r="D90" s="2">
        <v>14670166.424627684</v>
      </c>
      <c r="E90" s="2">
        <v>36506873.793486334</v>
      </c>
      <c r="F90" s="2">
        <v>8201067.6606127238</v>
      </c>
      <c r="G90" s="2">
        <v>86798549.794164285</v>
      </c>
    </row>
    <row r="91" spans="1:7" x14ac:dyDescent="0.2">
      <c r="A91" s="10" t="s">
        <v>61</v>
      </c>
      <c r="B91" s="2">
        <v>26730232.385744568</v>
      </c>
      <c r="C91" s="2">
        <v>566717.29895253736</v>
      </c>
      <c r="D91" s="2">
        <v>15034463.596166527</v>
      </c>
      <c r="E91" s="2">
        <v>35019368.319452226</v>
      </c>
      <c r="F91" s="2">
        <v>8414545.2738036718</v>
      </c>
      <c r="G91" s="2">
        <v>85765326.874119535</v>
      </c>
    </row>
    <row r="92" spans="1:7" x14ac:dyDescent="0.2">
      <c r="A92" s="10" t="s">
        <v>62</v>
      </c>
      <c r="B92" s="2">
        <v>29456028.32254393</v>
      </c>
      <c r="C92" s="2">
        <v>567950.68379978894</v>
      </c>
      <c r="D92" s="2">
        <v>15101922.733454423</v>
      </c>
      <c r="E92" s="2">
        <v>35831993.496088386</v>
      </c>
      <c r="F92" s="2">
        <v>8638936.521363344</v>
      </c>
      <c r="G92" s="2">
        <v>89596831.757249862</v>
      </c>
    </row>
    <row r="93" spans="1:7" x14ac:dyDescent="0.2">
      <c r="A93" s="10" t="s">
        <v>63</v>
      </c>
      <c r="B93" s="2">
        <v>28857087.527436472</v>
      </c>
      <c r="C93" s="2">
        <v>564837.12605546543</v>
      </c>
      <c r="D93" s="2">
        <v>14892298.638892321</v>
      </c>
      <c r="E93" s="2">
        <v>35128745.854583286</v>
      </c>
      <c r="F93" s="2">
        <v>8417582.7618863601</v>
      </c>
      <c r="G93" s="2">
        <v>87860551.908853903</v>
      </c>
    </row>
    <row r="94" spans="1:7" x14ac:dyDescent="0.2">
      <c r="A94" s="10" t="s">
        <v>64</v>
      </c>
      <c r="B94" s="2">
        <v>27123882.560530286</v>
      </c>
      <c r="C94" s="2">
        <v>553765.17827359797</v>
      </c>
      <c r="D94" s="2">
        <v>14989461.19646447</v>
      </c>
      <c r="E94" s="2">
        <v>34516628.445437573</v>
      </c>
      <c r="F94" s="2">
        <v>7934963.5831892677</v>
      </c>
      <c r="G94" s="2">
        <v>85118700.963895187</v>
      </c>
    </row>
    <row r="95" spans="1:7" x14ac:dyDescent="0.2">
      <c r="A95" s="10" t="s">
        <v>65</v>
      </c>
      <c r="B95" s="2">
        <v>28304135.184418935</v>
      </c>
      <c r="C95" s="2">
        <v>586403.71421530365</v>
      </c>
      <c r="D95" s="2">
        <v>15048698.6311303</v>
      </c>
      <c r="E95" s="2">
        <v>35221663.741887286</v>
      </c>
      <c r="F95" s="2">
        <v>8120516.990770122</v>
      </c>
      <c r="G95" s="2">
        <v>87281418.262421951</v>
      </c>
    </row>
    <row r="96" spans="1:7" x14ac:dyDescent="0.2">
      <c r="A96" s="10" t="s">
        <v>66</v>
      </c>
      <c r="B96" s="2">
        <v>28337457.399349503</v>
      </c>
      <c r="C96" s="2">
        <v>592326.07858340675</v>
      </c>
      <c r="D96" s="2">
        <v>15028235.021451626</v>
      </c>
      <c r="E96" s="2">
        <v>34590515.414615698</v>
      </c>
      <c r="F96" s="2">
        <v>8196820.7877224917</v>
      </c>
      <c r="G96" s="2">
        <v>86745354.701722726</v>
      </c>
    </row>
    <row r="97" spans="1:7" x14ac:dyDescent="0.2">
      <c r="A97" s="10" t="s">
        <v>67</v>
      </c>
      <c r="B97" s="2">
        <v>30660543.068365164</v>
      </c>
      <c r="C97" s="2">
        <v>626061.34880094673</v>
      </c>
      <c r="D97" s="2">
        <v>15167636.869207153</v>
      </c>
      <c r="E97" s="2">
        <v>35708210.194787852</v>
      </c>
      <c r="F97" s="2">
        <v>8638737.2910932954</v>
      </c>
      <c r="G97" s="2">
        <v>90801188.772254407</v>
      </c>
    </row>
    <row r="98" spans="1:7" x14ac:dyDescent="0.2">
      <c r="A98" s="10" t="s">
        <v>68</v>
      </c>
      <c r="B98" s="2">
        <v>32532443.572565269</v>
      </c>
      <c r="C98" s="2">
        <v>762749.79084489495</v>
      </c>
      <c r="D98" s="2">
        <v>15191713.227226028</v>
      </c>
      <c r="E98" s="2">
        <v>35589027.513596259</v>
      </c>
      <c r="F98" s="2">
        <v>8555214.3757753745</v>
      </c>
      <c r="G98" s="2">
        <v>92631148.480007827</v>
      </c>
    </row>
    <row r="99" spans="1:7" x14ac:dyDescent="0.2">
      <c r="A99" s="10" t="s">
        <v>69</v>
      </c>
      <c r="B99" s="2">
        <v>28748345.37544046</v>
      </c>
      <c r="C99" s="2">
        <v>760530.7954822107</v>
      </c>
      <c r="D99" s="2">
        <v>14610743.967662726</v>
      </c>
      <c r="E99" s="2">
        <v>33716332.386710122</v>
      </c>
      <c r="F99" s="2">
        <v>8097530.9978823829</v>
      </c>
      <c r="G99" s="2">
        <v>85933483.523177892</v>
      </c>
    </row>
    <row r="100" spans="1:7" x14ac:dyDescent="0.2">
      <c r="A100" s="10" t="s">
        <v>70</v>
      </c>
      <c r="B100" s="2">
        <v>32506148.647795808</v>
      </c>
      <c r="C100" s="2">
        <v>785266.69955391868</v>
      </c>
      <c r="D100" s="2">
        <v>15574868.969980989</v>
      </c>
      <c r="E100" s="2">
        <v>35971524.136131406</v>
      </c>
      <c r="F100" s="2">
        <v>9062439.7260848545</v>
      </c>
      <c r="G100" s="2">
        <v>93900248.179546967</v>
      </c>
    </row>
    <row r="101" spans="1:7" x14ac:dyDescent="0.2">
      <c r="A101" s="10" t="s">
        <v>71</v>
      </c>
      <c r="B101" s="2">
        <v>26620041.393579561</v>
      </c>
      <c r="C101" s="2">
        <v>612703.68328457035</v>
      </c>
      <c r="D101" s="2">
        <v>14800771.588293334</v>
      </c>
      <c r="E101" s="2">
        <v>36130561.078180112</v>
      </c>
      <c r="F101" s="2">
        <v>8090142.5890756659</v>
      </c>
      <c r="G101" s="2">
        <v>86254220.332413256</v>
      </c>
    </row>
    <row r="102" spans="1:7" x14ac:dyDescent="0.2">
      <c r="A102" s="10" t="s">
        <v>72</v>
      </c>
      <c r="B102" s="2">
        <v>28290368.33249227</v>
      </c>
      <c r="C102" s="2">
        <v>597329.12361470936</v>
      </c>
      <c r="D102" s="2">
        <v>15558106.299954724</v>
      </c>
      <c r="E102" s="2">
        <v>36746125.125960708</v>
      </c>
      <c r="F102" s="2">
        <v>8171349.264355476</v>
      </c>
      <c r="G102" s="2">
        <v>89363278.146377891</v>
      </c>
    </row>
    <row r="103" spans="1:7" x14ac:dyDescent="0.2">
      <c r="A103" s="10" t="s">
        <v>73</v>
      </c>
      <c r="B103" s="2">
        <v>28181875.675852384</v>
      </c>
      <c r="C103" s="2">
        <v>586617.36406541755</v>
      </c>
      <c r="D103" s="2">
        <v>15928735.676311214</v>
      </c>
      <c r="E103" s="2">
        <v>35210644.811086595</v>
      </c>
      <c r="F103" s="2">
        <v>8386243.0022253655</v>
      </c>
      <c r="G103" s="2">
        <v>88294116.529540986</v>
      </c>
    </row>
    <row r="104" spans="1:7" x14ac:dyDescent="0.2">
      <c r="A104" s="10" t="s">
        <v>74</v>
      </c>
      <c r="B104" s="2">
        <v>31127681.515269417</v>
      </c>
      <c r="C104" s="2">
        <v>586693.97226846137</v>
      </c>
      <c r="D104" s="2">
        <v>15958944.210825335</v>
      </c>
      <c r="E104" s="2">
        <v>35999975.607855983</v>
      </c>
      <c r="F104" s="2">
        <v>8594888.1346556358</v>
      </c>
      <c r="G104" s="2">
        <v>92268183.440874845</v>
      </c>
    </row>
    <row r="105" spans="1:7" x14ac:dyDescent="0.2">
      <c r="A105" s="10" t="s">
        <v>75</v>
      </c>
      <c r="B105" s="2">
        <v>30487230.687105697</v>
      </c>
      <c r="C105" s="2">
        <v>583597.5848432933</v>
      </c>
      <c r="D105" s="2">
        <v>15744972.823033672</v>
      </c>
      <c r="E105" s="2">
        <v>35278471.2482576</v>
      </c>
      <c r="F105" s="2">
        <v>8376396.3564503044</v>
      </c>
      <c r="G105" s="2">
        <v>90470668.699690565</v>
      </c>
    </row>
    <row r="106" spans="1:7" x14ac:dyDescent="0.2">
      <c r="A106" s="10" t="s">
        <v>76</v>
      </c>
      <c r="B106" s="2">
        <v>28625306.592117894</v>
      </c>
      <c r="C106" s="2">
        <v>572779.65737417771</v>
      </c>
      <c r="D106" s="2">
        <v>15856604.514686519</v>
      </c>
      <c r="E106" s="2">
        <v>34672537.146159798</v>
      </c>
      <c r="F106" s="2">
        <v>7902977.3868735014</v>
      </c>
      <c r="G106" s="2">
        <v>87630205.297211885</v>
      </c>
    </row>
    <row r="107" spans="1:7" x14ac:dyDescent="0.2">
      <c r="A107" s="10" t="s">
        <v>77</v>
      </c>
      <c r="B107" s="2">
        <v>29906502.150808081</v>
      </c>
      <c r="C107" s="2">
        <v>605615.90965645795</v>
      </c>
      <c r="D107" s="2">
        <v>15897043.72294946</v>
      </c>
      <c r="E107" s="2">
        <v>35383513.856709182</v>
      </c>
      <c r="F107" s="2">
        <v>8081833.9466566499</v>
      </c>
      <c r="G107" s="2">
        <v>89874509.586779818</v>
      </c>
    </row>
    <row r="108" spans="1:7" x14ac:dyDescent="0.2">
      <c r="A108" s="10" t="s">
        <v>78</v>
      </c>
      <c r="B108" s="2">
        <v>29950820.173995707</v>
      </c>
      <c r="C108" s="2">
        <v>611614.99992786162</v>
      </c>
      <c r="D108" s="2">
        <v>15871853.301334849</v>
      </c>
      <c r="E108" s="2">
        <v>34728595.879321367</v>
      </c>
      <c r="F108" s="2">
        <v>8158024.6336735087</v>
      </c>
      <c r="G108" s="2">
        <v>89320908.988253295</v>
      </c>
    </row>
    <row r="109" spans="1:7" x14ac:dyDescent="0.2">
      <c r="A109" s="10" t="s">
        <v>79</v>
      </c>
      <c r="B109" s="2">
        <v>32461699.149426788</v>
      </c>
      <c r="C109" s="2">
        <v>645151.63760119164</v>
      </c>
      <c r="D109" s="2">
        <v>15984697.045491092</v>
      </c>
      <c r="E109" s="2">
        <v>35846994.734795101</v>
      </c>
      <c r="F109" s="2">
        <v>8587286.3652942404</v>
      </c>
      <c r="G109" s="2">
        <v>93525828.932608411</v>
      </c>
    </row>
    <row r="110" spans="1:7" x14ac:dyDescent="0.2">
      <c r="A110" s="10" t="s">
        <v>80</v>
      </c>
      <c r="B110" s="2">
        <v>33778289.90656352</v>
      </c>
      <c r="C110" s="2">
        <v>794869.19666005194</v>
      </c>
      <c r="D110" s="2">
        <v>16217971.200669942</v>
      </c>
      <c r="E110" s="2">
        <v>36175892.502582572</v>
      </c>
      <c r="F110" s="2">
        <v>8426829.6642253548</v>
      </c>
      <c r="G110" s="2">
        <v>95393852.470701426</v>
      </c>
    </row>
    <row r="111" spans="1:7" x14ac:dyDescent="0.2">
      <c r="A111" s="10" t="s">
        <v>81</v>
      </c>
      <c r="B111" s="2">
        <v>29775871.931395128</v>
      </c>
      <c r="C111" s="2">
        <v>793754.07458151865</v>
      </c>
      <c r="D111" s="2">
        <v>15639346.38201631</v>
      </c>
      <c r="E111" s="2">
        <v>34257974.731089756</v>
      </c>
      <c r="F111" s="2">
        <v>7987636.1078778422</v>
      </c>
      <c r="G111" s="2">
        <v>88454583.226960555</v>
      </c>
    </row>
    <row r="112" spans="1:7" x14ac:dyDescent="0.2">
      <c r="A112" s="10" t="s">
        <v>82</v>
      </c>
      <c r="B112" s="2">
        <v>33774708.708896942</v>
      </c>
      <c r="C112" s="2">
        <v>818128.61081505264</v>
      </c>
      <c r="D112" s="2">
        <v>16605784.747319601</v>
      </c>
      <c r="E112" s="2">
        <v>36584800.419752546</v>
      </c>
      <c r="F112" s="2">
        <v>8928818.6944803074</v>
      </c>
      <c r="G112" s="2">
        <v>96712241.181264445</v>
      </c>
    </row>
    <row r="113" spans="1:7" x14ac:dyDescent="0.2">
      <c r="A113" s="10" t="s">
        <v>83</v>
      </c>
      <c r="B113" s="2">
        <v>27518148.780254651</v>
      </c>
      <c r="C113" s="2">
        <v>640853.89254967659</v>
      </c>
      <c r="D113" s="2">
        <v>15838782.056666367</v>
      </c>
      <c r="E113" s="2">
        <v>36809010.600603938</v>
      </c>
      <c r="F113" s="2">
        <v>7984744.9193828935</v>
      </c>
      <c r="G113" s="2">
        <v>88791540.249457538</v>
      </c>
    </row>
    <row r="114" spans="1:7" x14ac:dyDescent="0.2">
      <c r="A114" s="10" t="s">
        <v>84</v>
      </c>
      <c r="B114" s="2">
        <v>29300674.082764603</v>
      </c>
      <c r="C114" s="2">
        <v>624338.22875322576</v>
      </c>
      <c r="D114" s="2">
        <v>16603071.244912434</v>
      </c>
      <c r="E114" s="2">
        <v>37429110.705992952</v>
      </c>
      <c r="F114" s="2">
        <v>8058854.584060655</v>
      </c>
      <c r="G114" s="2">
        <v>92016048.846483871</v>
      </c>
    </row>
    <row r="115" spans="1:7" x14ac:dyDescent="0.2">
      <c r="A115" s="10" t="s">
        <v>85</v>
      </c>
      <c r="B115" s="2">
        <v>29202480.775387645</v>
      </c>
      <c r="C115" s="2">
        <v>613375.18402496597</v>
      </c>
      <c r="D115" s="2">
        <v>16987254.101059593</v>
      </c>
      <c r="E115" s="2">
        <v>35833136.640768364</v>
      </c>
      <c r="F115" s="2">
        <v>8273898.3412637748</v>
      </c>
      <c r="G115" s="2">
        <v>90910145.04250434</v>
      </c>
    </row>
    <row r="116" spans="1:7" x14ac:dyDescent="0.2">
      <c r="A116" s="10" t="s">
        <v>86</v>
      </c>
      <c r="B116" s="2">
        <v>32338385.286100198</v>
      </c>
      <c r="C116" s="2">
        <v>612513.87073808955</v>
      </c>
      <c r="D116" s="2">
        <v>16985884.015680905</v>
      </c>
      <c r="E116" s="2">
        <v>36623532.466762617</v>
      </c>
      <c r="F116" s="2">
        <v>8469005.0576136429</v>
      </c>
      <c r="G116" s="2">
        <v>95029320.69689545</v>
      </c>
    </row>
    <row r="117" spans="1:7" x14ac:dyDescent="0.2">
      <c r="A117" s="10" t="s">
        <v>87</v>
      </c>
      <c r="B117" s="2">
        <v>31665084.349110853</v>
      </c>
      <c r="C117" s="2">
        <v>609389.98210169957</v>
      </c>
      <c r="D117" s="2">
        <v>16764969.478249902</v>
      </c>
      <c r="E117" s="2">
        <v>35874639.105840564</v>
      </c>
      <c r="F117" s="2">
        <v>8255183.7601004206</v>
      </c>
      <c r="G117" s="2">
        <v>93169266.675403446</v>
      </c>
    </row>
    <row r="118" spans="1:7" x14ac:dyDescent="0.2">
      <c r="A118" s="10" t="s">
        <v>88</v>
      </c>
      <c r="B118" s="2">
        <v>29692040.150947265</v>
      </c>
      <c r="C118" s="2">
        <v>598524.26744212944</v>
      </c>
      <c r="D118" s="2">
        <v>16888527.270991299</v>
      </c>
      <c r="E118" s="2">
        <v>35256441.048317909</v>
      </c>
      <c r="F118" s="2">
        <v>7792677.6438115174</v>
      </c>
      <c r="G118" s="2">
        <v>90228210.381510124</v>
      </c>
    </row>
    <row r="119" spans="1:7" x14ac:dyDescent="0.2">
      <c r="A119" s="10" t="s">
        <v>89</v>
      </c>
      <c r="B119" s="2">
        <v>31059966.628626186</v>
      </c>
      <c r="C119" s="2">
        <v>632038.74448141817</v>
      </c>
      <c r="D119" s="2">
        <v>16912481.922683753</v>
      </c>
      <c r="E119" s="2">
        <v>35986513.237916976</v>
      </c>
      <c r="F119" s="2">
        <v>7964490.1269019106</v>
      </c>
      <c r="G119" s="2">
        <v>92555490.660610259</v>
      </c>
    </row>
    <row r="120" spans="1:7" x14ac:dyDescent="0.2">
      <c r="A120" s="10" t="s">
        <v>90</v>
      </c>
      <c r="B120" s="2">
        <v>31117659.421207912</v>
      </c>
      <c r="C120" s="2">
        <v>638248.21743176144</v>
      </c>
      <c r="D120" s="2">
        <v>16883971.084052037</v>
      </c>
      <c r="E120" s="2">
        <v>35303498.801320516</v>
      </c>
      <c r="F120" s="2">
        <v>8040509.4883392928</v>
      </c>
      <c r="G120" s="2">
        <v>91983887.012351513</v>
      </c>
    </row>
    <row r="121" spans="1:7" x14ac:dyDescent="0.2">
      <c r="A121" s="10" t="s">
        <v>91</v>
      </c>
      <c r="B121" s="2">
        <v>33790022.638642408</v>
      </c>
      <c r="C121" s="2">
        <v>672185.9986068015</v>
      </c>
      <c r="D121" s="2">
        <v>16975693.908102795</v>
      </c>
      <c r="E121" s="2">
        <v>36446661.117107801</v>
      </c>
      <c r="F121" s="2">
        <v>8456089.8649759553</v>
      </c>
      <c r="G121" s="2">
        <v>96340653.527435765</v>
      </c>
    </row>
    <row r="122" spans="1:7" x14ac:dyDescent="0.2">
      <c r="A122" s="10" t="s">
        <v>92</v>
      </c>
      <c r="B122" s="2">
        <v>33916546.23594074</v>
      </c>
      <c r="C122" s="2">
        <v>815618.1223090475</v>
      </c>
      <c r="D122" s="2">
        <v>16987219.354606431</v>
      </c>
      <c r="E122" s="2">
        <v>36262366.643012315</v>
      </c>
      <c r="F122" s="2">
        <v>8353727.1005347492</v>
      </c>
      <c r="G122" s="2">
        <v>96335477.456403285</v>
      </c>
    </row>
    <row r="123" spans="1:7" x14ac:dyDescent="0.2">
      <c r="A123" s="10" t="s">
        <v>93</v>
      </c>
      <c r="B123" s="2">
        <v>29818324.094951868</v>
      </c>
      <c r="C123" s="2">
        <v>815363.35864644591</v>
      </c>
      <c r="D123" s="2">
        <v>16414818.514150411</v>
      </c>
      <c r="E123" s="2">
        <v>34314712.703569137</v>
      </c>
      <c r="F123" s="2">
        <v>7926578.8089597821</v>
      </c>
      <c r="G123" s="2">
        <v>89289797.480277643</v>
      </c>
    </row>
    <row r="124" spans="1:7" x14ac:dyDescent="0.2">
      <c r="A124" s="10" t="s">
        <v>94</v>
      </c>
      <c r="B124" s="2">
        <v>33929361.792369656</v>
      </c>
      <c r="C124" s="2">
        <v>839158.48336591979</v>
      </c>
      <c r="D124" s="2">
        <v>17372028.522306714</v>
      </c>
      <c r="E124" s="2">
        <v>36684664.870487526</v>
      </c>
      <c r="F124" s="2">
        <v>8852018.1913991794</v>
      </c>
      <c r="G124" s="2">
        <v>97677231.85992901</v>
      </c>
    </row>
    <row r="125" spans="1:7" x14ac:dyDescent="0.2">
      <c r="A125" s="10" t="s">
        <v>95</v>
      </c>
      <c r="B125" s="2">
        <v>27493600.901244383</v>
      </c>
      <c r="C125" s="2">
        <v>659256.23724612547</v>
      </c>
      <c r="D125" s="2">
        <v>16613745.551577546</v>
      </c>
      <c r="E125" s="2">
        <v>36945435.616296373</v>
      </c>
      <c r="F125" s="2">
        <v>7924075.4378067376</v>
      </c>
      <c r="G125" s="2">
        <v>89636113.744171172</v>
      </c>
    </row>
    <row r="126" spans="1:7" x14ac:dyDescent="0.2">
      <c r="A126" s="10" t="s">
        <v>96</v>
      </c>
      <c r="B126" s="2">
        <v>29333112.601989288</v>
      </c>
      <c r="C126" s="2">
        <v>641956.59822752234</v>
      </c>
      <c r="D126" s="2">
        <v>17376756.891046699</v>
      </c>
      <c r="E126" s="2">
        <v>37567790.569270961</v>
      </c>
      <c r="F126" s="2">
        <v>7993424.5608945647</v>
      </c>
      <c r="G126" s="2">
        <v>92913041.221429035</v>
      </c>
    </row>
    <row r="127" spans="1:7" x14ac:dyDescent="0.2">
      <c r="A127" s="10" t="s">
        <v>97</v>
      </c>
      <c r="B127" s="2">
        <v>29247453.849385578</v>
      </c>
      <c r="C127" s="2">
        <v>630890.45013310388</v>
      </c>
      <c r="D127" s="2">
        <v>17769023.055056728</v>
      </c>
      <c r="E127" s="2">
        <v>35935039.707823098</v>
      </c>
      <c r="F127" s="2">
        <v>8209416.9056668282</v>
      </c>
      <c r="G127" s="2">
        <v>91791823.968065336</v>
      </c>
    </row>
    <row r="128" spans="1:7" x14ac:dyDescent="0.2">
      <c r="A128" s="10" t="s">
        <v>98</v>
      </c>
      <c r="B128" s="2">
        <v>32479230.776059445</v>
      </c>
      <c r="C128" s="2">
        <v>629333.79511243349</v>
      </c>
      <c r="D128" s="2">
        <v>17742241.351540815</v>
      </c>
      <c r="E128" s="2">
        <v>36728852.609584488</v>
      </c>
      <c r="F128" s="2">
        <v>8396068.4511772357</v>
      </c>
      <c r="G128" s="2">
        <v>95975726.983474419</v>
      </c>
    </row>
    <row r="129" spans="1:7" x14ac:dyDescent="0.2">
      <c r="A129" s="10" t="s">
        <v>99</v>
      </c>
      <c r="B129" s="2">
        <v>31795616.298670914</v>
      </c>
      <c r="C129" s="2">
        <v>626232.34611394489</v>
      </c>
      <c r="D129" s="2">
        <v>17517888.873419583</v>
      </c>
      <c r="E129" s="2">
        <v>35964005.62525031</v>
      </c>
      <c r="F129" s="2">
        <v>8185488.3746526297</v>
      </c>
      <c r="G129" s="2">
        <v>94089231.51810737</v>
      </c>
    </row>
    <row r="130" spans="1:7" x14ac:dyDescent="0.2">
      <c r="A130" s="10" t="s">
        <v>100</v>
      </c>
      <c r="B130" s="2">
        <v>29773023.303840186</v>
      </c>
      <c r="C130" s="2">
        <v>615387.54639551032</v>
      </c>
      <c r="D130" s="2">
        <v>17649607.994963862</v>
      </c>
      <c r="E130" s="2">
        <v>35337203.294101916</v>
      </c>
      <c r="F130" s="2">
        <v>7729545.9583933372</v>
      </c>
      <c r="G130" s="2">
        <v>91104768.097694829</v>
      </c>
    </row>
    <row r="131" spans="1:7" x14ac:dyDescent="0.2">
      <c r="A131" s="10" t="s">
        <v>101</v>
      </c>
      <c r="B131" s="2">
        <v>31185185.644831318</v>
      </c>
      <c r="C131" s="2">
        <v>649177.94217240869</v>
      </c>
      <c r="D131" s="2">
        <v>17658769.445225738</v>
      </c>
      <c r="E131" s="2">
        <v>36079776.923569873</v>
      </c>
      <c r="F131" s="2">
        <v>7896634.9374168441</v>
      </c>
      <c r="G131" s="2">
        <v>93469544.893216178</v>
      </c>
    </row>
    <row r="132" spans="1:7" x14ac:dyDescent="0.2">
      <c r="A132" s="10" t="s">
        <v>102</v>
      </c>
      <c r="B132" s="2">
        <v>31254708.244713325</v>
      </c>
      <c r="C132" s="2">
        <v>655525.35743931972</v>
      </c>
      <c r="D132" s="2">
        <v>17627962.816043101</v>
      </c>
      <c r="E132" s="2">
        <v>35379724.607784949</v>
      </c>
      <c r="F132" s="2">
        <v>7973027.3429365037</v>
      </c>
      <c r="G132" s="2">
        <v>92890948.368917182</v>
      </c>
    </row>
    <row r="133" spans="1:7" x14ac:dyDescent="0.2">
      <c r="A133" s="10" t="s">
        <v>103</v>
      </c>
      <c r="B133" s="2">
        <v>34005830.042708643</v>
      </c>
      <c r="C133" s="2">
        <v>689529.26156916877</v>
      </c>
      <c r="D133" s="2">
        <v>17700795.135842387</v>
      </c>
      <c r="E133" s="2">
        <v>36538614.595573567</v>
      </c>
      <c r="F133" s="2">
        <v>8379870.1945839655</v>
      </c>
      <c r="G133" s="2">
        <v>97314639.230277732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2"/>
  <sheetViews>
    <sheetView tabSelected="1" workbookViewId="0">
      <selection activeCell="D2" sqref="D2:D12"/>
    </sheetView>
  </sheetViews>
  <sheetFormatPr baseColWidth="10" defaultColWidth="12.5703125" defaultRowHeight="15.75" customHeight="1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169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4" x14ac:dyDescent="0.2">
      <c r="A2" s="2">
        <v>2019</v>
      </c>
      <c r="B2" s="16">
        <v>325077168.26128626</v>
      </c>
      <c r="C2" s="16">
        <v>5338596.9880922344</v>
      </c>
      <c r="D2" s="16">
        <f>SUM(E2:G2)</f>
        <v>552795698.75062156</v>
      </c>
      <c r="E2" s="16">
        <v>83245107.807253227</v>
      </c>
      <c r="F2" s="16">
        <v>367106576.18639445</v>
      </c>
      <c r="G2" s="16">
        <v>102444014.75697386</v>
      </c>
      <c r="H2" s="16">
        <v>883211464</v>
      </c>
      <c r="I2" s="17"/>
      <c r="J2" s="17"/>
      <c r="K2" s="17"/>
      <c r="L2" s="17"/>
      <c r="M2" s="17"/>
      <c r="N2" s="17"/>
    </row>
    <row r="3" spans="1:14" x14ac:dyDescent="0.2">
      <c r="A3" s="2">
        <v>2020</v>
      </c>
      <c r="B3" s="16">
        <v>283672797.93355298</v>
      </c>
      <c r="C3" s="16">
        <v>4438067.9684144901</v>
      </c>
      <c r="D3" s="16">
        <f t="shared" ref="D3:D12" si="0">SUM(E3:G3)</f>
        <v>546943556.09803259</v>
      </c>
      <c r="E3" s="16">
        <v>99326253.264691845</v>
      </c>
      <c r="F3" s="16">
        <v>350037053.54437137</v>
      </c>
      <c r="G3" s="16">
        <v>97580249.288969368</v>
      </c>
      <c r="H3" s="16">
        <v>835054422</v>
      </c>
      <c r="I3" s="17"/>
      <c r="J3" s="17"/>
      <c r="K3" s="17"/>
      <c r="L3" s="17"/>
      <c r="M3" s="17"/>
      <c r="N3" s="17"/>
    </row>
    <row r="4" spans="1:14" x14ac:dyDescent="0.2">
      <c r="A4" s="2">
        <v>2021</v>
      </c>
      <c r="B4" s="16">
        <v>306354186.85490924</v>
      </c>
      <c r="C4" s="16">
        <v>5265850.3446208909</v>
      </c>
      <c r="D4" s="16">
        <f t="shared" si="0"/>
        <v>606510895.80046988</v>
      </c>
      <c r="E4" s="16">
        <v>118907436.76072639</v>
      </c>
      <c r="F4" s="16">
        <v>373210871.53522605</v>
      </c>
      <c r="G4" s="16">
        <v>114392587.50451739</v>
      </c>
      <c r="H4" s="16">
        <v>918130933</v>
      </c>
      <c r="I4" s="17"/>
      <c r="J4" s="17"/>
      <c r="K4" s="17"/>
      <c r="L4" s="17"/>
      <c r="M4" s="17"/>
      <c r="N4" s="17"/>
    </row>
    <row r="5" spans="1:14" x14ac:dyDescent="0.2">
      <c r="A5" s="2">
        <v>2022</v>
      </c>
      <c r="B5" s="16">
        <v>312147807.81488222</v>
      </c>
      <c r="C5" s="16">
        <v>6218966.2322435938</v>
      </c>
      <c r="D5" s="16">
        <f t="shared" si="0"/>
        <v>652845576.9528743</v>
      </c>
      <c r="E5" s="16">
        <v>136667758.37905046</v>
      </c>
      <c r="F5" s="16">
        <v>405417726.32748985</v>
      </c>
      <c r="G5" s="16">
        <v>110760092.24633391</v>
      </c>
      <c r="H5" s="16">
        <v>971212351</v>
      </c>
      <c r="I5" s="17"/>
      <c r="J5" s="17"/>
      <c r="K5" s="17"/>
      <c r="L5" s="17"/>
      <c r="M5" s="17"/>
      <c r="N5" s="17"/>
    </row>
    <row r="6" spans="1:14" x14ac:dyDescent="0.2">
      <c r="A6" s="2">
        <v>2023</v>
      </c>
      <c r="B6" s="16">
        <v>296297020.2138043</v>
      </c>
      <c r="C6" s="16">
        <v>6987986.5837278841</v>
      </c>
      <c r="D6" s="16">
        <f t="shared" si="0"/>
        <v>657257385.2024678</v>
      </c>
      <c r="E6" s="16">
        <v>146947302.78306663</v>
      </c>
      <c r="F6" s="16">
        <v>404732215.90473157</v>
      </c>
      <c r="G6" s="16">
        <v>105577866.51466954</v>
      </c>
      <c r="H6" s="16">
        <v>960542392</v>
      </c>
      <c r="I6" s="17"/>
      <c r="J6" s="17"/>
      <c r="K6" s="17"/>
      <c r="L6" s="17"/>
      <c r="M6" s="17"/>
      <c r="N6" s="17"/>
    </row>
    <row r="7" spans="1:14" x14ac:dyDescent="0.2">
      <c r="A7" s="2">
        <v>2024</v>
      </c>
      <c r="B7" s="16">
        <v>305833552.07721132</v>
      </c>
      <c r="C7" s="16">
        <v>7080163.782080479</v>
      </c>
      <c r="D7" s="16">
        <f t="shared" si="0"/>
        <v>669092284.05562484</v>
      </c>
      <c r="E7" s="16">
        <v>157032630.37544873</v>
      </c>
      <c r="F7" s="16">
        <v>411006807.14427674</v>
      </c>
      <c r="G7" s="16">
        <v>101052846.53589945</v>
      </c>
      <c r="H7" s="16">
        <v>982005999.91491675</v>
      </c>
      <c r="I7" s="17"/>
      <c r="J7" s="17"/>
      <c r="K7" s="17"/>
      <c r="L7" s="17"/>
      <c r="M7" s="17"/>
      <c r="N7" s="17"/>
    </row>
    <row r="8" spans="1:14" x14ac:dyDescent="0.2">
      <c r="A8" s="2">
        <v>2025</v>
      </c>
      <c r="B8" s="16">
        <v>322351182.11178255</v>
      </c>
      <c r="C8" s="16">
        <v>7287876.5592344692</v>
      </c>
      <c r="D8" s="16">
        <f t="shared" si="0"/>
        <v>685973327.91128254</v>
      </c>
      <c r="E8" s="16">
        <v>167418217.81867951</v>
      </c>
      <c r="F8" s="16">
        <v>417624346.5152505</v>
      </c>
      <c r="G8" s="16">
        <v>100930763.57735252</v>
      </c>
      <c r="H8" s="16">
        <v>1015612386.5822995</v>
      </c>
      <c r="I8" s="17"/>
      <c r="J8" s="17"/>
      <c r="K8" s="17"/>
      <c r="L8" s="17"/>
      <c r="M8" s="17"/>
      <c r="N8" s="17"/>
    </row>
    <row r="9" spans="1:14" x14ac:dyDescent="0.2">
      <c r="A9" s="2">
        <v>2026</v>
      </c>
      <c r="B9" s="16">
        <v>340493741.90244776</v>
      </c>
      <c r="C9" s="16">
        <v>7465922.2297231061</v>
      </c>
      <c r="D9" s="16">
        <f t="shared" si="0"/>
        <v>700448386.66018581</v>
      </c>
      <c r="E9" s="16">
        <v>176618788.35494664</v>
      </c>
      <c r="F9" s="16">
        <v>423305610.38879049</v>
      </c>
      <c r="G9" s="16">
        <v>100523987.91644865</v>
      </c>
      <c r="H9" s="16">
        <v>1048408050.7923567</v>
      </c>
      <c r="I9" s="17"/>
      <c r="J9" s="17"/>
      <c r="K9" s="17"/>
      <c r="L9" s="17"/>
      <c r="M9" s="17"/>
      <c r="N9" s="17"/>
    </row>
    <row r="10" spans="1:14" x14ac:dyDescent="0.2">
      <c r="A10" s="2">
        <v>2027</v>
      </c>
      <c r="B10" s="16">
        <v>359438463.26644933</v>
      </c>
      <c r="C10" s="16">
        <v>7710651.2185171656</v>
      </c>
      <c r="D10" s="16">
        <f t="shared" si="0"/>
        <v>712317685.65151703</v>
      </c>
      <c r="E10" s="16">
        <v>186979055.34774995</v>
      </c>
      <c r="F10" s="16">
        <v>425274303.52476418</v>
      </c>
      <c r="G10" s="16">
        <v>100064326.77900293</v>
      </c>
      <c r="H10" s="16">
        <v>1079466800.1364837</v>
      </c>
      <c r="I10" s="17"/>
      <c r="J10" s="17"/>
      <c r="K10" s="17"/>
      <c r="L10" s="17"/>
      <c r="M10" s="17"/>
      <c r="N10" s="17"/>
    </row>
    <row r="11" spans="1:14" x14ac:dyDescent="0.2">
      <c r="A11" s="2">
        <v>2028</v>
      </c>
      <c r="B11" s="2">
        <v>373013332.65989733</v>
      </c>
      <c r="C11" s="2">
        <v>8048220.2681863904</v>
      </c>
      <c r="D11" s="16">
        <f t="shared" si="0"/>
        <v>730523687.04349494</v>
      </c>
      <c r="E11" s="2">
        <v>199303737.41240495</v>
      </c>
      <c r="F11" s="2">
        <v>432581211.37805641</v>
      </c>
      <c r="G11" s="2">
        <v>98638738.253033578</v>
      </c>
      <c r="H11" s="2">
        <v>1111585239.9715788</v>
      </c>
    </row>
    <row r="12" spans="1:14" x14ac:dyDescent="0.2">
      <c r="A12" s="2">
        <v>2029</v>
      </c>
      <c r="B12" s="2">
        <v>374231993.78670532</v>
      </c>
      <c r="C12" s="2">
        <v>8267429.4987309519</v>
      </c>
      <c r="D12" s="16">
        <f t="shared" si="0"/>
        <v>739988921.53652692</v>
      </c>
      <c r="E12" s="2">
        <v>208430857.50578001</v>
      </c>
      <c r="F12" s="2">
        <v>433738187.76632446</v>
      </c>
      <c r="G12" s="2">
        <v>97819876.264422357</v>
      </c>
      <c r="H12" s="2">
        <v>1122488344.8219633</v>
      </c>
    </row>
  </sheetData>
  <pageMargins left="0.7" right="0.7" top="0.75" bottom="0.75" header="0.3" footer="0.3"/>
  <ignoredErrors>
    <ignoredError sqref="D2:D1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12"/>
  <sheetViews>
    <sheetView workbookViewId="0"/>
  </sheetViews>
  <sheetFormatPr baseColWidth="10" defaultColWidth="12.5703125" defaultRowHeight="15.75" customHeight="1" x14ac:dyDescent="0.2"/>
  <sheetData>
    <row r="1" spans="1:19" x14ac:dyDescent="0.2">
      <c r="A1" s="2" t="s">
        <v>0</v>
      </c>
      <c r="B1" s="2" t="s">
        <v>8</v>
      </c>
      <c r="C1" s="2" t="s">
        <v>25</v>
      </c>
      <c r="D1" s="2" t="s">
        <v>26</v>
      </c>
      <c r="E1" s="2" t="s">
        <v>22</v>
      </c>
      <c r="F1" s="2" t="s">
        <v>11</v>
      </c>
      <c r="G1" s="2" t="s">
        <v>12</v>
      </c>
      <c r="H1" s="2" t="s">
        <v>14</v>
      </c>
      <c r="I1" s="2" t="s">
        <v>29</v>
      </c>
      <c r="J1" s="2" t="s">
        <v>30</v>
      </c>
      <c r="K1" s="2" t="s">
        <v>28</v>
      </c>
      <c r="L1" s="2" t="s">
        <v>19</v>
      </c>
      <c r="M1" s="2" t="s">
        <v>20</v>
      </c>
      <c r="N1" s="2" t="s">
        <v>18</v>
      </c>
      <c r="O1" s="2" t="s">
        <v>23</v>
      </c>
      <c r="P1" s="2" t="s">
        <v>24</v>
      </c>
      <c r="Q1" s="2" t="s">
        <v>10</v>
      </c>
      <c r="R1" s="2" t="s">
        <v>15</v>
      </c>
      <c r="S1" s="2" t="s">
        <v>16</v>
      </c>
    </row>
    <row r="2" spans="1:19" x14ac:dyDescent="0.2">
      <c r="A2" s="2">
        <v>2019</v>
      </c>
      <c r="B2" s="16">
        <v>325077169</v>
      </c>
      <c r="C2" s="16">
        <v>325077169</v>
      </c>
      <c r="D2" s="16">
        <v>325077169</v>
      </c>
      <c r="E2" s="16">
        <v>5338597</v>
      </c>
      <c r="F2" s="16">
        <v>5338597</v>
      </c>
      <c r="G2" s="16">
        <v>5338597</v>
      </c>
      <c r="H2" s="16">
        <v>83245108</v>
      </c>
      <c r="I2" s="16">
        <v>83245108</v>
      </c>
      <c r="J2" s="16">
        <v>83245108</v>
      </c>
      <c r="K2" s="16">
        <v>367106577</v>
      </c>
      <c r="L2" s="16">
        <v>367106577</v>
      </c>
      <c r="M2" s="16">
        <v>367106577</v>
      </c>
      <c r="N2" s="16">
        <v>102444015</v>
      </c>
      <c r="O2" s="16">
        <v>102444015</v>
      </c>
      <c r="P2" s="16">
        <v>102444015</v>
      </c>
      <c r="Q2" s="16">
        <v>883211464</v>
      </c>
      <c r="R2" s="16">
        <v>883211464</v>
      </c>
      <c r="S2" s="16">
        <v>883211464</v>
      </c>
    </row>
    <row r="3" spans="1:19" x14ac:dyDescent="0.2">
      <c r="A3" s="2">
        <v>2020</v>
      </c>
      <c r="B3" s="16">
        <v>283672800</v>
      </c>
      <c r="C3" s="16">
        <v>283672800</v>
      </c>
      <c r="D3" s="16">
        <v>283672800</v>
      </c>
      <c r="E3" s="16">
        <v>4438068</v>
      </c>
      <c r="F3" s="16">
        <v>4438068</v>
      </c>
      <c r="G3" s="16">
        <v>4438068</v>
      </c>
      <c r="H3" s="16">
        <v>99326254</v>
      </c>
      <c r="I3" s="16">
        <v>99326254</v>
      </c>
      <c r="J3" s="16">
        <v>99326254</v>
      </c>
      <c r="K3" s="16">
        <v>350037056</v>
      </c>
      <c r="L3" s="16">
        <v>350037056</v>
      </c>
      <c r="M3" s="16">
        <v>350037056</v>
      </c>
      <c r="N3" s="16">
        <v>97580250</v>
      </c>
      <c r="O3" s="16">
        <v>97580250</v>
      </c>
      <c r="P3" s="16">
        <v>97580250</v>
      </c>
      <c r="Q3" s="16">
        <v>835054422</v>
      </c>
      <c r="R3" s="16">
        <v>835054422</v>
      </c>
      <c r="S3" s="16">
        <v>835054422</v>
      </c>
    </row>
    <row r="4" spans="1:19" x14ac:dyDescent="0.2">
      <c r="A4" s="2">
        <v>2021</v>
      </c>
      <c r="B4" s="16">
        <v>306332493</v>
      </c>
      <c r="C4" s="16">
        <v>306332493</v>
      </c>
      <c r="D4" s="16">
        <v>306332493</v>
      </c>
      <c r="E4" s="16">
        <v>5265479</v>
      </c>
      <c r="F4" s="16">
        <v>5265479</v>
      </c>
      <c r="G4" s="16">
        <v>5265479</v>
      </c>
      <c r="H4" s="16">
        <v>118898997</v>
      </c>
      <c r="I4" s="16">
        <v>118898997</v>
      </c>
      <c r="J4" s="16">
        <v>118898997</v>
      </c>
      <c r="K4" s="16">
        <v>373184513</v>
      </c>
      <c r="L4" s="16">
        <v>373184513</v>
      </c>
      <c r="M4" s="16">
        <v>373184513</v>
      </c>
      <c r="N4" s="16">
        <v>114384533</v>
      </c>
      <c r="O4" s="16">
        <v>114384533</v>
      </c>
      <c r="P4" s="16">
        <v>114384533</v>
      </c>
      <c r="Q4" s="16">
        <v>918130933</v>
      </c>
      <c r="R4" s="16">
        <v>918130933</v>
      </c>
      <c r="S4" s="16">
        <v>918130933</v>
      </c>
    </row>
    <row r="5" spans="1:19" x14ac:dyDescent="0.2">
      <c r="A5" s="2">
        <v>2022</v>
      </c>
      <c r="B5" s="16">
        <v>312085119</v>
      </c>
      <c r="C5" s="16">
        <v>312085119</v>
      </c>
      <c r="D5" s="16">
        <v>312085119</v>
      </c>
      <c r="E5" s="16">
        <v>6217721</v>
      </c>
      <c r="F5" s="16">
        <v>6217721</v>
      </c>
      <c r="G5" s="16">
        <v>6217721</v>
      </c>
      <c r="H5" s="16">
        <v>136640233</v>
      </c>
      <c r="I5" s="16">
        <v>136640233</v>
      </c>
      <c r="J5" s="16">
        <v>136640233</v>
      </c>
      <c r="K5" s="16">
        <v>405336115</v>
      </c>
      <c r="L5" s="16">
        <v>405336115</v>
      </c>
      <c r="M5" s="16">
        <v>405336115</v>
      </c>
      <c r="N5" s="16">
        <v>110737835</v>
      </c>
      <c r="O5" s="16">
        <v>110737835</v>
      </c>
      <c r="P5" s="16">
        <v>110737835</v>
      </c>
      <c r="Q5" s="16">
        <v>971212351</v>
      </c>
      <c r="R5" s="16">
        <v>971212351</v>
      </c>
      <c r="S5" s="16">
        <v>971212351</v>
      </c>
    </row>
    <row r="6" spans="1:19" x14ac:dyDescent="0.2">
      <c r="A6" s="2">
        <v>2023</v>
      </c>
      <c r="B6" s="16">
        <v>296224487</v>
      </c>
      <c r="C6" s="16">
        <v>296224487</v>
      </c>
      <c r="D6" s="16">
        <v>296224487</v>
      </c>
      <c r="E6" s="16">
        <v>6986273</v>
      </c>
      <c r="F6" s="16">
        <v>6986273</v>
      </c>
      <c r="G6" s="16">
        <v>6986273</v>
      </c>
      <c r="H6" s="16">
        <v>146911358</v>
      </c>
      <c r="I6" s="16">
        <v>146911358</v>
      </c>
      <c r="J6" s="16">
        <v>146911358</v>
      </c>
      <c r="K6" s="16">
        <v>404633059</v>
      </c>
      <c r="L6" s="16">
        <v>404633059</v>
      </c>
      <c r="M6" s="16">
        <v>404633059</v>
      </c>
      <c r="N6" s="16">
        <v>105551982</v>
      </c>
      <c r="O6" s="16">
        <v>105551982</v>
      </c>
      <c r="P6" s="16">
        <v>105551982</v>
      </c>
      <c r="Q6" s="16">
        <v>960542392</v>
      </c>
      <c r="R6" s="16">
        <v>960542392</v>
      </c>
      <c r="S6" s="16">
        <v>960542392</v>
      </c>
    </row>
    <row r="7" spans="1:19" x14ac:dyDescent="0.2">
      <c r="A7" s="2">
        <v>2024</v>
      </c>
      <c r="B7" s="16">
        <v>305833552.07721132</v>
      </c>
      <c r="C7" s="16">
        <v>247160496.44154292</v>
      </c>
      <c r="D7" s="16">
        <v>305595719.48887557</v>
      </c>
      <c r="E7" s="16">
        <v>7080163.782080479</v>
      </c>
      <c r="F7" s="16">
        <v>5700421.0027238065</v>
      </c>
      <c r="G7" s="16">
        <v>7708330.9643497709</v>
      </c>
      <c r="H7" s="16">
        <v>157032630.37544873</v>
      </c>
      <c r="I7" s="16">
        <v>145350910.51557258</v>
      </c>
      <c r="J7" s="16">
        <v>166800486.17745766</v>
      </c>
      <c r="K7" s="16">
        <v>411006807.14427686</v>
      </c>
      <c r="L7" s="16">
        <v>366098564.8990339</v>
      </c>
      <c r="M7" s="16">
        <v>427150103.4320721</v>
      </c>
      <c r="N7" s="16">
        <v>101052846.53589943</v>
      </c>
      <c r="O7" s="16">
        <v>89367309.5101358</v>
      </c>
      <c r="P7" s="16">
        <v>111531854.9542547</v>
      </c>
      <c r="Q7" s="16">
        <v>982005999.91491687</v>
      </c>
      <c r="R7" s="16">
        <v>887527321.33405554</v>
      </c>
      <c r="S7" s="16">
        <v>990113213.87611043</v>
      </c>
    </row>
    <row r="8" spans="1:19" x14ac:dyDescent="0.2">
      <c r="A8" s="2">
        <v>2025</v>
      </c>
      <c r="B8" s="16">
        <v>322351182.11178255</v>
      </c>
      <c r="C8" s="16">
        <v>235968004.10134897</v>
      </c>
      <c r="D8" s="16">
        <v>294403227.14868164</v>
      </c>
      <c r="E8" s="16">
        <v>7287876.5592344692</v>
      </c>
      <c r="F8" s="16">
        <v>5792286.5897142058</v>
      </c>
      <c r="G8" s="16">
        <v>7800196.5513401711</v>
      </c>
      <c r="H8" s="16">
        <v>167418217.81867951</v>
      </c>
      <c r="I8" s="16">
        <v>153141569.30485654</v>
      </c>
      <c r="J8" s="16">
        <v>174591144.96674159</v>
      </c>
      <c r="K8" s="16">
        <v>417624346.51525044</v>
      </c>
      <c r="L8" s="16">
        <v>362531916.66017753</v>
      </c>
      <c r="M8" s="16">
        <v>423583455.19321579</v>
      </c>
      <c r="N8" s="16">
        <v>100930763.57735251</v>
      </c>
      <c r="O8" s="16">
        <v>88718147.887129396</v>
      </c>
      <c r="P8" s="16">
        <v>110882693.33124831</v>
      </c>
      <c r="Q8" s="16">
        <v>1015612386.5822995</v>
      </c>
      <c r="R8" s="16">
        <v>884755336.29330385</v>
      </c>
      <c r="S8" s="16">
        <v>987341228.83535874</v>
      </c>
    </row>
    <row r="9" spans="1:19" x14ac:dyDescent="0.2">
      <c r="A9" s="2">
        <v>2026</v>
      </c>
      <c r="B9" s="16">
        <v>340493741.90244776</v>
      </c>
      <c r="C9" s="16">
        <v>226047148.21420246</v>
      </c>
      <c r="D9" s="16">
        <v>284482371.26153511</v>
      </c>
      <c r="E9" s="16">
        <v>7465922.2297231052</v>
      </c>
      <c r="F9" s="16">
        <v>5873819.6840105439</v>
      </c>
      <c r="G9" s="16">
        <v>7881729.6456365082</v>
      </c>
      <c r="H9" s="16">
        <v>176618788.35494667</v>
      </c>
      <c r="I9" s="16">
        <v>160043934.47685871</v>
      </c>
      <c r="J9" s="16">
        <v>181493510.13874376</v>
      </c>
      <c r="K9" s="16">
        <v>423305610.38879055</v>
      </c>
      <c r="L9" s="16">
        <v>359279614.45452702</v>
      </c>
      <c r="M9" s="16">
        <v>420331152.98756522</v>
      </c>
      <c r="N9" s="16">
        <v>100523987.91644865</v>
      </c>
      <c r="O9" s="16">
        <v>88109573.282561779</v>
      </c>
      <c r="P9" s="16">
        <v>110274118.72668068</v>
      </c>
      <c r="Q9" s="16">
        <v>1048408050.7923567</v>
      </c>
      <c r="R9" s="16">
        <v>882285015.25377822</v>
      </c>
      <c r="S9" s="16">
        <v>984870907.79583311</v>
      </c>
    </row>
    <row r="10" spans="1:19" x14ac:dyDescent="0.2">
      <c r="A10" s="2">
        <v>2027</v>
      </c>
      <c r="B10" s="16">
        <v>359438463.26644933</v>
      </c>
      <c r="C10" s="16">
        <v>217253451.64135984</v>
      </c>
      <c r="D10" s="16">
        <v>275688674.68869251</v>
      </c>
      <c r="E10" s="16">
        <v>7710651.2185171656</v>
      </c>
      <c r="F10" s="16">
        <v>5946170.9477194045</v>
      </c>
      <c r="G10" s="16">
        <v>7954080.9093453698</v>
      </c>
      <c r="H10" s="16">
        <v>186979055.34774995</v>
      </c>
      <c r="I10" s="16">
        <v>166159710.17193025</v>
      </c>
      <c r="J10" s="16">
        <v>187609285.83381534</v>
      </c>
      <c r="K10" s="16">
        <v>425274303.52476424</v>
      </c>
      <c r="L10" s="16">
        <v>356320742.37838805</v>
      </c>
      <c r="M10" s="16">
        <v>417372280.91142631</v>
      </c>
      <c r="N10" s="16">
        <v>100064326.77900296</v>
      </c>
      <c r="O10" s="16">
        <v>87538905.50839369</v>
      </c>
      <c r="P10" s="16">
        <v>109703450.95251259</v>
      </c>
      <c r="Q10" s="16">
        <v>1079466800.1364837</v>
      </c>
      <c r="R10" s="16">
        <v>880084793.27727592</v>
      </c>
      <c r="S10" s="16">
        <v>982670685.81933081</v>
      </c>
    </row>
    <row r="11" spans="1:19" x14ac:dyDescent="0.2">
      <c r="A11" s="2">
        <v>2028</v>
      </c>
      <c r="B11" s="2">
        <v>373013332.65989733</v>
      </c>
      <c r="C11" s="2">
        <v>209458852.03273019</v>
      </c>
      <c r="D11" s="2">
        <v>267894075.08006287</v>
      </c>
      <c r="E11" s="2">
        <v>8048220.2681863913</v>
      </c>
      <c r="F11" s="2">
        <v>6010365.5498203598</v>
      </c>
      <c r="G11" s="2">
        <v>8018275.5114463242</v>
      </c>
      <c r="H11" s="2">
        <v>199303737.41240495</v>
      </c>
      <c r="I11" s="2">
        <v>171578841.02020401</v>
      </c>
      <c r="J11" s="2">
        <v>193028416.68208909</v>
      </c>
      <c r="K11" s="2">
        <v>432581211.37805653</v>
      </c>
      <c r="L11" s="2">
        <v>353634679.20023304</v>
      </c>
      <c r="M11" s="2">
        <v>414686217.7332713</v>
      </c>
      <c r="N11" s="2">
        <v>98638738.253033563</v>
      </c>
      <c r="O11" s="2">
        <v>87003657.037400201</v>
      </c>
      <c r="P11" s="2">
        <v>109168202.48151912</v>
      </c>
      <c r="Q11" s="2">
        <v>1111585239.9715788</v>
      </c>
      <c r="R11" s="2">
        <v>878126150.69517553</v>
      </c>
      <c r="S11" s="2">
        <v>980712043.23723042</v>
      </c>
    </row>
    <row r="12" spans="1:19" x14ac:dyDescent="0.2">
      <c r="A12" s="2">
        <v>2029</v>
      </c>
      <c r="B12" s="2">
        <v>374231993.78670537</v>
      </c>
      <c r="C12" s="2">
        <v>202549836.85855642</v>
      </c>
      <c r="D12" s="2">
        <v>260985059.90588906</v>
      </c>
      <c r="E12" s="2">
        <v>8267429.498730951</v>
      </c>
      <c r="F12" s="2">
        <v>6067316.2199497661</v>
      </c>
      <c r="G12" s="2">
        <v>8075226.1815757304</v>
      </c>
      <c r="H12" s="2">
        <v>208430857.50578001</v>
      </c>
      <c r="I12" s="2">
        <v>176380905.74317175</v>
      </c>
      <c r="J12" s="2">
        <v>197830481.40505683</v>
      </c>
      <c r="K12" s="2">
        <v>433738187.76632452</v>
      </c>
      <c r="L12" s="2">
        <v>351201278.75734323</v>
      </c>
      <c r="M12" s="2">
        <v>412252817.29038149</v>
      </c>
      <c r="N12" s="2">
        <v>97819876.264422357</v>
      </c>
      <c r="O12" s="2">
        <v>86501517.492826849</v>
      </c>
      <c r="P12" s="2">
        <v>108666062.93694577</v>
      </c>
      <c r="Q12" s="2">
        <v>1122488344.8219633</v>
      </c>
      <c r="R12" s="2">
        <v>876383371.76365292</v>
      </c>
      <c r="S12" s="2">
        <v>978969264.30570781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1"/>
  <sheetViews>
    <sheetView workbookViewId="0"/>
  </sheetViews>
  <sheetFormatPr baseColWidth="10" defaultColWidth="12.5703125" defaultRowHeight="15.75" customHeight="1" x14ac:dyDescent="0.2"/>
  <sheetData>
    <row r="1" spans="1:26" x14ac:dyDescent="0.2">
      <c r="A1" s="2" t="s">
        <v>0</v>
      </c>
      <c r="B1" s="2" t="s">
        <v>8</v>
      </c>
      <c r="C1" s="2" t="s">
        <v>25</v>
      </c>
      <c r="D1" s="2" t="s">
        <v>26</v>
      </c>
      <c r="E1" s="2" t="s">
        <v>22</v>
      </c>
      <c r="F1" s="2" t="s">
        <v>11</v>
      </c>
      <c r="G1" s="2" t="s">
        <v>12</v>
      </c>
      <c r="H1" s="2" t="s">
        <v>14</v>
      </c>
      <c r="I1" s="2" t="s">
        <v>29</v>
      </c>
      <c r="J1" s="2" t="s">
        <v>30</v>
      </c>
      <c r="K1" s="2" t="s">
        <v>28</v>
      </c>
      <c r="L1" s="2" t="s">
        <v>19</v>
      </c>
      <c r="M1" s="2" t="s">
        <v>20</v>
      </c>
      <c r="N1" s="2" t="s">
        <v>18</v>
      </c>
      <c r="O1" s="2" t="s">
        <v>23</v>
      </c>
      <c r="P1" s="2" t="s">
        <v>24</v>
      </c>
      <c r="Q1" s="2" t="s">
        <v>10</v>
      </c>
      <c r="R1" s="2" t="s">
        <v>15</v>
      </c>
      <c r="S1" s="2" t="s">
        <v>16</v>
      </c>
    </row>
    <row r="2" spans="1:26" x14ac:dyDescent="0.2">
      <c r="A2" s="10" t="s">
        <v>118</v>
      </c>
      <c r="B2" s="17">
        <v>-0.12740000000000001</v>
      </c>
      <c r="C2" s="17">
        <v>-0.12740000000000001</v>
      </c>
      <c r="D2" s="17">
        <v>-0.12740000000000001</v>
      </c>
      <c r="E2" s="17">
        <v>-0.16869999999999999</v>
      </c>
      <c r="F2" s="17">
        <v>-0.16869999999999999</v>
      </c>
      <c r="G2" s="17">
        <v>-0.16869999999999999</v>
      </c>
      <c r="H2" s="17">
        <v>0.19320000000000001</v>
      </c>
      <c r="I2" s="17">
        <v>0.19320000000000001</v>
      </c>
      <c r="J2" s="17">
        <v>0.19320000000000001</v>
      </c>
      <c r="K2" s="17">
        <v>-4.65E-2</v>
      </c>
      <c r="L2" s="17">
        <v>-4.65E-2</v>
      </c>
      <c r="M2" s="17">
        <v>-4.65E-2</v>
      </c>
      <c r="N2" s="17">
        <v>-4.7500000000000001E-2</v>
      </c>
      <c r="O2" s="17">
        <v>-4.7500000000000001E-2</v>
      </c>
      <c r="P2" s="17">
        <v>-4.7500000000000001E-2</v>
      </c>
      <c r="Q2" s="17">
        <v>-5.45E-2</v>
      </c>
      <c r="R2" s="17">
        <v>-5.45E-2</v>
      </c>
      <c r="S2" s="17">
        <v>-5.45E-2</v>
      </c>
    </row>
    <row r="3" spans="1:26" x14ac:dyDescent="0.2">
      <c r="A3" s="10" t="s">
        <v>130</v>
      </c>
      <c r="B3" s="17">
        <v>7.9899999999999999E-2</v>
      </c>
      <c r="C3" s="17">
        <v>7.9899999999999999E-2</v>
      </c>
      <c r="D3" s="17">
        <v>7.9899999999999999E-2</v>
      </c>
      <c r="E3" s="17">
        <v>0.18640000000000001</v>
      </c>
      <c r="F3" s="17">
        <v>0.18640000000000001</v>
      </c>
      <c r="G3" s="17">
        <v>0.18640000000000001</v>
      </c>
      <c r="H3" s="17">
        <v>0.1971</v>
      </c>
      <c r="I3" s="17">
        <v>0.1971</v>
      </c>
      <c r="J3" s="17">
        <v>0.1971</v>
      </c>
      <c r="K3" s="17">
        <v>6.6100000000000006E-2</v>
      </c>
      <c r="L3" s="17">
        <v>6.6100000000000006E-2</v>
      </c>
      <c r="M3" s="17">
        <v>6.6100000000000006E-2</v>
      </c>
      <c r="N3" s="17">
        <v>0.17219999999999999</v>
      </c>
      <c r="O3" s="17">
        <v>0.17219999999999999</v>
      </c>
      <c r="P3" s="17">
        <v>0.17219999999999999</v>
      </c>
      <c r="Q3" s="17">
        <v>9.9500000000000005E-2</v>
      </c>
      <c r="R3" s="17">
        <v>9.9500000000000005E-2</v>
      </c>
      <c r="S3" s="17">
        <v>9.9500000000000005E-2</v>
      </c>
    </row>
    <row r="4" spans="1:26" x14ac:dyDescent="0.2">
      <c r="A4" s="10" t="s">
        <v>142</v>
      </c>
      <c r="B4" s="17">
        <v>1.8800000000000001E-2</v>
      </c>
      <c r="C4" s="17">
        <v>1.8800000000000001E-2</v>
      </c>
      <c r="D4" s="17">
        <v>1.8800000000000001E-2</v>
      </c>
      <c r="E4" s="17">
        <v>0.18079999999999999</v>
      </c>
      <c r="F4" s="17">
        <v>0.18079999999999999</v>
      </c>
      <c r="G4" s="17">
        <v>0.18079999999999999</v>
      </c>
      <c r="H4" s="17">
        <v>0.1492</v>
      </c>
      <c r="I4" s="17">
        <v>0.1492</v>
      </c>
      <c r="J4" s="17">
        <v>0.1492</v>
      </c>
      <c r="K4" s="17">
        <v>8.6199999999999999E-2</v>
      </c>
      <c r="L4" s="17">
        <v>8.6199999999999999E-2</v>
      </c>
      <c r="M4" s="17">
        <v>8.6199999999999999E-2</v>
      </c>
      <c r="N4" s="17">
        <v>-3.1899999999999998E-2</v>
      </c>
      <c r="O4" s="17">
        <v>-3.1899999999999998E-2</v>
      </c>
      <c r="P4" s="17">
        <v>-3.1899999999999998E-2</v>
      </c>
      <c r="Q4" s="17">
        <v>5.7799999999999997E-2</v>
      </c>
      <c r="R4" s="17">
        <v>5.7799999999999997E-2</v>
      </c>
      <c r="S4" s="17">
        <v>5.7799999999999997E-2</v>
      </c>
    </row>
    <row r="5" spans="1:26" x14ac:dyDescent="0.2">
      <c r="A5" s="10" t="s">
        <v>154</v>
      </c>
      <c r="B5" s="17">
        <v>-5.0799999999999998E-2</v>
      </c>
      <c r="C5" s="17">
        <v>-5.0799999999999998E-2</v>
      </c>
      <c r="D5" s="17">
        <v>-5.0799999999999998E-2</v>
      </c>
      <c r="E5" s="17">
        <v>0.1236</v>
      </c>
      <c r="F5" s="17">
        <v>0.1236</v>
      </c>
      <c r="G5" s="17">
        <v>0.1236</v>
      </c>
      <c r="H5" s="17">
        <v>7.5200000000000003E-2</v>
      </c>
      <c r="I5" s="17">
        <v>7.5200000000000003E-2</v>
      </c>
      <c r="J5" s="17">
        <v>7.5200000000000003E-2</v>
      </c>
      <c r="K5" s="17">
        <v>-1.6999999999999999E-3</v>
      </c>
      <c r="L5" s="17">
        <v>-1.6999999999999999E-3</v>
      </c>
      <c r="M5" s="17">
        <v>-1.6999999999999999E-3</v>
      </c>
      <c r="N5" s="17">
        <v>-4.6800000000000001E-2</v>
      </c>
      <c r="O5" s="17">
        <v>-4.6800000000000001E-2</v>
      </c>
      <c r="P5" s="17">
        <v>-4.6800000000000001E-2</v>
      </c>
      <c r="Q5" s="17">
        <v>-1.0999999999999999E-2</v>
      </c>
      <c r="R5" s="17">
        <v>-1.0999999999999999E-2</v>
      </c>
      <c r="S5" s="17">
        <v>-1.0999999999999999E-2</v>
      </c>
    </row>
    <row r="6" spans="1:26" x14ac:dyDescent="0.2">
      <c r="A6" s="18" t="s">
        <v>31</v>
      </c>
      <c r="B6" s="19">
        <v>3.2399999999999998E-2</v>
      </c>
      <c r="C6" s="19">
        <v>-0.1656</v>
      </c>
      <c r="D6" s="19">
        <v>3.1600000000000003E-2</v>
      </c>
      <c r="E6" s="19">
        <v>1.34E-2</v>
      </c>
      <c r="F6" s="19">
        <v>-0.18410000000000001</v>
      </c>
      <c r="G6" s="19">
        <v>0.10340000000000001</v>
      </c>
      <c r="H6" s="19">
        <v>6.8900000000000003E-2</v>
      </c>
      <c r="I6" s="19">
        <v>-1.06E-2</v>
      </c>
      <c r="J6" s="19">
        <v>0.13539999999999999</v>
      </c>
      <c r="K6" s="19">
        <v>1.5800000000000002E-2</v>
      </c>
      <c r="L6" s="19">
        <v>-9.5200000000000007E-2</v>
      </c>
      <c r="M6" s="19">
        <v>5.5599999999999997E-2</v>
      </c>
      <c r="N6" s="19">
        <v>-4.2599999999999999E-2</v>
      </c>
      <c r="O6" s="19">
        <v>-0.15329999999999999</v>
      </c>
      <c r="P6" s="19">
        <v>5.67E-2</v>
      </c>
      <c r="Q6" s="19">
        <v>2.23E-2</v>
      </c>
      <c r="R6" s="19">
        <v>-7.5999999999999998E-2</v>
      </c>
      <c r="S6" s="19">
        <v>3.0800000000000001E-2</v>
      </c>
      <c r="T6" s="20"/>
      <c r="U6" s="20"/>
      <c r="V6" s="20"/>
      <c r="W6" s="20"/>
      <c r="X6" s="20"/>
      <c r="Y6" s="20"/>
      <c r="Z6" s="20"/>
    </row>
    <row r="7" spans="1:26" x14ac:dyDescent="0.2">
      <c r="A7" s="10" t="s">
        <v>44</v>
      </c>
      <c r="B7" s="17">
        <v>5.3999999999999999E-2</v>
      </c>
      <c r="C7" s="17">
        <v>-0.22839999999999999</v>
      </c>
      <c r="D7" s="17">
        <v>-3.7400000000000003E-2</v>
      </c>
      <c r="E7" s="17">
        <v>2.93E-2</v>
      </c>
      <c r="F7" s="17">
        <v>-0.18190000000000001</v>
      </c>
      <c r="G7" s="17">
        <v>0.1017</v>
      </c>
      <c r="H7" s="17">
        <v>6.6100000000000006E-2</v>
      </c>
      <c r="I7" s="17">
        <v>-2.4799999999999999E-2</v>
      </c>
      <c r="J7" s="17">
        <v>0.1118</v>
      </c>
      <c r="K7" s="17">
        <v>1.61E-2</v>
      </c>
      <c r="L7" s="17">
        <v>-0.1179</v>
      </c>
      <c r="M7" s="17">
        <v>3.0599999999999999E-2</v>
      </c>
      <c r="N7" s="17">
        <v>-1.1999999999999999E-3</v>
      </c>
      <c r="O7" s="17">
        <v>-0.1221</v>
      </c>
      <c r="P7" s="17">
        <v>9.7299999999999998E-2</v>
      </c>
      <c r="Q7" s="17">
        <v>3.4200000000000001E-2</v>
      </c>
      <c r="R7" s="17">
        <v>-9.9000000000000005E-2</v>
      </c>
      <c r="S7" s="17">
        <v>5.4000000000000003E-3</v>
      </c>
    </row>
    <row r="8" spans="1:26" x14ac:dyDescent="0.2">
      <c r="A8" s="10" t="s">
        <v>56</v>
      </c>
      <c r="B8" s="17">
        <v>5.6300000000000003E-2</v>
      </c>
      <c r="C8" s="17">
        <v>-0.29880000000000001</v>
      </c>
      <c r="D8" s="17">
        <v>-0.11749999999999999</v>
      </c>
      <c r="E8" s="17">
        <v>2.4400000000000002E-2</v>
      </c>
      <c r="F8" s="17">
        <v>-0.19400000000000001</v>
      </c>
      <c r="G8" s="17">
        <v>8.1500000000000003E-2</v>
      </c>
      <c r="H8" s="17">
        <v>5.5E-2</v>
      </c>
      <c r="I8" s="17">
        <v>-4.3999999999999997E-2</v>
      </c>
      <c r="J8" s="17">
        <v>8.4099999999999994E-2</v>
      </c>
      <c r="K8" s="17">
        <v>1.3599999999999999E-2</v>
      </c>
      <c r="L8" s="17">
        <v>-0.13969999999999999</v>
      </c>
      <c r="M8" s="17">
        <v>6.4999999999999997E-3</v>
      </c>
      <c r="N8" s="17">
        <v>-4.0000000000000001E-3</v>
      </c>
      <c r="O8" s="17">
        <v>-0.127</v>
      </c>
      <c r="P8" s="17">
        <v>9.2600000000000002E-2</v>
      </c>
      <c r="Q8" s="17">
        <v>3.2300000000000002E-2</v>
      </c>
      <c r="R8" s="17">
        <v>-0.1313</v>
      </c>
      <c r="S8" s="17">
        <v>-3.0300000000000001E-2</v>
      </c>
    </row>
    <row r="9" spans="1:26" x14ac:dyDescent="0.2">
      <c r="A9" s="10" t="s">
        <v>68</v>
      </c>
      <c r="B9" s="17">
        <v>5.5599999999999997E-2</v>
      </c>
      <c r="C9" s="17">
        <v>-0.3619</v>
      </c>
      <c r="D9" s="17">
        <v>-0.1903</v>
      </c>
      <c r="E9" s="17">
        <v>3.2800000000000003E-2</v>
      </c>
      <c r="F9" s="17">
        <v>-0.2036</v>
      </c>
      <c r="G9" s="17">
        <v>6.54E-2</v>
      </c>
      <c r="H9" s="17">
        <v>5.8700000000000002E-2</v>
      </c>
      <c r="I9" s="17">
        <v>-5.9200000000000003E-2</v>
      </c>
      <c r="J9" s="17">
        <v>6.2199999999999998E-2</v>
      </c>
      <c r="K9" s="17">
        <v>4.7000000000000002E-3</v>
      </c>
      <c r="L9" s="17">
        <v>-0.15820000000000001</v>
      </c>
      <c r="M9" s="17">
        <v>-1.4E-2</v>
      </c>
      <c r="N9" s="17">
        <v>-4.5999999999999999E-3</v>
      </c>
      <c r="O9" s="17">
        <v>-0.12920000000000001</v>
      </c>
      <c r="P9" s="17">
        <v>9.1300000000000006E-2</v>
      </c>
      <c r="Q9" s="17">
        <v>2.9600000000000001E-2</v>
      </c>
      <c r="R9" s="17">
        <v>-0.16059999999999999</v>
      </c>
      <c r="S9" s="17">
        <v>-6.2700000000000006E-2</v>
      </c>
    </row>
    <row r="10" spans="1:26" x14ac:dyDescent="0.2">
      <c r="A10" s="10" t="s">
        <v>80</v>
      </c>
      <c r="B10" s="17">
        <v>3.78E-2</v>
      </c>
      <c r="C10" s="17">
        <v>-0.4173</v>
      </c>
      <c r="D10" s="17">
        <v>-0.25469999999999998</v>
      </c>
      <c r="E10" s="17">
        <v>4.3799999999999999E-2</v>
      </c>
      <c r="F10" s="17">
        <v>-0.2205</v>
      </c>
      <c r="G10" s="17">
        <v>3.9899999999999998E-2</v>
      </c>
      <c r="H10" s="17">
        <v>6.59E-2</v>
      </c>
      <c r="I10" s="17">
        <v>-8.2400000000000001E-2</v>
      </c>
      <c r="J10" s="17">
        <v>3.2399999999999998E-2</v>
      </c>
      <c r="K10" s="17">
        <v>1.72E-2</v>
      </c>
      <c r="L10" s="17">
        <v>-0.16850000000000001</v>
      </c>
      <c r="M10" s="17">
        <v>-2.4899999999999999E-2</v>
      </c>
      <c r="N10" s="17">
        <v>-1.4200000000000001E-2</v>
      </c>
      <c r="O10" s="17">
        <v>-0.1305</v>
      </c>
      <c r="P10" s="17">
        <v>9.0999999999999998E-2</v>
      </c>
      <c r="Q10" s="17">
        <v>2.98E-2</v>
      </c>
      <c r="R10" s="17">
        <v>-0.1865</v>
      </c>
      <c r="S10" s="17">
        <v>-9.1499999999999998E-2</v>
      </c>
    </row>
    <row r="11" spans="1:26" x14ac:dyDescent="0.2">
      <c r="A11" s="10" t="s">
        <v>92</v>
      </c>
      <c r="B11" s="17">
        <v>3.3E-3</v>
      </c>
      <c r="C11" s="17">
        <v>-0.45700000000000002</v>
      </c>
      <c r="D11" s="17">
        <v>-0.30030000000000001</v>
      </c>
      <c r="E11" s="17">
        <v>2.7199999999999998E-2</v>
      </c>
      <c r="F11" s="17">
        <v>-0.24610000000000001</v>
      </c>
      <c r="G11" s="17">
        <v>3.3999999999999998E-3</v>
      </c>
      <c r="H11" s="17">
        <v>4.58E-2</v>
      </c>
      <c r="I11" s="17">
        <v>-0.115</v>
      </c>
      <c r="J11" s="17">
        <v>-7.4000000000000003E-3</v>
      </c>
      <c r="K11" s="17">
        <v>2.7000000000000001E-3</v>
      </c>
      <c r="L11" s="17">
        <v>-0.18809999999999999</v>
      </c>
      <c r="M11" s="17">
        <v>-4.7E-2</v>
      </c>
      <c r="N11" s="17">
        <v>-8.3000000000000001E-3</v>
      </c>
      <c r="O11" s="17">
        <v>-0.123</v>
      </c>
      <c r="P11" s="17">
        <v>0.1017</v>
      </c>
      <c r="Q11" s="17">
        <v>9.7999999999999997E-3</v>
      </c>
      <c r="R11" s="17">
        <v>-0.21160000000000001</v>
      </c>
      <c r="S11" s="17">
        <v>-0.1193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1"/>
  <sheetViews>
    <sheetView workbookViewId="0"/>
  </sheetViews>
  <sheetFormatPr baseColWidth="10" defaultColWidth="12.5703125" defaultRowHeight="15.75" customHeight="1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>
        <v>2020</v>
      </c>
      <c r="B2" s="21">
        <v>-0.1273678202292382</v>
      </c>
      <c r="C2" s="21">
        <v>-0.16868271227185316</v>
      </c>
      <c r="D2" s="21">
        <v>0.19317826453745623</v>
      </c>
      <c r="E2" s="21">
        <v>-4.6497458093358146E-2</v>
      </c>
      <c r="F2" s="21">
        <v>-4.7477302403100441E-2</v>
      </c>
      <c r="G2" s="21">
        <v>-5.4524928584939625E-2</v>
      </c>
    </row>
    <row r="3" spans="1:7" x14ac:dyDescent="0.2">
      <c r="A3" s="2">
        <v>2021</v>
      </c>
      <c r="B3" s="21">
        <v>7.9956164590265111E-2</v>
      </c>
      <c r="C3" s="21">
        <v>0.18651863425654747</v>
      </c>
      <c r="D3" s="21">
        <v>0.19714005967639991</v>
      </c>
      <c r="E3" s="21">
        <v>6.6203899719196491E-2</v>
      </c>
      <c r="F3" s="21">
        <v>0.17229242944195411</v>
      </c>
      <c r="G3" s="21">
        <v>9.948634341822582E-2</v>
      </c>
    </row>
    <row r="4" spans="1:7" x14ac:dyDescent="0.2">
      <c r="A4" s="2">
        <v>2022</v>
      </c>
      <c r="B4" s="21">
        <v>1.8911512257924201E-2</v>
      </c>
      <c r="C4" s="21">
        <v>0.18099942559064908</v>
      </c>
      <c r="D4" s="21">
        <v>0.14936258069428088</v>
      </c>
      <c r="E4" s="21">
        <v>8.6296668314561842E-2</v>
      </c>
      <c r="F4" s="21">
        <v>-3.175463845539872E-2</v>
      </c>
      <c r="G4" s="21">
        <v>5.7814649405783625E-2</v>
      </c>
    </row>
    <row r="5" spans="1:7" x14ac:dyDescent="0.2">
      <c r="A5" s="2">
        <v>2023</v>
      </c>
      <c r="B5" s="21">
        <v>-5.077974986285394E-2</v>
      </c>
      <c r="C5" s="21">
        <v>0.12365726436929925</v>
      </c>
      <c r="D5" s="21">
        <v>7.5215577733451999E-2</v>
      </c>
      <c r="E5" s="21">
        <v>-1.6908743210813926E-3</v>
      </c>
      <c r="F5" s="21">
        <v>-4.678784232265687E-2</v>
      </c>
      <c r="G5" s="21">
        <v>-1.0986226636238494E-2</v>
      </c>
    </row>
    <row r="6" spans="1:7" x14ac:dyDescent="0.2">
      <c r="A6" s="2">
        <v>2024</v>
      </c>
      <c r="B6" s="21">
        <v>3.2185716402161502E-2</v>
      </c>
      <c r="C6" s="21">
        <v>1.3190809290795968E-2</v>
      </c>
      <c r="D6" s="21">
        <v>6.8632274300881368E-2</v>
      </c>
      <c r="E6" s="21">
        <v>1.5503068431355294E-2</v>
      </c>
      <c r="F6" s="21">
        <v>-4.2859551231236193E-2</v>
      </c>
      <c r="G6" s="21">
        <v>2.2345300003080659E-2</v>
      </c>
    </row>
    <row r="7" spans="1:7" x14ac:dyDescent="0.2">
      <c r="A7" s="2">
        <v>2025</v>
      </c>
      <c r="B7" s="21">
        <v>5.4008560939060146E-2</v>
      </c>
      <c r="C7" s="21">
        <v>2.933728421363635E-2</v>
      </c>
      <c r="D7" s="21">
        <v>6.6136492895775501E-2</v>
      </c>
      <c r="E7" s="21">
        <v>1.6100802361287636E-2</v>
      </c>
      <c r="F7" s="21">
        <v>-1.2081100407551615E-3</v>
      </c>
      <c r="G7" s="21">
        <v>3.4222180587790696E-2</v>
      </c>
    </row>
    <row r="8" spans="1:7" x14ac:dyDescent="0.2">
      <c r="A8" s="2">
        <v>2026</v>
      </c>
      <c r="B8" s="21">
        <v>5.6281970712221074E-2</v>
      </c>
      <c r="C8" s="21">
        <v>2.4430390531661184E-2</v>
      </c>
      <c r="D8" s="21">
        <v>5.4955611498813672E-2</v>
      </c>
      <c r="E8" s="21">
        <v>1.3603765970412685E-2</v>
      </c>
      <c r="F8" s="21">
        <v>-4.0302445605897574E-3</v>
      </c>
      <c r="G8" s="21">
        <v>3.2291516570037926E-2</v>
      </c>
    </row>
    <row r="9" spans="1:7" x14ac:dyDescent="0.2">
      <c r="A9" s="2">
        <v>2027</v>
      </c>
      <c r="B9" s="21">
        <v>5.5638970802080578E-2</v>
      </c>
      <c r="C9" s="21">
        <v>3.2779472014823785E-2</v>
      </c>
      <c r="D9" s="21">
        <v>5.8658917826921675E-2</v>
      </c>
      <c r="E9" s="21">
        <v>4.6507607923398364E-3</v>
      </c>
      <c r="F9" s="21">
        <v>-4.5726512345276582E-3</v>
      </c>
      <c r="G9" s="21">
        <v>2.9624676499435232E-2</v>
      </c>
    </row>
    <row r="10" spans="1:7" x14ac:dyDescent="0.2">
      <c r="A10" s="2">
        <v>2028</v>
      </c>
      <c r="B10" s="17">
        <v>3.7766880233363054E-2</v>
      </c>
      <c r="C10" s="17">
        <v>4.3779577120354185E-2</v>
      </c>
      <c r="D10" s="17">
        <v>6.5914773404610827E-2</v>
      </c>
      <c r="E10" s="17">
        <v>1.7181634988831851E-2</v>
      </c>
      <c r="F10" s="17">
        <v>-1.4246720803087087E-2</v>
      </c>
      <c r="G10" s="17">
        <v>2.9753985792832394E-2</v>
      </c>
    </row>
    <row r="11" spans="1:7" x14ac:dyDescent="0.2">
      <c r="A11" s="2">
        <v>2029</v>
      </c>
      <c r="B11" s="17">
        <v>3.2670712280387093E-3</v>
      </c>
      <c r="C11" s="17">
        <v>2.7236981996015652E-2</v>
      </c>
      <c r="D11" s="17">
        <v>4.5795027287867107E-2</v>
      </c>
      <c r="E11" s="17">
        <v>2.6745877024625386E-3</v>
      </c>
      <c r="F11" s="17">
        <v>-8.301626755510938E-3</v>
      </c>
      <c r="G11" s="17">
        <v>9.8086088752515899E-3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dt</vt:lpstr>
      <vt:lpstr>2024.01.15_proy</vt:lpstr>
      <vt:lpstr>2024.01.15_Crecimiento_Corrido</vt:lpstr>
      <vt:lpstr>2024.01.15_Crecimiento_Movil</vt:lpstr>
      <vt:lpstr>Crecimientos</vt:lpstr>
      <vt:lpstr>Totales</vt:lpstr>
      <vt:lpstr>2024.01.15_Total_Intervalos</vt:lpstr>
      <vt:lpstr>2024.01.15_Total_Intervalos_Por</vt:lpstr>
      <vt:lpstr>2024.01.15_Crecimientos_Anuales</vt:lpstr>
      <vt:lpstr>Formato 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javier.cartagena@synapsis-rs.com</cp:lastModifiedBy>
  <dcterms:modified xsi:type="dcterms:W3CDTF">2024-02-26T00:50:51Z</dcterms:modified>
</cp:coreProperties>
</file>