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sfallon/Dropbox/Main Data files/WIRED STUFF/Issues/2511/"/>
    </mc:Choice>
  </mc:AlternateContent>
  <bookViews>
    <workbookView xWindow="120" yWindow="460" windowWidth="18960" windowHeight="11320"/>
  </bookViews>
  <sheets>
    <sheet name="graphs" sheetId="7" r:id="rId1"/>
    <sheet name="timeseries_reformat" sheetId="4" r:id="rId2"/>
    <sheet name="Raw" sheetId="1" r:id="rId3"/>
    <sheet name="Raw 2017" sheetId="5" r:id="rId4"/>
    <sheet name="Data_sources" sheetId="6" r:id="rId5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9" i="4"/>
  <c r="A59" i="4"/>
  <c r="A60" i="4"/>
  <c r="A61" i="4"/>
  <c r="A62" i="4"/>
  <c r="A63" i="4"/>
  <c r="AA11" i="1"/>
  <c r="AA12" i="1"/>
  <c r="AA13" i="1"/>
  <c r="AA14" i="1"/>
  <c r="AA15" i="1"/>
  <c r="AA16" i="1"/>
  <c r="AA10" i="1"/>
  <c r="A15" i="4"/>
  <c r="A20" i="4"/>
  <c r="A25" i="4"/>
  <c r="A30" i="4"/>
  <c r="A35" i="4"/>
  <c r="A40" i="4"/>
  <c r="A45" i="4"/>
  <c r="A50" i="4"/>
  <c r="A55" i="4"/>
  <c r="A16" i="4"/>
  <c r="A17" i="4"/>
  <c r="A22" i="4"/>
  <c r="A27" i="4"/>
  <c r="A32" i="4"/>
  <c r="A37" i="4"/>
  <c r="A42" i="4"/>
  <c r="A47" i="4"/>
  <c r="A52" i="4"/>
  <c r="A57" i="4"/>
  <c r="A18" i="4"/>
  <c r="A23" i="4"/>
  <c r="A28" i="4"/>
  <c r="A33" i="4"/>
  <c r="A38" i="4"/>
  <c r="A43" i="4"/>
  <c r="A48" i="4"/>
  <c r="A53" i="4"/>
  <c r="A58" i="4"/>
  <c r="A14" i="4"/>
  <c r="A21" i="4"/>
  <c r="A19" i="4"/>
  <c r="D29" i="1"/>
  <c r="E27" i="1"/>
  <c r="F29" i="1"/>
  <c r="G28" i="1"/>
  <c r="H29" i="1"/>
  <c r="I25" i="1"/>
  <c r="J29" i="1"/>
  <c r="K28" i="1"/>
  <c r="L29" i="1"/>
  <c r="M28" i="1"/>
  <c r="N29" i="1"/>
  <c r="O26" i="1"/>
  <c r="P29" i="1"/>
  <c r="Q28" i="1"/>
  <c r="R29" i="1"/>
  <c r="S24" i="1"/>
  <c r="T29" i="1"/>
  <c r="U27" i="1"/>
  <c r="V29" i="1"/>
  <c r="W24" i="1"/>
  <c r="X29" i="1"/>
  <c r="Y25" i="1"/>
  <c r="Z29" i="1"/>
  <c r="AA28" i="1"/>
  <c r="B29" i="1"/>
  <c r="C24" i="1"/>
  <c r="Z8" i="1"/>
  <c r="AA3" i="1"/>
  <c r="A26" i="4"/>
  <c r="A24" i="4"/>
  <c r="C26" i="1"/>
  <c r="C27" i="1"/>
  <c r="M24" i="1"/>
  <c r="O27" i="1"/>
  <c r="E28" i="1"/>
  <c r="O28" i="1"/>
  <c r="G24" i="1"/>
  <c r="Q24" i="1"/>
  <c r="G25" i="1"/>
  <c r="S25" i="1"/>
  <c r="I26" i="1"/>
  <c r="S26" i="1"/>
  <c r="I27" i="1"/>
  <c r="S27" i="1"/>
  <c r="C28" i="1"/>
  <c r="I28" i="1"/>
  <c r="U28" i="1"/>
  <c r="Y26" i="1"/>
  <c r="Y27" i="1"/>
  <c r="AA7" i="1"/>
  <c r="Y28" i="1"/>
  <c r="AA6" i="1"/>
  <c r="C25" i="1"/>
  <c r="G26" i="1"/>
  <c r="K24" i="1"/>
  <c r="M27" i="1"/>
  <c r="Q25" i="1"/>
  <c r="S28" i="1"/>
  <c r="S29" i="1"/>
  <c r="W26" i="1"/>
  <c r="AA24" i="1"/>
  <c r="M25" i="1"/>
  <c r="M26" i="1"/>
  <c r="AA5" i="1"/>
  <c r="E24" i="1"/>
  <c r="G27" i="1"/>
  <c r="K25" i="1"/>
  <c r="Q26" i="1"/>
  <c r="U24" i="1"/>
  <c r="W27" i="1"/>
  <c r="AA25" i="1"/>
  <c r="W25" i="1"/>
  <c r="AA4" i="1"/>
  <c r="E25" i="1"/>
  <c r="K26" i="1"/>
  <c r="O24" i="1"/>
  <c r="Q27" i="1"/>
  <c r="U25" i="1"/>
  <c r="W28" i="1"/>
  <c r="AA26" i="1"/>
  <c r="E26" i="1"/>
  <c r="I24" i="1"/>
  <c r="K27" i="1"/>
  <c r="O25" i="1"/>
  <c r="U26" i="1"/>
  <c r="Y24" i="1"/>
  <c r="AA27" i="1"/>
  <c r="A29" i="4"/>
  <c r="A31" i="4"/>
  <c r="W29" i="1"/>
  <c r="C29" i="1"/>
  <c r="AA29" i="1"/>
  <c r="I29" i="1"/>
  <c r="G29" i="1"/>
  <c r="Q29" i="1"/>
  <c r="O29" i="1"/>
  <c r="E29" i="1"/>
  <c r="M29" i="1"/>
  <c r="K29" i="1"/>
  <c r="Y29" i="1"/>
  <c r="U29" i="1"/>
  <c r="A36" i="4"/>
  <c r="A34" i="4"/>
  <c r="A41" i="4"/>
  <c r="A39" i="4"/>
  <c r="A44" i="4"/>
  <c r="A46" i="4"/>
  <c r="A51" i="4"/>
  <c r="A49" i="4"/>
  <c r="A56" i="4"/>
  <c r="A54" i="4"/>
</calcChain>
</file>

<file path=xl/sharedStrings.xml><?xml version="1.0" encoding="utf-8"?>
<sst xmlns="http://schemas.openxmlformats.org/spreadsheetml/2006/main" count="265" uniqueCount="148">
  <si>
    <t>Entity</t>
  </si>
  <si>
    <t>Business</t>
  </si>
  <si>
    <t>Educational</t>
  </si>
  <si>
    <t>Government/Military</t>
  </si>
  <si>
    <t>Health/Medical</t>
  </si>
  <si>
    <t>Banking/Credit/Financial</t>
  </si>
  <si>
    <t>Category</t>
  </si>
  <si>
    <t>Insider Theft</t>
  </si>
  <si>
    <t>Hacking / Skimming / Phishing</t>
  </si>
  <si>
    <t>Data on the Move</t>
  </si>
  <si>
    <t>Accidental Web /Internet Exposure</t>
  </si>
  <si>
    <t>Employee Error / Negligence / Improper Disposal / Lost</t>
  </si>
  <si>
    <t>Physical Theft</t>
  </si>
  <si>
    <t># of Breaches 2005</t>
  </si>
  <si>
    <t>% of total breaches 2005</t>
  </si>
  <si>
    <t># of Breaches 2006</t>
  </si>
  <si>
    <t>% of total breaches 2006</t>
  </si>
  <si>
    <t># of breaches 2007</t>
  </si>
  <si>
    <t>% of total breaches 2007</t>
  </si>
  <si>
    <t># of breaches 2008</t>
  </si>
  <si>
    <t>% of total breaches 2008</t>
  </si>
  <si>
    <t># of breaches 2009</t>
  </si>
  <si>
    <t>% of total breaches 2009</t>
  </si>
  <si>
    <t># of breaches 2010</t>
  </si>
  <si>
    <t>% of total breaches 2010</t>
  </si>
  <si>
    <t># of breaches 2011</t>
  </si>
  <si>
    <t>% of total breaches 2011</t>
  </si>
  <si>
    <t># of breaches 2012</t>
  </si>
  <si>
    <t>% of total breaches 2012</t>
  </si>
  <si>
    <t># of breaches 2013</t>
  </si>
  <si>
    <t>% of total breaches 2013</t>
  </si>
  <si>
    <t># of breaches 2014</t>
  </si>
  <si>
    <t>% of total breaches 2014</t>
  </si>
  <si>
    <t># of breaches 2015</t>
  </si>
  <si>
    <t>% of total breaches 2015</t>
  </si>
  <si>
    <t># of breaches 2016</t>
  </si>
  <si>
    <t>% of total breaches 2016</t>
  </si>
  <si>
    <t>Paper</t>
  </si>
  <si>
    <t>Unknown records</t>
  </si>
  <si>
    <t>Exposed SSN</t>
  </si>
  <si>
    <t>Exposed CC/DC</t>
  </si>
  <si>
    <t>Unknown attributes</t>
  </si>
  <si>
    <t>n/a</t>
  </si>
  <si>
    <r>
      <rPr>
        <b/>
        <sz val="11"/>
        <rFont val="Arial"/>
        <family val="2"/>
      </rPr>
      <t># of Breaches 2005</t>
    </r>
  </si>
  <si>
    <r>
      <rPr>
        <b/>
        <sz val="11"/>
        <rFont val="Arial"/>
        <family val="2"/>
      </rPr>
      <t>% of total breaches 2005</t>
    </r>
  </si>
  <si>
    <r>
      <rPr>
        <b/>
        <sz val="11"/>
        <rFont val="Arial"/>
        <family val="2"/>
      </rPr>
      <t># of Breaches 2006</t>
    </r>
  </si>
  <si>
    <r>
      <rPr>
        <b/>
        <sz val="11"/>
        <rFont val="Arial"/>
        <family val="2"/>
      </rPr>
      <t>% of total breaches 2006</t>
    </r>
  </si>
  <si>
    <r>
      <rPr>
        <b/>
        <sz val="11"/>
        <rFont val="Arial"/>
        <family val="2"/>
      </rPr>
      <t># of Breaches 2007</t>
    </r>
  </si>
  <si>
    <r>
      <rPr>
        <b/>
        <sz val="11"/>
        <rFont val="Arial"/>
        <family val="2"/>
      </rPr>
      <t>% of total breaches 2007</t>
    </r>
  </si>
  <si>
    <r>
      <rPr>
        <b/>
        <sz val="11"/>
        <rFont val="Arial"/>
        <family val="2"/>
      </rPr>
      <t># of Breaches 2008</t>
    </r>
  </si>
  <si>
    <r>
      <rPr>
        <b/>
        <sz val="11"/>
        <rFont val="Arial"/>
        <family val="2"/>
      </rPr>
      <t>% of total breaches 2008</t>
    </r>
  </si>
  <si>
    <r>
      <rPr>
        <b/>
        <sz val="11"/>
        <rFont val="Arial"/>
        <family val="2"/>
      </rPr>
      <t># of breaches 2009</t>
    </r>
  </si>
  <si>
    <r>
      <rPr>
        <b/>
        <sz val="11"/>
        <rFont val="Arial"/>
        <family val="2"/>
      </rPr>
      <t>% of total breaches 2009</t>
    </r>
  </si>
  <si>
    <r>
      <rPr>
        <b/>
        <sz val="11"/>
        <rFont val="Arial"/>
        <family val="2"/>
      </rPr>
      <t># of breaches 2010</t>
    </r>
  </si>
  <si>
    <r>
      <rPr>
        <b/>
        <sz val="11"/>
        <rFont val="Arial"/>
        <family val="2"/>
      </rPr>
      <t>% of total breaches 2010</t>
    </r>
  </si>
  <si>
    <r>
      <rPr>
        <b/>
        <sz val="11"/>
        <rFont val="Arial"/>
        <family val="2"/>
      </rPr>
      <t># of breaches 2011</t>
    </r>
  </si>
  <si>
    <r>
      <rPr>
        <b/>
        <sz val="11"/>
        <rFont val="Arial"/>
        <family val="2"/>
      </rPr>
      <t>% of total breaches 2011</t>
    </r>
  </si>
  <si>
    <r>
      <rPr>
        <b/>
        <sz val="11"/>
        <rFont val="Arial"/>
        <family val="2"/>
      </rPr>
      <t># of breaches 2012</t>
    </r>
  </si>
  <si>
    <r>
      <rPr>
        <b/>
        <sz val="11"/>
        <rFont val="Arial"/>
        <family val="2"/>
      </rPr>
      <t>% of total breaches 2012</t>
    </r>
  </si>
  <si>
    <r>
      <rPr>
        <b/>
        <sz val="11"/>
        <rFont val="Arial"/>
        <family val="2"/>
      </rPr>
      <t># of breaches 2013</t>
    </r>
  </si>
  <si>
    <r>
      <rPr>
        <b/>
        <sz val="11"/>
        <rFont val="Arial"/>
        <family val="2"/>
      </rPr>
      <t>% of total breaches 2013</t>
    </r>
  </si>
  <si>
    <r>
      <rPr>
        <b/>
        <sz val="11"/>
        <rFont val="Arial"/>
        <family val="2"/>
      </rPr>
      <t># of breaches 2014</t>
    </r>
  </si>
  <si>
    <r>
      <rPr>
        <b/>
        <sz val="11"/>
        <rFont val="Arial"/>
        <family val="2"/>
      </rPr>
      <t>% of total breaches 2014</t>
    </r>
  </si>
  <si>
    <r>
      <rPr>
        <b/>
        <sz val="11"/>
        <rFont val="Arial"/>
        <family val="2"/>
      </rPr>
      <t># of breaches 2015</t>
    </r>
  </si>
  <si>
    <r>
      <rPr>
        <b/>
        <sz val="11"/>
        <rFont val="Arial"/>
        <family val="2"/>
      </rPr>
      <t>% of total breaches 2015</t>
    </r>
  </si>
  <si>
    <r>
      <rPr>
        <b/>
        <sz val="11"/>
        <rFont val="Arial"/>
        <family val="2"/>
      </rPr>
      <t># of breaches 2016</t>
    </r>
  </si>
  <si>
    <r>
      <rPr>
        <b/>
        <sz val="11"/>
        <rFont val="Arial"/>
        <family val="2"/>
      </rPr>
      <t>% of total breaches 2016</t>
    </r>
  </si>
  <si>
    <r>
      <rPr>
        <b/>
        <sz val="11"/>
        <rFont val="Arial"/>
        <family val="2"/>
      </rPr>
      <t># of breaches 2007</t>
    </r>
  </si>
  <si>
    <r>
      <rPr>
        <b/>
        <sz val="11"/>
        <rFont val="Arial"/>
        <family val="2"/>
      </rPr>
      <t># of breaches 2008</t>
    </r>
  </si>
  <si>
    <r>
      <rPr>
        <b/>
        <sz val="11"/>
        <rFont val="Arial"/>
        <family val="2"/>
      </rPr>
      <t>Subcontractor / 3rd Party / Business Associate</t>
    </r>
  </si>
  <si>
    <t xml:space="preserve"># of breaches 2017 </t>
  </si>
  <si>
    <t>Data pulled: 8/2/2017</t>
  </si>
  <si>
    <t>% of total breaches 2017</t>
  </si>
  <si>
    <t>ITRC Breach Statistics 2005 - 2017</t>
  </si>
  <si>
    <t># of records 2005</t>
  </si>
  <si>
    <t>% of total records 2005</t>
  </si>
  <si>
    <t># of records 2006</t>
  </si>
  <si>
    <t>% of total records 2006</t>
  </si>
  <si>
    <t># of records 2007</t>
  </si>
  <si>
    <t>% of total records 2007</t>
  </si>
  <si>
    <t># of records 2008</t>
  </si>
  <si>
    <t>% of total records 2008</t>
  </si>
  <si>
    <t># of records 2009</t>
  </si>
  <si>
    <t>% of total records 2009</t>
  </si>
  <si>
    <t># of records 2010</t>
  </si>
  <si>
    <t>% of total records 2010</t>
  </si>
  <si>
    <t># of records 2011</t>
  </si>
  <si>
    <t>% of total records 2011</t>
  </si>
  <si>
    <t># of records 2012</t>
  </si>
  <si>
    <t>% of total records 2012</t>
  </si>
  <si>
    <t># of records 2013</t>
  </si>
  <si>
    <t>% of total records 2013</t>
  </si>
  <si>
    <t># of records 2014</t>
  </si>
  <si>
    <t>% of total records 2014</t>
  </si>
  <si>
    <t># of records 2015</t>
  </si>
  <si>
    <t>% of total records 2015</t>
  </si>
  <si>
    <t># of records 2016</t>
  </si>
  <si>
    <t>% of total records 2016</t>
  </si>
  <si>
    <t xml:space="preserve"># of records 2017 </t>
  </si>
  <si>
    <t>% of total records 2017</t>
  </si>
  <si>
    <r>
      <rPr>
        <sz val="10"/>
        <rFont val="Calibri"/>
        <family val="2"/>
        <scheme val="minor"/>
      </rPr>
      <t>Subcontractor / 3rd Party / Business Associate</t>
    </r>
  </si>
  <si>
    <t>Year</t>
  </si>
  <si>
    <t>Value</t>
  </si>
  <si>
    <r>
      <rPr>
        <sz val="9"/>
        <rFont val="Arial"/>
        <family val="2"/>
      </rPr>
      <t>Identity Theft Resource Center, Copyright 2017</t>
    </r>
  </si>
  <si>
    <r>
      <rPr>
        <b/>
        <sz val="9"/>
        <rFont val="Arial"/>
        <family val="2"/>
      </rPr>
      <t>Unknown attributes</t>
    </r>
  </si>
  <si>
    <r>
      <rPr>
        <b/>
        <sz val="9"/>
        <rFont val="Arial"/>
        <family val="2"/>
      </rPr>
      <t>Exposed CC/DC</t>
    </r>
  </si>
  <si>
    <r>
      <rPr>
        <b/>
        <sz val="9"/>
        <rFont val="Arial"/>
        <family val="2"/>
      </rPr>
      <t>Exposed SSN</t>
    </r>
  </si>
  <si>
    <r>
      <rPr>
        <b/>
        <sz val="9"/>
        <rFont val="Arial"/>
        <family val="2"/>
      </rPr>
      <t>Unknown records</t>
    </r>
  </si>
  <si>
    <r>
      <rPr>
        <b/>
        <sz val="9"/>
        <rFont val="Arial"/>
        <family val="2"/>
      </rPr>
      <t>Paper</t>
    </r>
  </si>
  <si>
    <r>
      <rPr>
        <b/>
        <sz val="9"/>
        <rFont val="Arial"/>
        <family val="2"/>
      </rPr>
      <t>Percent Change</t>
    </r>
  </si>
  <si>
    <r>
      <rPr>
        <b/>
        <sz val="9"/>
        <rFont val="Arial"/>
        <family val="2"/>
      </rPr>
      <t>% of total breaches 2017H1</t>
    </r>
  </si>
  <si>
    <r>
      <rPr>
        <b/>
        <sz val="9"/>
        <rFont val="Arial"/>
        <family val="2"/>
      </rPr>
      <t># of breaches 2017H1</t>
    </r>
  </si>
  <si>
    <r>
      <rPr>
        <b/>
        <sz val="9"/>
        <rFont val="Arial"/>
        <family val="2"/>
      </rPr>
      <t>% of total breaches 2016H1</t>
    </r>
  </si>
  <si>
    <r>
      <rPr>
        <b/>
        <sz val="9"/>
        <rFont val="Arial"/>
        <family val="2"/>
      </rPr>
      <t># of breaches 2016H1</t>
    </r>
  </si>
  <si>
    <r>
      <rPr>
        <b/>
        <sz val="9"/>
        <rFont val="Arial"/>
        <family val="2"/>
      </rPr>
      <t>Category</t>
    </r>
  </si>
  <si>
    <r>
      <rPr>
        <b/>
        <sz val="9"/>
        <rFont val="Arial"/>
        <family val="2"/>
      </rPr>
      <t>Subcontractor / 3rd Party / Business Associate</t>
    </r>
  </si>
  <si>
    <r>
      <rPr>
        <b/>
        <sz val="9"/>
        <rFont val="Arial"/>
        <family val="2"/>
      </rPr>
      <t>Physical Theft</t>
    </r>
  </si>
  <si>
    <r>
      <rPr>
        <b/>
        <sz val="9"/>
        <rFont val="Arial"/>
        <family val="2"/>
      </rPr>
      <t>Employee Error / Negligence / Improper Disposal / Lost</t>
    </r>
  </si>
  <si>
    <r>
      <rPr>
        <b/>
        <sz val="9"/>
        <rFont val="Arial"/>
        <family val="2"/>
      </rPr>
      <t>Accidental Web /Internet Exposure</t>
    </r>
  </si>
  <si>
    <r>
      <rPr>
        <b/>
        <sz val="9"/>
        <rFont val="Arial"/>
        <family val="2"/>
      </rPr>
      <t>Data on the Move</t>
    </r>
  </si>
  <si>
    <r>
      <rPr>
        <b/>
        <sz val="9"/>
        <rFont val="Arial"/>
        <family val="2"/>
      </rPr>
      <t>Phishing</t>
    </r>
  </si>
  <si>
    <r>
      <rPr>
        <b/>
        <sz val="9"/>
        <rFont val="Arial"/>
        <family val="2"/>
      </rPr>
      <t>Malware/Ransomware</t>
    </r>
  </si>
  <si>
    <r>
      <rPr>
        <b/>
        <sz val="9"/>
        <rFont val="Arial"/>
        <family val="2"/>
      </rPr>
      <t>Hacking / Skimming / Phishing</t>
    </r>
  </si>
  <si>
    <r>
      <rPr>
        <b/>
        <sz val="9"/>
        <rFont val="Arial"/>
        <family val="2"/>
      </rPr>
      <t>Insider Theft</t>
    </r>
  </si>
  <si>
    <r>
      <rPr>
        <b/>
        <sz val="9"/>
        <rFont val="Arial"/>
        <family val="2"/>
      </rPr>
      <t>% of total breaches 2016</t>
    </r>
  </si>
  <si>
    <r>
      <rPr>
        <b/>
        <sz val="9"/>
        <rFont val="Arial"/>
        <family val="2"/>
      </rPr>
      <t># of breaches 2016</t>
    </r>
  </si>
  <si>
    <r>
      <rPr>
        <b/>
        <sz val="9"/>
        <rFont val="Arial"/>
        <family val="2"/>
      </rPr>
      <t>Banking/Credit/Financial</t>
    </r>
  </si>
  <si>
    <r>
      <rPr>
        <b/>
        <sz val="9"/>
        <rFont val="Arial"/>
        <family val="2"/>
      </rPr>
      <t>Health/Medical</t>
    </r>
  </si>
  <si>
    <r>
      <rPr>
        <b/>
        <sz val="9"/>
        <rFont val="Arial"/>
        <family val="2"/>
      </rPr>
      <t>Government/Military</t>
    </r>
  </si>
  <si>
    <r>
      <rPr>
        <b/>
        <sz val="9"/>
        <rFont val="Arial"/>
        <family val="2"/>
      </rPr>
      <t>Educational</t>
    </r>
  </si>
  <si>
    <r>
      <rPr>
        <b/>
        <sz val="9"/>
        <rFont val="Arial"/>
        <family val="2"/>
      </rPr>
      <t>Business</t>
    </r>
  </si>
  <si>
    <r>
      <rPr>
        <b/>
        <sz val="9"/>
        <rFont val="Arial"/>
        <family val="2"/>
      </rPr>
      <t>% of Total Breaches 2017H1</t>
    </r>
  </si>
  <si>
    <r>
      <rPr>
        <b/>
        <sz val="9"/>
        <rFont val="Arial"/>
        <family val="2"/>
      </rPr>
      <t>% of Total Breaches 2016H1</t>
    </r>
  </si>
  <si>
    <r>
      <rPr>
        <b/>
        <sz val="9"/>
        <rFont val="Arial"/>
        <family val="2"/>
      </rPr>
      <t>Entity</t>
    </r>
  </si>
  <si>
    <r>
      <rPr>
        <b/>
        <sz val="9"/>
        <rFont val="Arial"/>
        <family val="2"/>
      </rPr>
      <t>2016-2017</t>
    </r>
  </si>
  <si>
    <r>
      <rPr>
        <b/>
        <sz val="9"/>
        <rFont val="Arial"/>
        <family val="2"/>
      </rPr>
      <t>Mid-Year Stats</t>
    </r>
  </si>
  <si>
    <t># of breaches 2017H1</t>
  </si>
  <si>
    <t>% of total breaches 2017H1</t>
  </si>
  <si>
    <t>Percent Change</t>
  </si>
  <si>
    <t>Malware/Ransomware</t>
  </si>
  <si>
    <t>Phishing</t>
  </si>
  <si>
    <t>Subcontractor / 3rd Party / Business Associate</t>
  </si>
  <si>
    <t>2016 Source 1</t>
  </si>
  <si>
    <t>2016 Source 2</t>
  </si>
  <si>
    <t># of breaches 2017 H1</t>
  </si>
  <si>
    <r>
      <rPr>
        <sz val="10"/>
        <rFont val="Times New Roman"/>
        <family val="1"/>
      </rPr>
      <t>Subcontractor / 3rd Party / Business Associate</t>
    </r>
  </si>
  <si>
    <t>http://www.idtheftcenter.org/images/breach/Overview2005to2016Finalv2.pdf</t>
  </si>
  <si>
    <t>and the following (via email):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</si>
</sst>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0"/>
      <color rgb="FF000000"/>
      <name val="Times New Roman"/>
      <charset val="204"/>
    </font>
    <font>
      <b/>
      <sz val="11"/>
      <name val="Arial"/>
      <family val="2"/>
    </font>
    <font>
      <sz val="11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Times New Roman"/>
      <family val="1"/>
    </font>
    <font>
      <sz val="9"/>
      <color rgb="FF000000"/>
      <name val="Arial"/>
      <family val="2"/>
    </font>
    <font>
      <u/>
      <sz val="10"/>
      <color theme="10"/>
      <name val="Times New Roman"/>
      <family val="1"/>
    </font>
    <font>
      <sz val="9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sz val="12"/>
      <color rgb="FF000000"/>
      <name val="Times New Roman"/>
      <family val="1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EDEBE0"/>
      </patternFill>
    </fill>
    <fill>
      <patternFill patternType="solid">
        <fgColor rgb="FFDCE6F0"/>
      </patternFill>
    </fill>
    <fill>
      <patternFill patternType="solid">
        <fgColor rgb="FFDAEDF3"/>
      </patternFill>
    </fill>
    <fill>
      <patternFill patternType="solid">
        <fgColor rgb="FFEBF1DE"/>
      </patternFill>
    </fill>
    <fill>
      <patternFill patternType="solid">
        <fgColor rgb="FFF1F1F1"/>
      </patternFill>
    </fill>
    <fill>
      <patternFill patternType="solid">
        <fgColor rgb="FFFDE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left" vertical="top" wrapText="1" indent="2"/>
    </xf>
    <xf numFmtId="164" fontId="4" fillId="0" borderId="1" xfId="0" applyNumberFormat="1" applyFont="1" applyFill="1" applyBorder="1" applyAlignment="1">
      <alignment horizontal="left" vertical="top" wrapText="1" indent="1"/>
    </xf>
    <xf numFmtId="1" fontId="3" fillId="0" borderId="1" xfId="0" applyNumberFormat="1" applyFont="1" applyFill="1" applyBorder="1" applyAlignment="1">
      <alignment horizontal="center" vertical="top" wrapText="1"/>
    </xf>
    <xf numFmtId="164" fontId="4" fillId="0" borderId="1" xfId="0" applyNumberFormat="1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right" vertical="top" wrapText="1" indent="1"/>
    </xf>
    <xf numFmtId="164" fontId="4" fillId="0" borderId="1" xfId="0" applyNumberFormat="1" applyFont="1" applyFill="1" applyBorder="1" applyAlignment="1">
      <alignment horizontal="right" vertical="top" wrapText="1" indent="1"/>
    </xf>
    <xf numFmtId="1" fontId="4" fillId="0" borderId="1" xfId="0" applyNumberFormat="1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left" vertical="top" wrapText="1" indent="2"/>
    </xf>
    <xf numFmtId="1" fontId="4" fillId="0" borderId="1" xfId="0" applyNumberFormat="1" applyFont="1" applyFill="1" applyBorder="1" applyAlignment="1">
      <alignment horizontal="right" vertical="top" wrapText="1" indent="1"/>
    </xf>
    <xf numFmtId="0" fontId="1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left" vertical="top" wrapText="1" indent="1"/>
    </xf>
    <xf numFmtId="0" fontId="1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9" fontId="4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top" wrapText="1" indent="2"/>
    </xf>
    <xf numFmtId="0" fontId="5" fillId="0" borderId="1" xfId="0" applyFont="1" applyFill="1" applyBorder="1" applyAlignment="1">
      <alignment horizontal="right" vertical="top" wrapText="1" indent="1"/>
    </xf>
    <xf numFmtId="0" fontId="1" fillId="2" borderId="1" xfId="0" applyFont="1" applyFill="1" applyBorder="1" applyAlignment="1">
      <alignment horizontal="center" vertical="top" wrapText="1"/>
    </xf>
    <xf numFmtId="14" fontId="2" fillId="0" borderId="0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0" fontId="7" fillId="0" borderId="0" xfId="0" applyFont="1"/>
    <xf numFmtId="0" fontId="9" fillId="0" borderId="0" xfId="0" applyFont="1" applyFill="1" applyBorder="1" applyAlignment="1">
      <alignment horizontal="left" vertical="top"/>
    </xf>
    <xf numFmtId="164" fontId="2" fillId="0" borderId="1" xfId="0" applyNumberFormat="1" applyFont="1" applyFill="1" applyBorder="1" applyAlignment="1">
      <alignment horizontal="left" vertical="top" wrapText="1"/>
    </xf>
    <xf numFmtId="164" fontId="2" fillId="0" borderId="0" xfId="0" applyNumberFormat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164" fontId="10" fillId="0" borderId="0" xfId="0" applyNumberFormat="1" applyFont="1" applyFill="1" applyBorder="1" applyAlignment="1">
      <alignment horizontal="left" vertical="top"/>
    </xf>
    <xf numFmtId="164" fontId="13" fillId="0" borderId="1" xfId="0" applyNumberFormat="1" applyFont="1" applyFill="1" applyBorder="1" applyAlignment="1">
      <alignment horizontal="right" vertical="top" wrapText="1" indent="2"/>
    </xf>
    <xf numFmtId="0" fontId="0" fillId="0" borderId="1" xfId="0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164" fontId="13" fillId="0" borderId="1" xfId="0" applyNumberFormat="1" applyFont="1" applyFill="1" applyBorder="1" applyAlignment="1">
      <alignment horizontal="center" vertical="top" wrapText="1"/>
    </xf>
    <xf numFmtId="1" fontId="13" fillId="0" borderId="1" xfId="0" applyNumberFormat="1" applyFont="1" applyFill="1" applyBorder="1" applyAlignment="1">
      <alignment horizontal="center" vertical="top" wrapText="1"/>
    </xf>
    <xf numFmtId="164" fontId="13" fillId="0" borderId="1" xfId="0" applyNumberFormat="1" applyFont="1" applyFill="1" applyBorder="1" applyAlignment="1">
      <alignment horizontal="left" vertical="top" wrapText="1" indent="2"/>
    </xf>
    <xf numFmtId="0" fontId="14" fillId="5" borderId="1" xfId="0" applyFont="1" applyFill="1" applyBorder="1" applyAlignment="1">
      <alignment horizontal="left" vertical="top" wrapText="1" indent="1"/>
    </xf>
    <xf numFmtId="0" fontId="14" fillId="5" borderId="1" xfId="0" applyFont="1" applyFill="1" applyBorder="1" applyAlignment="1">
      <alignment horizontal="center" vertical="top" wrapText="1"/>
    </xf>
    <xf numFmtId="0" fontId="14" fillId="5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right" vertical="top" wrapText="1"/>
    </xf>
    <xf numFmtId="0" fontId="14" fillId="6" borderId="1" xfId="0" applyFont="1" applyFill="1" applyBorder="1" applyAlignment="1">
      <alignment horizontal="left" vertical="top" wrapText="1" indent="1"/>
    </xf>
    <xf numFmtId="0" fontId="14" fillId="6" borderId="1" xfId="0" applyFont="1" applyFill="1" applyBorder="1" applyAlignment="1">
      <alignment horizontal="center" vertical="top" wrapText="1"/>
    </xf>
    <xf numFmtId="0" fontId="14" fillId="6" borderId="1" xfId="0" applyFont="1" applyFill="1" applyBorder="1" applyAlignment="1">
      <alignment horizontal="left" vertical="top" wrapText="1"/>
    </xf>
    <xf numFmtId="0" fontId="14" fillId="7" borderId="1" xfId="0" applyFont="1" applyFill="1" applyBorder="1" applyAlignment="1">
      <alignment horizontal="left" vertical="top" wrapText="1" indent="1"/>
    </xf>
    <xf numFmtId="0" fontId="14" fillId="7" borderId="1" xfId="0" applyFont="1" applyFill="1" applyBorder="1" applyAlignment="1">
      <alignment horizontal="center" vertical="top" wrapText="1"/>
    </xf>
    <xf numFmtId="0" fontId="14" fillId="7" borderId="1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left" vertical="top"/>
    </xf>
    <xf numFmtId="0" fontId="16" fillId="6" borderId="1" xfId="0" applyFont="1" applyFill="1" applyBorder="1" applyAlignment="1">
      <alignment horizontal="left" vertical="top" wrapText="1"/>
    </xf>
    <xf numFmtId="0" fontId="16" fillId="6" borderId="1" xfId="0" applyFont="1" applyFill="1" applyBorder="1" applyAlignment="1">
      <alignment horizontal="center" vertical="top" wrapText="1"/>
    </xf>
    <xf numFmtId="0" fontId="16" fillId="6" borderId="1" xfId="0" applyFont="1" applyFill="1" applyBorder="1" applyAlignment="1">
      <alignment horizontal="left" vertical="top" wrapText="1" indent="1"/>
    </xf>
    <xf numFmtId="0" fontId="16" fillId="0" borderId="1" xfId="0" applyFont="1" applyFill="1" applyBorder="1" applyAlignment="1">
      <alignment horizontal="left" vertical="top" wrapText="1"/>
    </xf>
    <xf numFmtId="1" fontId="17" fillId="0" borderId="1" xfId="0" applyNumberFormat="1" applyFont="1" applyFill="1" applyBorder="1" applyAlignment="1">
      <alignment horizontal="center" vertical="top" wrapText="1"/>
    </xf>
    <xf numFmtId="164" fontId="17" fillId="0" borderId="1" xfId="0" applyNumberFormat="1" applyFont="1" applyFill="1" applyBorder="1" applyAlignment="1">
      <alignment horizontal="left" vertical="top" wrapText="1" indent="2"/>
    </xf>
    <xf numFmtId="164" fontId="17" fillId="0" borderId="1" xfId="0" applyNumberFormat="1" applyFont="1" applyFill="1" applyBorder="1" applyAlignment="1">
      <alignment horizontal="center" vertical="top" wrapText="1"/>
    </xf>
    <xf numFmtId="164" fontId="17" fillId="0" borderId="1" xfId="0" applyNumberFormat="1" applyFont="1" applyFill="1" applyBorder="1" applyAlignment="1">
      <alignment horizontal="right" vertical="top" wrapText="1" indent="2"/>
    </xf>
    <xf numFmtId="0" fontId="16" fillId="0" borderId="1" xfId="0" applyFont="1" applyFill="1" applyBorder="1" applyAlignment="1">
      <alignment horizontal="right" vertical="top" wrapText="1"/>
    </xf>
    <xf numFmtId="0" fontId="15" fillId="0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center" vertical="top" wrapText="1"/>
    </xf>
    <xf numFmtId="1" fontId="15" fillId="0" borderId="0" xfId="0" applyNumberFormat="1" applyFont="1" applyFill="1" applyBorder="1" applyAlignment="1">
      <alignment horizontal="left" vertical="top"/>
    </xf>
    <xf numFmtId="164" fontId="15" fillId="0" borderId="0" xfId="0" applyNumberFormat="1" applyFont="1" applyFill="1" applyBorder="1" applyAlignment="1">
      <alignment horizontal="left" vertical="top"/>
    </xf>
    <xf numFmtId="0" fontId="0" fillId="0" borderId="0" xfId="0"/>
    <xf numFmtId="0" fontId="11" fillId="0" borderId="0" xfId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68036</xdr:colOff>
      <xdr:row>0</xdr:row>
      <xdr:rowOff>81643</xdr:rowOff>
    </xdr:from>
    <xdr:to>
      <xdr:col>10</xdr:col>
      <xdr:colOff>329293</xdr:colOff>
      <xdr:row>53</xdr:row>
      <xdr:rowOff>70757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81643"/>
          <a:ext cx="7581900" cy="8643257"/>
        </a:xfrm>
        <a:prstGeom prst="rect">
          <a:avLst/>
        </a:prstGeom>
        <a:solidFill>
          <a:schemeClr val="tx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1</xdr:rowOff>
    </xdr:from>
    <xdr:to>
      <xdr:col>10</xdr:col>
      <xdr:colOff>466725</xdr:colOff>
      <xdr:row>52</xdr:row>
      <xdr:rowOff>131797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23851"/>
          <a:ext cx="5800724" cy="8228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dtheftcenter.org/images/breach/Overview2005to2016Finalv2.pdf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"/>
  <sheetViews>
    <sheetView tabSelected="1" zoomScale="70" zoomScaleNormal="70" zoomScalePageLayoutView="70" workbookViewId="0"/>
  </sheetViews>
  <sheetFormatPr baseColWidth="10" defaultColWidth="9" defaultRowHeight="14" x14ac:dyDescent="0.2"/>
  <cols>
    <col min="1" max="6" width="12" customWidth="1"/>
    <col min="8" max="8" width="13.3984375" bestFit="1" customWidth="1"/>
    <col min="9" max="9" width="25.3984375" customWidth="1"/>
    <col min="10" max="16" width="8.796875" customWidth="1"/>
    <col min="17" max="17" width="11.796875" bestFit="1" customWidth="1"/>
    <col min="18" max="19" width="8.796875" customWidth="1"/>
    <col min="20" max="26" width="9.5976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L68"/>
  <sheetViews>
    <sheetView workbookViewId="0">
      <selection activeCell="C20" sqref="C20"/>
    </sheetView>
  </sheetViews>
  <sheetFormatPr baseColWidth="10" defaultColWidth="9" defaultRowHeight="14" x14ac:dyDescent="0.2"/>
  <cols>
    <col min="1" max="1" width="44.19921875" bestFit="1" customWidth="1"/>
    <col min="2" max="2" width="45.19921875" bestFit="1" customWidth="1"/>
    <col min="3" max="3" width="6.19921875" bestFit="1" customWidth="1"/>
    <col min="4" max="12" width="5.19921875" bestFit="1" customWidth="1"/>
  </cols>
  <sheetData>
    <row r="1" spans="1:12" x14ac:dyDescent="0.2">
      <c r="A1" s="66" t="s">
        <v>6</v>
      </c>
      <c r="B1" s="66">
        <v>2007</v>
      </c>
      <c r="C1" s="66">
        <v>2008</v>
      </c>
      <c r="D1" s="66">
        <v>2009</v>
      </c>
      <c r="E1" s="66">
        <v>2010</v>
      </c>
      <c r="F1" s="66">
        <v>2011</v>
      </c>
      <c r="G1" s="66">
        <v>2012</v>
      </c>
      <c r="H1" s="66">
        <v>2013</v>
      </c>
      <c r="I1" s="66">
        <v>2014</v>
      </c>
      <c r="J1" s="66">
        <v>2015</v>
      </c>
      <c r="K1" s="66">
        <v>2016</v>
      </c>
      <c r="L1" s="66">
        <v>2017</v>
      </c>
    </row>
    <row r="2" spans="1:12" x14ac:dyDescent="0.2">
      <c r="A2" s="66" t="s">
        <v>7</v>
      </c>
      <c r="B2" s="66">
        <v>27</v>
      </c>
      <c r="C2" s="66">
        <v>102</v>
      </c>
      <c r="D2" s="66">
        <v>85</v>
      </c>
      <c r="E2" s="66">
        <v>102</v>
      </c>
      <c r="F2" s="66">
        <v>56</v>
      </c>
      <c r="G2" s="66">
        <v>40</v>
      </c>
      <c r="H2" s="66">
        <v>72</v>
      </c>
      <c r="I2" s="66">
        <v>81</v>
      </c>
      <c r="J2" s="66">
        <v>83</v>
      </c>
      <c r="K2" s="66">
        <v>77</v>
      </c>
      <c r="L2" s="66">
        <v>64</v>
      </c>
    </row>
    <row r="3" spans="1:12" x14ac:dyDescent="0.2">
      <c r="A3" s="66" t="s">
        <v>8</v>
      </c>
      <c r="B3" s="66">
        <v>63</v>
      </c>
      <c r="C3" s="66">
        <v>91</v>
      </c>
      <c r="D3" s="66">
        <v>97</v>
      </c>
      <c r="E3" s="66">
        <v>113</v>
      </c>
      <c r="F3" s="66">
        <v>110</v>
      </c>
      <c r="G3" s="66">
        <v>128</v>
      </c>
      <c r="H3" s="66">
        <v>160</v>
      </c>
      <c r="I3" s="66">
        <v>231</v>
      </c>
      <c r="J3" s="66">
        <v>295</v>
      </c>
      <c r="K3" s="66">
        <v>607</v>
      </c>
      <c r="L3" s="66">
        <v>1002</v>
      </c>
    </row>
    <row r="4" spans="1:12" x14ac:dyDescent="0.2">
      <c r="A4" s="66" t="s">
        <v>9</v>
      </c>
      <c r="B4" s="66">
        <v>123</v>
      </c>
      <c r="C4" s="66">
        <v>137</v>
      </c>
      <c r="D4" s="66">
        <v>78</v>
      </c>
      <c r="E4" s="66">
        <v>111</v>
      </c>
      <c r="F4" s="66">
        <v>78</v>
      </c>
      <c r="G4" s="66">
        <v>57</v>
      </c>
      <c r="H4" s="66">
        <v>79</v>
      </c>
      <c r="I4" s="66">
        <v>63</v>
      </c>
      <c r="J4" s="66">
        <v>57</v>
      </c>
      <c r="K4" s="66">
        <v>53</v>
      </c>
      <c r="L4" s="66">
        <v>42</v>
      </c>
    </row>
    <row r="5" spans="1:12" x14ac:dyDescent="0.2">
      <c r="A5" s="66" t="s">
        <v>10</v>
      </c>
      <c r="B5" s="66">
        <v>90</v>
      </c>
      <c r="C5" s="66">
        <v>95</v>
      </c>
      <c r="D5" s="66">
        <v>59</v>
      </c>
      <c r="E5" s="66">
        <v>71</v>
      </c>
      <c r="F5" s="66">
        <v>45</v>
      </c>
      <c r="G5" s="66">
        <v>41</v>
      </c>
      <c r="H5" s="66">
        <v>46</v>
      </c>
      <c r="I5" s="66">
        <v>92</v>
      </c>
      <c r="J5" s="66">
        <v>109</v>
      </c>
      <c r="K5" s="66">
        <v>101</v>
      </c>
      <c r="L5" s="66">
        <v>106</v>
      </c>
    </row>
    <row r="6" spans="1:12" x14ac:dyDescent="0.2">
      <c r="A6" s="66" t="s">
        <v>145</v>
      </c>
      <c r="B6" s="66">
        <v>52</v>
      </c>
      <c r="C6" s="66">
        <v>68</v>
      </c>
      <c r="D6" s="66">
        <v>37</v>
      </c>
      <c r="E6" s="66">
        <v>58</v>
      </c>
      <c r="F6" s="66">
        <v>32</v>
      </c>
      <c r="G6" s="66">
        <v>54</v>
      </c>
      <c r="H6" s="66">
        <v>89</v>
      </c>
      <c r="I6" s="66">
        <v>117</v>
      </c>
      <c r="J6" s="66">
        <v>70</v>
      </c>
      <c r="K6" s="66">
        <v>70</v>
      </c>
      <c r="L6" s="66">
        <v>128</v>
      </c>
    </row>
    <row r="8" spans="1:12" x14ac:dyDescent="0.2">
      <c r="A8" s="30" t="s">
        <v>101</v>
      </c>
      <c r="B8" s="30" t="s">
        <v>6</v>
      </c>
      <c r="C8" s="30" t="s">
        <v>102</v>
      </c>
    </row>
    <row r="9" spans="1:12" x14ac:dyDescent="0.2">
      <c r="A9">
        <v>2007</v>
      </c>
      <c r="B9" s="29" t="s">
        <v>7</v>
      </c>
      <c r="C9">
        <f>INDEX($B$2:$L$6,MATCH(B9,$A$2:$A$6,0),MATCH(A9,$B$1:$L$1,0))</f>
        <v>27</v>
      </c>
    </row>
    <row r="10" spans="1:12" x14ac:dyDescent="0.2">
      <c r="A10">
        <v>2007</v>
      </c>
      <c r="B10" s="29" t="s">
        <v>8</v>
      </c>
      <c r="C10">
        <f t="shared" ref="C10:C63" si="0">INDEX($B$2:$L$6,MATCH(B10,$A$2:$A$6,0),MATCH(A10,$B$1:$L$1,0))</f>
        <v>63</v>
      </c>
    </row>
    <row r="11" spans="1:12" x14ac:dyDescent="0.2">
      <c r="A11">
        <v>2007</v>
      </c>
      <c r="B11" s="29" t="s">
        <v>9</v>
      </c>
      <c r="C11">
        <f t="shared" si="0"/>
        <v>123</v>
      </c>
    </row>
    <row r="12" spans="1:12" x14ac:dyDescent="0.2">
      <c r="A12">
        <v>2007</v>
      </c>
      <c r="B12" s="29" t="s">
        <v>10</v>
      </c>
      <c r="C12">
        <f t="shared" si="0"/>
        <v>90</v>
      </c>
    </row>
    <row r="13" spans="1:12" x14ac:dyDescent="0.2">
      <c r="A13">
        <v>2007</v>
      </c>
      <c r="B13" s="29" t="s">
        <v>100</v>
      </c>
      <c r="C13">
        <f t="shared" si="0"/>
        <v>52</v>
      </c>
    </row>
    <row r="14" spans="1:12" x14ac:dyDescent="0.2">
      <c r="A14">
        <f>A9+1</f>
        <v>2008</v>
      </c>
      <c r="B14" s="29" t="s">
        <v>7</v>
      </c>
      <c r="C14">
        <f t="shared" si="0"/>
        <v>102</v>
      </c>
    </row>
    <row r="15" spans="1:12" x14ac:dyDescent="0.2">
      <c r="A15">
        <f t="shared" ref="A15:A63" si="1">A10+1</f>
        <v>2008</v>
      </c>
      <c r="B15" s="29" t="s">
        <v>8</v>
      </c>
      <c r="C15">
        <f t="shared" si="0"/>
        <v>91</v>
      </c>
    </row>
    <row r="16" spans="1:12" x14ac:dyDescent="0.2">
      <c r="A16">
        <f t="shared" si="1"/>
        <v>2008</v>
      </c>
      <c r="B16" s="29" t="s">
        <v>9</v>
      </c>
      <c r="C16">
        <f t="shared" si="0"/>
        <v>137</v>
      </c>
    </row>
    <row r="17" spans="1:3" x14ac:dyDescent="0.2">
      <c r="A17">
        <f t="shared" si="1"/>
        <v>2008</v>
      </c>
      <c r="B17" s="29" t="s">
        <v>10</v>
      </c>
      <c r="C17">
        <f t="shared" si="0"/>
        <v>95</v>
      </c>
    </row>
    <row r="18" spans="1:3" x14ac:dyDescent="0.2">
      <c r="A18">
        <f t="shared" si="1"/>
        <v>2008</v>
      </c>
      <c r="B18" s="29" t="s">
        <v>100</v>
      </c>
      <c r="C18">
        <f t="shared" si="0"/>
        <v>68</v>
      </c>
    </row>
    <row r="19" spans="1:3" x14ac:dyDescent="0.2">
      <c r="A19">
        <f t="shared" si="1"/>
        <v>2009</v>
      </c>
      <c r="B19" s="29" t="s">
        <v>7</v>
      </c>
      <c r="C19">
        <f t="shared" si="0"/>
        <v>85</v>
      </c>
    </row>
    <row r="20" spans="1:3" x14ac:dyDescent="0.2">
      <c r="A20">
        <f t="shared" si="1"/>
        <v>2009</v>
      </c>
      <c r="B20" s="29" t="s">
        <v>8</v>
      </c>
      <c r="C20">
        <f t="shared" si="0"/>
        <v>97</v>
      </c>
    </row>
    <row r="21" spans="1:3" x14ac:dyDescent="0.2">
      <c r="A21">
        <f t="shared" si="1"/>
        <v>2009</v>
      </c>
      <c r="B21" s="29" t="s">
        <v>9</v>
      </c>
      <c r="C21">
        <f t="shared" si="0"/>
        <v>78</v>
      </c>
    </row>
    <row r="22" spans="1:3" x14ac:dyDescent="0.2">
      <c r="A22">
        <f t="shared" si="1"/>
        <v>2009</v>
      </c>
      <c r="B22" s="29" t="s">
        <v>10</v>
      </c>
      <c r="C22">
        <f t="shared" si="0"/>
        <v>59</v>
      </c>
    </row>
    <row r="23" spans="1:3" x14ac:dyDescent="0.2">
      <c r="A23">
        <f t="shared" si="1"/>
        <v>2009</v>
      </c>
      <c r="B23" s="29" t="s">
        <v>100</v>
      </c>
      <c r="C23">
        <f t="shared" si="0"/>
        <v>37</v>
      </c>
    </row>
    <row r="24" spans="1:3" x14ac:dyDescent="0.2">
      <c r="A24">
        <f t="shared" si="1"/>
        <v>2010</v>
      </c>
      <c r="B24" s="29" t="s">
        <v>7</v>
      </c>
      <c r="C24">
        <f t="shared" si="0"/>
        <v>102</v>
      </c>
    </row>
    <row r="25" spans="1:3" x14ac:dyDescent="0.2">
      <c r="A25">
        <f t="shared" si="1"/>
        <v>2010</v>
      </c>
      <c r="B25" s="29" t="s">
        <v>8</v>
      </c>
      <c r="C25">
        <f t="shared" si="0"/>
        <v>113</v>
      </c>
    </row>
    <row r="26" spans="1:3" x14ac:dyDescent="0.2">
      <c r="A26">
        <f t="shared" si="1"/>
        <v>2010</v>
      </c>
      <c r="B26" s="29" t="s">
        <v>9</v>
      </c>
      <c r="C26">
        <f t="shared" si="0"/>
        <v>111</v>
      </c>
    </row>
    <row r="27" spans="1:3" x14ac:dyDescent="0.2">
      <c r="A27">
        <f t="shared" si="1"/>
        <v>2010</v>
      </c>
      <c r="B27" s="29" t="s">
        <v>10</v>
      </c>
      <c r="C27">
        <f t="shared" si="0"/>
        <v>71</v>
      </c>
    </row>
    <row r="28" spans="1:3" x14ac:dyDescent="0.2">
      <c r="A28">
        <f t="shared" si="1"/>
        <v>2010</v>
      </c>
      <c r="B28" s="29" t="s">
        <v>100</v>
      </c>
      <c r="C28">
        <f t="shared" si="0"/>
        <v>58</v>
      </c>
    </row>
    <row r="29" spans="1:3" x14ac:dyDescent="0.2">
      <c r="A29">
        <f t="shared" si="1"/>
        <v>2011</v>
      </c>
      <c r="B29" s="29" t="s">
        <v>7</v>
      </c>
      <c r="C29">
        <f t="shared" si="0"/>
        <v>56</v>
      </c>
    </row>
    <row r="30" spans="1:3" x14ac:dyDescent="0.2">
      <c r="A30">
        <f t="shared" si="1"/>
        <v>2011</v>
      </c>
      <c r="B30" s="29" t="s">
        <v>8</v>
      </c>
      <c r="C30">
        <f t="shared" si="0"/>
        <v>110</v>
      </c>
    </row>
    <row r="31" spans="1:3" x14ac:dyDescent="0.2">
      <c r="A31">
        <f t="shared" si="1"/>
        <v>2011</v>
      </c>
      <c r="B31" s="29" t="s">
        <v>9</v>
      </c>
      <c r="C31">
        <f t="shared" si="0"/>
        <v>78</v>
      </c>
    </row>
    <row r="32" spans="1:3" x14ac:dyDescent="0.2">
      <c r="A32">
        <f t="shared" si="1"/>
        <v>2011</v>
      </c>
      <c r="B32" s="29" t="s">
        <v>10</v>
      </c>
      <c r="C32">
        <f t="shared" si="0"/>
        <v>45</v>
      </c>
    </row>
    <row r="33" spans="1:3" x14ac:dyDescent="0.2">
      <c r="A33">
        <f t="shared" si="1"/>
        <v>2011</v>
      </c>
      <c r="B33" s="29" t="s">
        <v>100</v>
      </c>
      <c r="C33">
        <f t="shared" si="0"/>
        <v>32</v>
      </c>
    </row>
    <row r="34" spans="1:3" x14ac:dyDescent="0.2">
      <c r="A34">
        <f t="shared" si="1"/>
        <v>2012</v>
      </c>
      <c r="B34" s="29" t="s">
        <v>7</v>
      </c>
      <c r="C34">
        <f t="shared" si="0"/>
        <v>40</v>
      </c>
    </row>
    <row r="35" spans="1:3" x14ac:dyDescent="0.2">
      <c r="A35">
        <f t="shared" si="1"/>
        <v>2012</v>
      </c>
      <c r="B35" s="29" t="s">
        <v>8</v>
      </c>
      <c r="C35">
        <f t="shared" si="0"/>
        <v>128</v>
      </c>
    </row>
    <row r="36" spans="1:3" x14ac:dyDescent="0.2">
      <c r="A36">
        <f t="shared" si="1"/>
        <v>2012</v>
      </c>
      <c r="B36" s="29" t="s">
        <v>9</v>
      </c>
      <c r="C36">
        <f t="shared" si="0"/>
        <v>57</v>
      </c>
    </row>
    <row r="37" spans="1:3" x14ac:dyDescent="0.2">
      <c r="A37">
        <f t="shared" si="1"/>
        <v>2012</v>
      </c>
      <c r="B37" s="29" t="s">
        <v>10</v>
      </c>
      <c r="C37">
        <f t="shared" si="0"/>
        <v>41</v>
      </c>
    </row>
    <row r="38" spans="1:3" x14ac:dyDescent="0.2">
      <c r="A38">
        <f t="shared" si="1"/>
        <v>2012</v>
      </c>
      <c r="B38" s="29" t="s">
        <v>100</v>
      </c>
      <c r="C38">
        <f t="shared" si="0"/>
        <v>54</v>
      </c>
    </row>
    <row r="39" spans="1:3" x14ac:dyDescent="0.2">
      <c r="A39">
        <f t="shared" si="1"/>
        <v>2013</v>
      </c>
      <c r="B39" s="29" t="s">
        <v>7</v>
      </c>
      <c r="C39">
        <f t="shared" si="0"/>
        <v>72</v>
      </c>
    </row>
    <row r="40" spans="1:3" x14ac:dyDescent="0.2">
      <c r="A40">
        <f t="shared" si="1"/>
        <v>2013</v>
      </c>
      <c r="B40" s="29" t="s">
        <v>8</v>
      </c>
      <c r="C40">
        <f t="shared" si="0"/>
        <v>160</v>
      </c>
    </row>
    <row r="41" spans="1:3" x14ac:dyDescent="0.2">
      <c r="A41">
        <f t="shared" si="1"/>
        <v>2013</v>
      </c>
      <c r="B41" s="29" t="s">
        <v>9</v>
      </c>
      <c r="C41">
        <f t="shared" si="0"/>
        <v>79</v>
      </c>
    </row>
    <row r="42" spans="1:3" x14ac:dyDescent="0.2">
      <c r="A42">
        <f t="shared" si="1"/>
        <v>2013</v>
      </c>
      <c r="B42" s="29" t="s">
        <v>10</v>
      </c>
      <c r="C42">
        <f t="shared" si="0"/>
        <v>46</v>
      </c>
    </row>
    <row r="43" spans="1:3" x14ac:dyDescent="0.2">
      <c r="A43">
        <f t="shared" si="1"/>
        <v>2013</v>
      </c>
      <c r="B43" s="29" t="s">
        <v>100</v>
      </c>
      <c r="C43">
        <f t="shared" si="0"/>
        <v>89</v>
      </c>
    </row>
    <row r="44" spans="1:3" x14ac:dyDescent="0.2">
      <c r="A44">
        <f t="shared" si="1"/>
        <v>2014</v>
      </c>
      <c r="B44" s="29" t="s">
        <v>7</v>
      </c>
      <c r="C44">
        <f t="shared" si="0"/>
        <v>81</v>
      </c>
    </row>
    <row r="45" spans="1:3" x14ac:dyDescent="0.2">
      <c r="A45">
        <f t="shared" si="1"/>
        <v>2014</v>
      </c>
      <c r="B45" s="29" t="s">
        <v>8</v>
      </c>
      <c r="C45">
        <f t="shared" si="0"/>
        <v>231</v>
      </c>
    </row>
    <row r="46" spans="1:3" x14ac:dyDescent="0.2">
      <c r="A46">
        <f t="shared" si="1"/>
        <v>2014</v>
      </c>
      <c r="B46" s="29" t="s">
        <v>9</v>
      </c>
      <c r="C46">
        <f t="shared" si="0"/>
        <v>63</v>
      </c>
    </row>
    <row r="47" spans="1:3" x14ac:dyDescent="0.2">
      <c r="A47">
        <f t="shared" si="1"/>
        <v>2014</v>
      </c>
      <c r="B47" s="29" t="s">
        <v>10</v>
      </c>
      <c r="C47">
        <f t="shared" si="0"/>
        <v>92</v>
      </c>
    </row>
    <row r="48" spans="1:3" x14ac:dyDescent="0.2">
      <c r="A48">
        <f t="shared" si="1"/>
        <v>2014</v>
      </c>
      <c r="B48" s="29" t="s">
        <v>100</v>
      </c>
      <c r="C48">
        <f t="shared" si="0"/>
        <v>117</v>
      </c>
    </row>
    <row r="49" spans="1:3" x14ac:dyDescent="0.2">
      <c r="A49">
        <f t="shared" si="1"/>
        <v>2015</v>
      </c>
      <c r="B49" s="29" t="s">
        <v>7</v>
      </c>
      <c r="C49">
        <f t="shared" si="0"/>
        <v>83</v>
      </c>
    </row>
    <row r="50" spans="1:3" x14ac:dyDescent="0.2">
      <c r="A50">
        <f t="shared" si="1"/>
        <v>2015</v>
      </c>
      <c r="B50" s="29" t="s">
        <v>8</v>
      </c>
      <c r="C50">
        <f t="shared" si="0"/>
        <v>295</v>
      </c>
    </row>
    <row r="51" spans="1:3" x14ac:dyDescent="0.2">
      <c r="A51">
        <f t="shared" si="1"/>
        <v>2015</v>
      </c>
      <c r="B51" s="29" t="s">
        <v>9</v>
      </c>
      <c r="C51">
        <f t="shared" si="0"/>
        <v>57</v>
      </c>
    </row>
    <row r="52" spans="1:3" x14ac:dyDescent="0.2">
      <c r="A52">
        <f t="shared" si="1"/>
        <v>2015</v>
      </c>
      <c r="B52" s="29" t="s">
        <v>10</v>
      </c>
      <c r="C52">
        <f t="shared" si="0"/>
        <v>109</v>
      </c>
    </row>
    <row r="53" spans="1:3" x14ac:dyDescent="0.2">
      <c r="A53">
        <f t="shared" si="1"/>
        <v>2015</v>
      </c>
      <c r="B53" s="29" t="s">
        <v>100</v>
      </c>
      <c r="C53">
        <f t="shared" si="0"/>
        <v>70</v>
      </c>
    </row>
    <row r="54" spans="1:3" x14ac:dyDescent="0.2">
      <c r="A54">
        <f t="shared" si="1"/>
        <v>2016</v>
      </c>
      <c r="B54" s="29" t="s">
        <v>7</v>
      </c>
      <c r="C54">
        <f t="shared" si="0"/>
        <v>77</v>
      </c>
    </row>
    <row r="55" spans="1:3" x14ac:dyDescent="0.2">
      <c r="A55">
        <f t="shared" si="1"/>
        <v>2016</v>
      </c>
      <c r="B55" s="29" t="s">
        <v>8</v>
      </c>
      <c r="C55">
        <f t="shared" si="0"/>
        <v>607</v>
      </c>
    </row>
    <row r="56" spans="1:3" x14ac:dyDescent="0.2">
      <c r="A56">
        <f t="shared" si="1"/>
        <v>2016</v>
      </c>
      <c r="B56" s="29" t="s">
        <v>9</v>
      </c>
      <c r="C56">
        <f t="shared" si="0"/>
        <v>53</v>
      </c>
    </row>
    <row r="57" spans="1:3" x14ac:dyDescent="0.2">
      <c r="A57">
        <f t="shared" si="1"/>
        <v>2016</v>
      </c>
      <c r="B57" s="29" t="s">
        <v>10</v>
      </c>
      <c r="C57">
        <f t="shared" si="0"/>
        <v>101</v>
      </c>
    </row>
    <row r="58" spans="1:3" x14ac:dyDescent="0.2">
      <c r="A58">
        <f t="shared" si="1"/>
        <v>2016</v>
      </c>
      <c r="B58" s="29" t="s">
        <v>100</v>
      </c>
      <c r="C58">
        <f t="shared" si="0"/>
        <v>70</v>
      </c>
    </row>
    <row r="59" spans="1:3" x14ac:dyDescent="0.2">
      <c r="A59">
        <f t="shared" si="1"/>
        <v>2017</v>
      </c>
      <c r="B59" s="29" t="s">
        <v>7</v>
      </c>
      <c r="C59">
        <f t="shared" si="0"/>
        <v>64</v>
      </c>
    </row>
    <row r="60" spans="1:3" x14ac:dyDescent="0.2">
      <c r="A60">
        <f t="shared" si="1"/>
        <v>2017</v>
      </c>
      <c r="B60" s="29" t="s">
        <v>8</v>
      </c>
      <c r="C60">
        <f t="shared" si="0"/>
        <v>1002</v>
      </c>
    </row>
    <row r="61" spans="1:3" x14ac:dyDescent="0.2">
      <c r="A61">
        <f t="shared" si="1"/>
        <v>2017</v>
      </c>
      <c r="B61" s="29" t="s">
        <v>9</v>
      </c>
      <c r="C61">
        <f t="shared" si="0"/>
        <v>42</v>
      </c>
    </row>
    <row r="62" spans="1:3" x14ac:dyDescent="0.2">
      <c r="A62">
        <f t="shared" si="1"/>
        <v>2017</v>
      </c>
      <c r="B62" s="29" t="s">
        <v>10</v>
      </c>
      <c r="C62">
        <f t="shared" si="0"/>
        <v>106</v>
      </c>
    </row>
    <row r="63" spans="1:3" x14ac:dyDescent="0.2">
      <c r="A63">
        <f t="shared" si="1"/>
        <v>2017</v>
      </c>
      <c r="B63" s="29" t="s">
        <v>100</v>
      </c>
      <c r="C63">
        <f t="shared" si="0"/>
        <v>128</v>
      </c>
    </row>
    <row r="64" spans="1:3" x14ac:dyDescent="0.2">
      <c r="B64" s="29"/>
    </row>
    <row r="65" spans="2:2" x14ac:dyDescent="0.2">
      <c r="B65" s="29"/>
    </row>
    <row r="66" spans="2:2" x14ac:dyDescent="0.2">
      <c r="B66" s="29"/>
    </row>
    <row r="67" spans="2:2" x14ac:dyDescent="0.2">
      <c r="B67" s="29"/>
    </row>
    <row r="68" spans="2:2" x14ac:dyDescent="0.2">
      <c r="B68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AH31"/>
  <sheetViews>
    <sheetView zoomScale="62" zoomScaleNormal="62" zoomScalePageLayoutView="62" workbookViewId="0">
      <pane xSplit="1" topLeftCell="T1" activePane="topRight" state="frozen"/>
      <selection activeCell="C58" sqref="A8:C58"/>
      <selection pane="topRight" activeCell="AG26" sqref="AG26"/>
    </sheetView>
  </sheetViews>
  <sheetFormatPr baseColWidth="10" defaultColWidth="9" defaultRowHeight="16" x14ac:dyDescent="0.2"/>
  <cols>
    <col min="1" max="1" width="68.59765625" style="2" customWidth="1"/>
    <col min="2" max="2" width="24" style="2" bestFit="1" customWidth="1"/>
    <col min="3" max="3" width="30.59765625" style="2" bestFit="1" customWidth="1"/>
    <col min="4" max="4" width="24" style="2" bestFit="1" customWidth="1"/>
    <col min="5" max="5" width="30.59765625" style="2" bestFit="1" customWidth="1"/>
    <col min="6" max="6" width="24" style="2" bestFit="1" customWidth="1"/>
    <col min="7" max="7" width="30.59765625" style="2" bestFit="1" customWidth="1"/>
    <col min="8" max="8" width="24" style="2" bestFit="1" customWidth="1"/>
    <col min="9" max="9" width="30.59765625" style="2" bestFit="1" customWidth="1"/>
    <col min="10" max="10" width="23.59765625" style="2" bestFit="1" customWidth="1"/>
    <col min="11" max="11" width="30.59765625" style="2" bestFit="1" customWidth="1"/>
    <col min="12" max="12" width="23.59765625" style="2" bestFit="1" customWidth="1"/>
    <col min="13" max="13" width="30.59765625" style="2" bestFit="1" customWidth="1"/>
    <col min="14" max="14" width="23.59765625" style="2" bestFit="1" customWidth="1"/>
    <col min="15" max="15" width="30.59765625" style="2" bestFit="1" customWidth="1"/>
    <col min="16" max="16" width="23.59765625" style="2" bestFit="1" customWidth="1"/>
    <col min="17" max="17" width="30.59765625" style="2" bestFit="1" customWidth="1"/>
    <col min="18" max="18" width="23.59765625" style="2" bestFit="1" customWidth="1"/>
    <col min="19" max="19" width="30.59765625" style="2" bestFit="1" customWidth="1"/>
    <col min="20" max="20" width="23.59765625" style="2" bestFit="1" customWidth="1"/>
    <col min="21" max="21" width="30.59765625" style="2" bestFit="1" customWidth="1"/>
    <col min="22" max="22" width="23.59765625" style="2" bestFit="1" customWidth="1"/>
    <col min="23" max="23" width="30.59765625" style="2" bestFit="1" customWidth="1"/>
    <col min="24" max="24" width="23.59765625" style="2" bestFit="1" customWidth="1"/>
    <col min="25" max="25" width="30.59765625" style="2" bestFit="1" customWidth="1"/>
    <col min="26" max="27" width="26.59765625" style="2" customWidth="1"/>
    <col min="28" max="28" width="9" style="2"/>
    <col min="29" max="30" width="19.796875" style="52" customWidth="1"/>
    <col min="31" max="31" width="25.3984375" style="52" customWidth="1"/>
    <col min="32" max="34" width="19.796875" style="52" customWidth="1"/>
    <col min="35" max="16384" width="9" style="2"/>
  </cols>
  <sheetData>
    <row r="1" spans="1:34" x14ac:dyDescent="0.2">
      <c r="A1" s="1" t="s">
        <v>73</v>
      </c>
      <c r="Z1" s="26" t="s">
        <v>71</v>
      </c>
    </row>
    <row r="2" spans="1:34" ht="28" x14ac:dyDescent="0.2">
      <c r="A2" s="3" t="s">
        <v>0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55</v>
      </c>
      <c r="O2" s="4" t="s">
        <v>56</v>
      </c>
      <c r="P2" s="4" t="s">
        <v>57</v>
      </c>
      <c r="Q2" s="4" t="s">
        <v>58</v>
      </c>
      <c r="R2" s="4" t="s">
        <v>59</v>
      </c>
      <c r="S2" s="4" t="s">
        <v>60</v>
      </c>
      <c r="T2" s="4" t="s">
        <v>61</v>
      </c>
      <c r="U2" s="4" t="s">
        <v>62</v>
      </c>
      <c r="V2" s="4" t="s">
        <v>63</v>
      </c>
      <c r="W2" s="4" t="s">
        <v>64</v>
      </c>
      <c r="X2" s="4" t="s">
        <v>65</v>
      </c>
      <c r="Y2" s="4" t="s">
        <v>66</v>
      </c>
      <c r="Z2" s="25" t="s">
        <v>70</v>
      </c>
      <c r="AA2" s="25" t="s">
        <v>72</v>
      </c>
    </row>
    <row r="3" spans="1:34" x14ac:dyDescent="0.2">
      <c r="A3" s="5" t="s">
        <v>1</v>
      </c>
      <c r="B3" s="6">
        <v>25</v>
      </c>
      <c r="C3" s="7">
        <v>0.159</v>
      </c>
      <c r="D3" s="8">
        <v>67</v>
      </c>
      <c r="E3" s="9">
        <v>0.20899999999999999</v>
      </c>
      <c r="F3" s="6">
        <v>130</v>
      </c>
      <c r="G3" s="9">
        <v>0.29099999999999998</v>
      </c>
      <c r="H3" s="10">
        <v>237</v>
      </c>
      <c r="I3" s="9">
        <v>0.36099999999999999</v>
      </c>
      <c r="J3" s="6">
        <v>202</v>
      </c>
      <c r="K3" s="9">
        <v>0.40600000000000003</v>
      </c>
      <c r="L3" s="10">
        <v>274</v>
      </c>
      <c r="M3" s="9">
        <v>0.41399999999999998</v>
      </c>
      <c r="N3" s="6">
        <v>177</v>
      </c>
      <c r="O3" s="9">
        <v>0.42</v>
      </c>
      <c r="P3" s="8">
        <v>162</v>
      </c>
      <c r="Q3" s="9">
        <v>0.34399999999999997</v>
      </c>
      <c r="R3" s="8">
        <v>195</v>
      </c>
      <c r="S3" s="11">
        <v>0.318</v>
      </c>
      <c r="T3" s="6">
        <v>263</v>
      </c>
      <c r="U3" s="7">
        <v>0.33600000000000002</v>
      </c>
      <c r="V3" s="8">
        <v>312</v>
      </c>
      <c r="W3" s="9">
        <v>0.4</v>
      </c>
      <c r="X3" s="12">
        <v>495</v>
      </c>
      <c r="Y3" s="7">
        <v>0.45200000000000001</v>
      </c>
      <c r="Z3" s="12">
        <v>470</v>
      </c>
      <c r="AA3" s="7">
        <f>Z3/$Z$8</f>
        <v>0.5334846765039728</v>
      </c>
    </row>
    <row r="4" spans="1:34" x14ac:dyDescent="0.2">
      <c r="A4" s="5" t="s">
        <v>2</v>
      </c>
      <c r="B4" s="6">
        <v>75</v>
      </c>
      <c r="C4" s="7">
        <v>0.47799999999999998</v>
      </c>
      <c r="D4" s="8">
        <v>80</v>
      </c>
      <c r="E4" s="9">
        <v>0.249</v>
      </c>
      <c r="F4" s="6">
        <v>111</v>
      </c>
      <c r="G4" s="9">
        <v>0.249</v>
      </c>
      <c r="H4" s="10">
        <v>131</v>
      </c>
      <c r="I4" s="9">
        <v>0.2</v>
      </c>
      <c r="J4" s="6">
        <v>78</v>
      </c>
      <c r="K4" s="9">
        <v>0.157</v>
      </c>
      <c r="L4" s="13">
        <v>65</v>
      </c>
      <c r="M4" s="9">
        <v>9.8000000000000004E-2</v>
      </c>
      <c r="N4" s="6">
        <v>57</v>
      </c>
      <c r="O4" s="9">
        <v>0.13500000000000001</v>
      </c>
      <c r="P4" s="8">
        <v>63</v>
      </c>
      <c r="Q4" s="9">
        <v>0.13400000000000001</v>
      </c>
      <c r="R4" s="8">
        <v>54</v>
      </c>
      <c r="S4" s="11">
        <v>8.7999999999999995E-2</v>
      </c>
      <c r="T4" s="6">
        <v>57</v>
      </c>
      <c r="U4" s="7">
        <v>7.2999999999999995E-2</v>
      </c>
      <c r="V4" s="8">
        <v>58</v>
      </c>
      <c r="W4" s="9">
        <v>7.3999999999999996E-2</v>
      </c>
      <c r="X4" s="12">
        <v>98</v>
      </c>
      <c r="Y4" s="7">
        <v>0.09</v>
      </c>
      <c r="Z4" s="12">
        <v>93</v>
      </c>
      <c r="AA4" s="7">
        <f t="shared" ref="AA4:AA7" si="0">Z4/$Z$8</f>
        <v>0.10556186152099886</v>
      </c>
    </row>
    <row r="5" spans="1:34" x14ac:dyDescent="0.2">
      <c r="A5" s="5" t="s">
        <v>3</v>
      </c>
      <c r="B5" s="6">
        <v>21</v>
      </c>
      <c r="C5" s="7">
        <v>0.13400000000000001</v>
      </c>
      <c r="D5" s="8">
        <v>99</v>
      </c>
      <c r="E5" s="9">
        <v>0.308</v>
      </c>
      <c r="F5" s="6">
        <v>110</v>
      </c>
      <c r="G5" s="9">
        <v>0.247</v>
      </c>
      <c r="H5" s="10">
        <v>110</v>
      </c>
      <c r="I5" s="9">
        <v>0.16800000000000001</v>
      </c>
      <c r="J5" s="6">
        <v>90</v>
      </c>
      <c r="K5" s="9">
        <v>0.18099999999999999</v>
      </c>
      <c r="L5" s="10">
        <v>104</v>
      </c>
      <c r="M5" s="9">
        <v>0.157</v>
      </c>
      <c r="N5" s="6">
        <v>54</v>
      </c>
      <c r="O5" s="9">
        <v>0.128</v>
      </c>
      <c r="P5" s="8">
        <v>55</v>
      </c>
      <c r="Q5" s="9">
        <v>0.11700000000000001</v>
      </c>
      <c r="R5" s="8">
        <v>60</v>
      </c>
      <c r="S5" s="11">
        <v>9.8000000000000004E-2</v>
      </c>
      <c r="T5" s="6">
        <v>92</v>
      </c>
      <c r="U5" s="7">
        <v>0.11700000000000001</v>
      </c>
      <c r="V5" s="8">
        <v>63</v>
      </c>
      <c r="W5" s="9">
        <v>8.1000000000000003E-2</v>
      </c>
      <c r="X5" s="12">
        <v>72</v>
      </c>
      <c r="Y5" s="7">
        <v>6.6000000000000003E-2</v>
      </c>
      <c r="Z5" s="12">
        <v>44</v>
      </c>
      <c r="AA5" s="7">
        <f t="shared" si="0"/>
        <v>4.9943246311010214E-2</v>
      </c>
    </row>
    <row r="6" spans="1:34" x14ac:dyDescent="0.2">
      <c r="A6" s="5" t="s">
        <v>4</v>
      </c>
      <c r="B6" s="6">
        <v>16</v>
      </c>
      <c r="C6" s="7">
        <v>0.10199999999999999</v>
      </c>
      <c r="D6" s="8">
        <v>44</v>
      </c>
      <c r="E6" s="9">
        <v>0.13700000000000001</v>
      </c>
      <c r="F6" s="6">
        <v>63</v>
      </c>
      <c r="G6" s="9">
        <v>0.14099999999999999</v>
      </c>
      <c r="H6" s="13">
        <v>99</v>
      </c>
      <c r="I6" s="9">
        <v>0.151</v>
      </c>
      <c r="J6" s="6">
        <v>70</v>
      </c>
      <c r="K6" s="9">
        <v>0.14099999999999999</v>
      </c>
      <c r="L6" s="10">
        <v>165</v>
      </c>
      <c r="M6" s="9">
        <v>0.249</v>
      </c>
      <c r="N6" s="6">
        <v>102</v>
      </c>
      <c r="O6" s="9">
        <v>0.24199999999999999</v>
      </c>
      <c r="P6" s="8">
        <v>167</v>
      </c>
      <c r="Q6" s="9">
        <v>0.35499999999999998</v>
      </c>
      <c r="R6" s="8">
        <v>271</v>
      </c>
      <c r="S6" s="11">
        <v>0.441</v>
      </c>
      <c r="T6" s="6">
        <v>333</v>
      </c>
      <c r="U6" s="7">
        <v>0.42499999999999999</v>
      </c>
      <c r="V6" s="8">
        <v>275</v>
      </c>
      <c r="W6" s="9">
        <v>0.35299999999999998</v>
      </c>
      <c r="X6" s="12">
        <v>374</v>
      </c>
      <c r="Y6" s="7">
        <v>0.34499999999999997</v>
      </c>
      <c r="Z6" s="12">
        <v>224</v>
      </c>
      <c r="AA6" s="7">
        <f t="shared" si="0"/>
        <v>0.25425652667423382</v>
      </c>
    </row>
    <row r="7" spans="1:34" x14ac:dyDescent="0.2">
      <c r="A7" s="5" t="s">
        <v>5</v>
      </c>
      <c r="B7" s="6">
        <v>20</v>
      </c>
      <c r="C7" s="7">
        <v>0.127</v>
      </c>
      <c r="D7" s="8">
        <v>31</v>
      </c>
      <c r="E7" s="9">
        <v>9.7000000000000003E-2</v>
      </c>
      <c r="F7" s="6">
        <v>32</v>
      </c>
      <c r="G7" s="9">
        <v>7.1999999999999995E-2</v>
      </c>
      <c r="H7" s="13">
        <v>79</v>
      </c>
      <c r="I7" s="9">
        <v>0.12</v>
      </c>
      <c r="J7" s="6">
        <v>58</v>
      </c>
      <c r="K7" s="9">
        <v>0.11600000000000001</v>
      </c>
      <c r="L7" s="13">
        <v>54</v>
      </c>
      <c r="M7" s="9">
        <v>8.2000000000000003E-2</v>
      </c>
      <c r="N7" s="6">
        <v>31</v>
      </c>
      <c r="O7" s="9">
        <v>7.3999999999999996E-2</v>
      </c>
      <c r="P7" s="8">
        <v>24</v>
      </c>
      <c r="Q7" s="9">
        <v>5.0999999999999997E-2</v>
      </c>
      <c r="R7" s="8">
        <v>34</v>
      </c>
      <c r="S7" s="11">
        <v>5.5E-2</v>
      </c>
      <c r="T7" s="6">
        <v>38</v>
      </c>
      <c r="U7" s="7">
        <v>4.9000000000000002E-2</v>
      </c>
      <c r="V7" s="8">
        <v>71</v>
      </c>
      <c r="W7" s="9">
        <v>9.0999999999999998E-2</v>
      </c>
      <c r="X7" s="12">
        <v>52</v>
      </c>
      <c r="Y7" s="7">
        <v>4.8000000000000001E-2</v>
      </c>
      <c r="Z7" s="12">
        <v>50</v>
      </c>
      <c r="AA7" s="7">
        <f t="shared" si="0"/>
        <v>5.6753688989784334E-2</v>
      </c>
    </row>
    <row r="8" spans="1:34" x14ac:dyDescent="0.2">
      <c r="A8" s="14"/>
      <c r="B8" s="15">
        <v>157</v>
      </c>
      <c r="C8" s="14"/>
      <c r="D8" s="12">
        <v>321</v>
      </c>
      <c r="E8" s="14"/>
      <c r="F8" s="15">
        <v>446</v>
      </c>
      <c r="G8" s="14"/>
      <c r="H8" s="16">
        <v>656</v>
      </c>
      <c r="I8" s="14"/>
      <c r="J8" s="15">
        <v>498</v>
      </c>
      <c r="K8" s="14"/>
      <c r="L8" s="16">
        <v>662</v>
      </c>
      <c r="M8" s="14"/>
      <c r="N8" s="15">
        <v>421</v>
      </c>
      <c r="O8" s="14"/>
      <c r="P8" s="12">
        <v>471</v>
      </c>
      <c r="Q8" s="14"/>
      <c r="R8" s="12">
        <v>614</v>
      </c>
      <c r="S8" s="14"/>
      <c r="T8" s="15">
        <v>783</v>
      </c>
      <c r="U8" s="14"/>
      <c r="V8" s="12">
        <v>780</v>
      </c>
      <c r="W8" s="14"/>
      <c r="X8" s="12">
        <v>1091</v>
      </c>
      <c r="Y8" s="14"/>
      <c r="Z8" s="12">
        <f>SUM(Z3:Z7)</f>
        <v>881</v>
      </c>
      <c r="AA8" s="14"/>
    </row>
    <row r="9" spans="1:34" ht="48" x14ac:dyDescent="0.2">
      <c r="A9" s="17" t="s">
        <v>6</v>
      </c>
      <c r="B9" s="18" t="s">
        <v>43</v>
      </c>
      <c r="C9" s="18" t="s">
        <v>44</v>
      </c>
      <c r="D9" s="18" t="s">
        <v>45</v>
      </c>
      <c r="E9" s="18" t="s">
        <v>46</v>
      </c>
      <c r="F9" s="18" t="s">
        <v>67</v>
      </c>
      <c r="G9" s="18" t="s">
        <v>48</v>
      </c>
      <c r="H9" s="18" t="s">
        <v>68</v>
      </c>
      <c r="I9" s="18" t="s">
        <v>50</v>
      </c>
      <c r="J9" s="18" t="s">
        <v>51</v>
      </c>
      <c r="K9" s="18" t="s">
        <v>52</v>
      </c>
      <c r="L9" s="18" t="s">
        <v>53</v>
      </c>
      <c r="M9" s="18" t="s">
        <v>54</v>
      </c>
      <c r="N9" s="18" t="s">
        <v>55</v>
      </c>
      <c r="O9" s="18" t="s">
        <v>56</v>
      </c>
      <c r="P9" s="18" t="s">
        <v>57</v>
      </c>
      <c r="Q9" s="18" t="s">
        <v>58</v>
      </c>
      <c r="R9" s="18" t="s">
        <v>59</v>
      </c>
      <c r="S9" s="18" t="s">
        <v>60</v>
      </c>
      <c r="T9" s="18" t="s">
        <v>61</v>
      </c>
      <c r="U9" s="18" t="s">
        <v>62</v>
      </c>
      <c r="V9" s="18" t="s">
        <v>63</v>
      </c>
      <c r="W9" s="18" t="s">
        <v>64</v>
      </c>
      <c r="X9" s="18" t="s">
        <v>65</v>
      </c>
      <c r="Y9" s="18" t="s">
        <v>66</v>
      </c>
      <c r="Z9" s="27" t="s">
        <v>144</v>
      </c>
      <c r="AA9" s="27" t="s">
        <v>137</v>
      </c>
      <c r="AC9" s="53" t="s">
        <v>6</v>
      </c>
      <c r="AD9" s="54" t="s">
        <v>35</v>
      </c>
      <c r="AE9" s="54" t="s">
        <v>36</v>
      </c>
      <c r="AF9" s="54" t="s">
        <v>136</v>
      </c>
      <c r="AG9" s="55" t="s">
        <v>137</v>
      </c>
      <c r="AH9" s="55" t="s">
        <v>138</v>
      </c>
    </row>
    <row r="10" spans="1:34" x14ac:dyDescent="0.2">
      <c r="A10" s="5" t="s">
        <v>7</v>
      </c>
      <c r="B10" s="14"/>
      <c r="C10" s="14"/>
      <c r="D10" s="14"/>
      <c r="E10" s="14"/>
      <c r="F10" s="6">
        <v>27</v>
      </c>
      <c r="G10" s="9">
        <v>6.0999999999999999E-2</v>
      </c>
      <c r="H10" s="10">
        <v>102</v>
      </c>
      <c r="I10" s="9">
        <v>0.155</v>
      </c>
      <c r="J10" s="6">
        <v>85</v>
      </c>
      <c r="K10" s="9">
        <v>0.17100000000000001</v>
      </c>
      <c r="L10" s="10">
        <v>102</v>
      </c>
      <c r="M10" s="9">
        <v>0.154</v>
      </c>
      <c r="N10" s="6">
        <v>56</v>
      </c>
      <c r="O10" s="9">
        <v>0.13300000000000001</v>
      </c>
      <c r="P10" s="8">
        <v>40</v>
      </c>
      <c r="Q10" s="9">
        <v>8.5000000000000006E-2</v>
      </c>
      <c r="R10" s="8">
        <v>72</v>
      </c>
      <c r="S10" s="11">
        <v>0.11700000000000001</v>
      </c>
      <c r="T10" s="6">
        <v>81</v>
      </c>
      <c r="U10" s="7">
        <v>0.10299999999999999</v>
      </c>
      <c r="V10" s="8">
        <v>83</v>
      </c>
      <c r="W10" s="9">
        <v>0.106</v>
      </c>
      <c r="X10" s="12">
        <v>77</v>
      </c>
      <c r="Y10" s="7">
        <v>7.0999999999999994E-2</v>
      </c>
      <c r="Z10" s="57">
        <v>32</v>
      </c>
      <c r="AA10" s="7">
        <f>Z10/SUM($Z$10:$Z$16)</f>
        <v>4.1078305519897301E-2</v>
      </c>
      <c r="AC10" s="56" t="s">
        <v>7</v>
      </c>
      <c r="AD10" s="57">
        <v>72</v>
      </c>
      <c r="AE10" s="58">
        <v>0.11799999999999999</v>
      </c>
      <c r="AF10" s="57">
        <v>32</v>
      </c>
      <c r="AG10" s="59">
        <v>0.04</v>
      </c>
      <c r="AH10" s="60">
        <v>-7.8E-2</v>
      </c>
    </row>
    <row r="11" spans="1:34" ht="48" x14ac:dyDescent="0.2">
      <c r="A11" s="5" t="s">
        <v>8</v>
      </c>
      <c r="B11" s="14"/>
      <c r="C11" s="14"/>
      <c r="D11" s="14"/>
      <c r="E11" s="14"/>
      <c r="F11" s="6">
        <v>63</v>
      </c>
      <c r="G11" s="9">
        <v>0.14099999999999999</v>
      </c>
      <c r="H11" s="13">
        <v>91</v>
      </c>
      <c r="I11" s="9">
        <v>0.13900000000000001</v>
      </c>
      <c r="J11" s="6">
        <v>97</v>
      </c>
      <c r="K11" s="9">
        <v>0.19500000000000001</v>
      </c>
      <c r="L11" s="10">
        <v>113</v>
      </c>
      <c r="M11" s="9">
        <v>0.17100000000000001</v>
      </c>
      <c r="N11" s="6">
        <v>110</v>
      </c>
      <c r="O11" s="9">
        <v>0.26100000000000001</v>
      </c>
      <c r="P11" s="8">
        <v>128</v>
      </c>
      <c r="Q11" s="9">
        <v>0.27200000000000002</v>
      </c>
      <c r="R11" s="8">
        <v>160</v>
      </c>
      <c r="S11" s="11">
        <v>0.26100000000000001</v>
      </c>
      <c r="T11" s="6">
        <v>231</v>
      </c>
      <c r="U11" s="7">
        <v>0.29499999999999998</v>
      </c>
      <c r="V11" s="8">
        <v>295</v>
      </c>
      <c r="W11" s="9">
        <v>0.378</v>
      </c>
      <c r="X11" s="12">
        <v>607</v>
      </c>
      <c r="Y11" s="7">
        <v>0.55600000000000005</v>
      </c>
      <c r="Z11" s="57">
        <v>501</v>
      </c>
      <c r="AA11" s="7">
        <f t="shared" ref="AA11:AA16" si="1">Z11/SUM($Z$10:$Z$16)</f>
        <v>0.64313222079589216</v>
      </c>
      <c r="AC11" s="56" t="s">
        <v>8</v>
      </c>
      <c r="AD11" s="57">
        <v>357</v>
      </c>
      <c r="AE11" s="58">
        <v>0.58299999999999996</v>
      </c>
      <c r="AF11" s="57">
        <v>501</v>
      </c>
      <c r="AG11" s="59">
        <v>0.63300000000000001</v>
      </c>
      <c r="AH11" s="60">
        <v>0.05</v>
      </c>
    </row>
    <row r="12" spans="1:34" ht="32" x14ac:dyDescent="0.2">
      <c r="A12" s="5" t="s">
        <v>9</v>
      </c>
      <c r="B12" s="14"/>
      <c r="C12" s="14"/>
      <c r="D12" s="14"/>
      <c r="E12" s="14"/>
      <c r="F12" s="6">
        <v>123</v>
      </c>
      <c r="G12" s="9">
        <v>0.27600000000000002</v>
      </c>
      <c r="H12" s="10">
        <v>137</v>
      </c>
      <c r="I12" s="9">
        <v>0.20899999999999999</v>
      </c>
      <c r="J12" s="6">
        <v>78</v>
      </c>
      <c r="K12" s="9">
        <v>0.157</v>
      </c>
      <c r="L12" s="10">
        <v>111</v>
      </c>
      <c r="M12" s="9">
        <v>0.16800000000000001</v>
      </c>
      <c r="N12" s="6">
        <v>78</v>
      </c>
      <c r="O12" s="9">
        <v>0.185</v>
      </c>
      <c r="P12" s="8">
        <v>57</v>
      </c>
      <c r="Q12" s="9">
        <v>0.121</v>
      </c>
      <c r="R12" s="8">
        <v>79</v>
      </c>
      <c r="S12" s="11">
        <v>0.129</v>
      </c>
      <c r="T12" s="6">
        <v>63</v>
      </c>
      <c r="U12" s="7">
        <v>0.08</v>
      </c>
      <c r="V12" s="8">
        <v>57</v>
      </c>
      <c r="W12" s="9">
        <v>7.2999999999999995E-2</v>
      </c>
      <c r="X12" s="12">
        <v>53</v>
      </c>
      <c r="Y12" s="7">
        <v>4.9000000000000002E-2</v>
      </c>
      <c r="Z12" s="57">
        <v>21</v>
      </c>
      <c r="AA12" s="7">
        <f t="shared" si="1"/>
        <v>2.6957637997432605E-2</v>
      </c>
      <c r="AC12" s="61" t="s">
        <v>139</v>
      </c>
      <c r="AD12" s="62"/>
      <c r="AE12" s="62"/>
      <c r="AF12" s="57">
        <v>93</v>
      </c>
      <c r="AG12" s="59">
        <v>0.11799999999999999</v>
      </c>
      <c r="AH12" s="62"/>
    </row>
    <row r="13" spans="1:34" x14ac:dyDescent="0.2">
      <c r="A13" s="5" t="s">
        <v>10</v>
      </c>
      <c r="B13" s="14"/>
      <c r="C13" s="14"/>
      <c r="D13" s="14"/>
      <c r="E13" s="14"/>
      <c r="F13" s="6">
        <v>90</v>
      </c>
      <c r="G13" s="9">
        <v>0.20200000000000001</v>
      </c>
      <c r="H13" s="13">
        <v>95</v>
      </c>
      <c r="I13" s="9">
        <v>0.14499999999999999</v>
      </c>
      <c r="J13" s="6">
        <v>59</v>
      </c>
      <c r="K13" s="9">
        <v>0.11799999999999999</v>
      </c>
      <c r="L13" s="13">
        <v>71</v>
      </c>
      <c r="M13" s="9">
        <v>0.107</v>
      </c>
      <c r="N13" s="6">
        <v>45</v>
      </c>
      <c r="O13" s="9">
        <v>0.107</v>
      </c>
      <c r="P13" s="8">
        <v>41</v>
      </c>
      <c r="Q13" s="9">
        <v>8.6999999999999994E-2</v>
      </c>
      <c r="R13" s="8">
        <v>46</v>
      </c>
      <c r="S13" s="11">
        <v>7.4999999999999997E-2</v>
      </c>
      <c r="T13" s="6">
        <v>92</v>
      </c>
      <c r="U13" s="7">
        <v>0.11700000000000001</v>
      </c>
      <c r="V13" s="8">
        <v>109</v>
      </c>
      <c r="W13" s="9">
        <v>0.14000000000000001</v>
      </c>
      <c r="X13" s="12">
        <v>101</v>
      </c>
      <c r="Y13" s="7">
        <v>9.2999999999999999E-2</v>
      </c>
      <c r="Z13" s="57">
        <v>53</v>
      </c>
      <c r="AA13" s="7">
        <f t="shared" si="1"/>
        <v>6.8035943517329917E-2</v>
      </c>
      <c r="AC13" s="61" t="s">
        <v>140</v>
      </c>
      <c r="AD13" s="57">
        <v>180</v>
      </c>
      <c r="AE13" s="58">
        <v>0.29399999999999998</v>
      </c>
      <c r="AF13" s="57">
        <v>239</v>
      </c>
      <c r="AG13" s="59">
        <v>0.30199999999999999</v>
      </c>
      <c r="AH13" s="60">
        <v>8.0000000000000002E-3</v>
      </c>
    </row>
    <row r="14" spans="1:34" ht="32" x14ac:dyDescent="0.2">
      <c r="A14" s="14" t="s">
        <v>69</v>
      </c>
      <c r="B14" s="14"/>
      <c r="C14" s="14"/>
      <c r="D14" s="14"/>
      <c r="E14" s="14"/>
      <c r="F14" s="6">
        <v>52</v>
      </c>
      <c r="G14" s="9">
        <v>0.11700000000000001</v>
      </c>
      <c r="H14" s="13">
        <v>68</v>
      </c>
      <c r="I14" s="9">
        <v>0.104</v>
      </c>
      <c r="J14" s="6">
        <v>37</v>
      </c>
      <c r="K14" s="9">
        <v>7.3999999999999996E-2</v>
      </c>
      <c r="L14" s="13">
        <v>58</v>
      </c>
      <c r="M14" s="9">
        <v>8.7999999999999995E-2</v>
      </c>
      <c r="N14" s="6">
        <v>32</v>
      </c>
      <c r="O14" s="9">
        <v>7.5999999999999998E-2</v>
      </c>
      <c r="P14" s="8">
        <v>54</v>
      </c>
      <c r="Q14" s="9">
        <v>0.115</v>
      </c>
      <c r="R14" s="8">
        <v>89</v>
      </c>
      <c r="S14" s="11">
        <v>0.14499999999999999</v>
      </c>
      <c r="T14" s="19">
        <v>117</v>
      </c>
      <c r="U14" s="7">
        <v>0.14899999999999999</v>
      </c>
      <c r="V14" s="8">
        <v>70</v>
      </c>
      <c r="W14" s="9">
        <v>0.09</v>
      </c>
      <c r="X14" s="12">
        <v>70</v>
      </c>
      <c r="Y14" s="7">
        <v>6.4000000000000001E-2</v>
      </c>
      <c r="Z14" s="57">
        <v>64</v>
      </c>
      <c r="AA14" s="7">
        <f t="shared" si="1"/>
        <v>8.2156611039794603E-2</v>
      </c>
      <c r="AC14" s="56" t="s">
        <v>9</v>
      </c>
      <c r="AD14" s="57">
        <v>51</v>
      </c>
      <c r="AE14" s="58">
        <v>8.3000000000000004E-2</v>
      </c>
      <c r="AF14" s="57">
        <v>21</v>
      </c>
      <c r="AG14" s="59">
        <v>2.7E-2</v>
      </c>
      <c r="AH14" s="60">
        <v>-5.6000000000000001E-2</v>
      </c>
    </row>
    <row r="15" spans="1:34" ht="48" x14ac:dyDescent="0.2">
      <c r="A15" s="5" t="s">
        <v>11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8">
        <v>34</v>
      </c>
      <c r="Q15" s="9">
        <v>7.1999999999999995E-2</v>
      </c>
      <c r="R15" s="8">
        <v>58</v>
      </c>
      <c r="S15" s="11">
        <v>9.4E-2</v>
      </c>
      <c r="T15" s="6">
        <v>89</v>
      </c>
      <c r="U15" s="7">
        <v>0.114</v>
      </c>
      <c r="V15" s="8">
        <v>117</v>
      </c>
      <c r="W15" s="9">
        <v>0.15</v>
      </c>
      <c r="X15" s="12">
        <v>95</v>
      </c>
      <c r="Y15" s="7">
        <v>8.6999999999999994E-2</v>
      </c>
      <c r="Z15" s="57">
        <v>71</v>
      </c>
      <c r="AA15" s="7">
        <f t="shared" si="1"/>
        <v>9.114249037227215E-2</v>
      </c>
      <c r="AC15" s="56" t="s">
        <v>10</v>
      </c>
      <c r="AD15" s="57">
        <v>79</v>
      </c>
      <c r="AE15" s="58">
        <v>0.129</v>
      </c>
      <c r="AF15" s="57">
        <v>53</v>
      </c>
      <c r="AG15" s="59">
        <v>6.7000000000000004E-2</v>
      </c>
      <c r="AH15" s="60">
        <v>-6.2E-2</v>
      </c>
    </row>
    <row r="16" spans="1:34" ht="64" x14ac:dyDescent="0.2">
      <c r="A16" s="5" t="s">
        <v>12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31"/>
      <c r="R16" s="14"/>
      <c r="S16" s="14"/>
      <c r="T16" s="6">
        <v>98</v>
      </c>
      <c r="U16" s="7">
        <v>0.125</v>
      </c>
      <c r="V16" s="8">
        <v>81</v>
      </c>
      <c r="W16" s="9">
        <v>0.104</v>
      </c>
      <c r="X16" s="12">
        <v>69</v>
      </c>
      <c r="Y16" s="7">
        <v>6.3E-2</v>
      </c>
      <c r="Z16" s="57">
        <v>37</v>
      </c>
      <c r="AA16" s="7">
        <f t="shared" si="1"/>
        <v>4.7496790757381259E-2</v>
      </c>
      <c r="AC16" s="56" t="s">
        <v>11</v>
      </c>
      <c r="AD16" s="57">
        <v>78</v>
      </c>
      <c r="AE16" s="58">
        <v>0.127</v>
      </c>
      <c r="AF16" s="57">
        <v>71</v>
      </c>
      <c r="AG16" s="59">
        <v>0.09</v>
      </c>
      <c r="AH16" s="60">
        <v>-3.7999999999999999E-2</v>
      </c>
    </row>
    <row r="17" spans="1:34" ht="28" x14ac:dyDescent="0.2">
      <c r="A17" s="20" t="s">
        <v>6</v>
      </c>
      <c r="B17" s="21" t="s">
        <v>13</v>
      </c>
      <c r="C17" s="21" t="s">
        <v>14</v>
      </c>
      <c r="D17" s="21" t="s">
        <v>15</v>
      </c>
      <c r="E17" s="21" t="s">
        <v>16</v>
      </c>
      <c r="F17" s="21" t="s">
        <v>17</v>
      </c>
      <c r="G17" s="21" t="s">
        <v>18</v>
      </c>
      <c r="H17" s="21" t="s">
        <v>19</v>
      </c>
      <c r="I17" s="21" t="s">
        <v>20</v>
      </c>
      <c r="J17" s="21" t="s">
        <v>21</v>
      </c>
      <c r="K17" s="21" t="s">
        <v>22</v>
      </c>
      <c r="L17" s="21" t="s">
        <v>23</v>
      </c>
      <c r="M17" s="21" t="s">
        <v>24</v>
      </c>
      <c r="N17" s="21" t="s">
        <v>25</v>
      </c>
      <c r="O17" s="21" t="s">
        <v>26</v>
      </c>
      <c r="P17" s="21" t="s">
        <v>27</v>
      </c>
      <c r="Q17" s="21" t="s">
        <v>28</v>
      </c>
      <c r="R17" s="21" t="s">
        <v>29</v>
      </c>
      <c r="S17" s="21" t="s">
        <v>30</v>
      </c>
      <c r="T17" s="21" t="s">
        <v>31</v>
      </c>
      <c r="U17" s="21" t="s">
        <v>32</v>
      </c>
      <c r="V17" s="21" t="s">
        <v>33</v>
      </c>
      <c r="W17" s="21" t="s">
        <v>34</v>
      </c>
      <c r="X17" s="21" t="s">
        <v>35</v>
      </c>
      <c r="Y17" s="21" t="s">
        <v>36</v>
      </c>
      <c r="Z17" s="21" t="s">
        <v>70</v>
      </c>
      <c r="AA17" s="21" t="s">
        <v>72</v>
      </c>
      <c r="AC17" s="56" t="s">
        <v>12</v>
      </c>
      <c r="AD17" s="57">
        <v>35</v>
      </c>
      <c r="AE17" s="58">
        <v>5.7000000000000002E-2</v>
      </c>
      <c r="AF17" s="57">
        <v>37</v>
      </c>
      <c r="AG17" s="59">
        <v>4.7E-2</v>
      </c>
      <c r="AH17" s="60">
        <v>-0.01</v>
      </c>
    </row>
    <row r="18" spans="1:34" ht="64" x14ac:dyDescent="0.2">
      <c r="A18" s="5" t="s">
        <v>37</v>
      </c>
      <c r="B18" s="14"/>
      <c r="C18" s="14"/>
      <c r="D18" s="14"/>
      <c r="E18" s="14"/>
      <c r="F18" s="6">
        <v>84</v>
      </c>
      <c r="G18" s="9">
        <v>0.188</v>
      </c>
      <c r="H18" s="10">
        <v>116</v>
      </c>
      <c r="I18" s="22">
        <v>0.18</v>
      </c>
      <c r="J18" s="6">
        <v>129</v>
      </c>
      <c r="K18" s="22">
        <v>0.26</v>
      </c>
      <c r="L18" s="10">
        <v>129</v>
      </c>
      <c r="M18" s="22">
        <v>0.19</v>
      </c>
      <c r="N18" s="6">
        <v>68</v>
      </c>
      <c r="O18" s="9">
        <v>0.16200000000000001</v>
      </c>
      <c r="P18" s="8">
        <v>72</v>
      </c>
      <c r="Q18" s="9">
        <v>0.153</v>
      </c>
      <c r="R18" s="8">
        <v>73</v>
      </c>
      <c r="S18" s="11">
        <v>0.11899999999999999</v>
      </c>
      <c r="T18" s="6">
        <v>109</v>
      </c>
      <c r="U18" s="7">
        <v>0.13900000000000001</v>
      </c>
      <c r="V18" s="8">
        <v>98</v>
      </c>
      <c r="W18" s="9">
        <v>0.126</v>
      </c>
      <c r="X18" s="12">
        <v>84</v>
      </c>
      <c r="Y18" s="7">
        <v>7.6999999999999999E-2</v>
      </c>
      <c r="Z18" s="12"/>
      <c r="AA18" s="7"/>
      <c r="AC18" s="56" t="s">
        <v>141</v>
      </c>
      <c r="AD18" s="57">
        <v>26</v>
      </c>
      <c r="AE18" s="58">
        <v>4.2000000000000003E-2</v>
      </c>
      <c r="AF18" s="57">
        <v>64</v>
      </c>
      <c r="AG18" s="59">
        <v>8.1000000000000003E-2</v>
      </c>
      <c r="AH18" s="60">
        <v>3.7999999999999999E-2</v>
      </c>
    </row>
    <row r="19" spans="1:34" x14ac:dyDescent="0.2">
      <c r="A19" s="5" t="s">
        <v>38</v>
      </c>
      <c r="B19" s="14"/>
      <c r="C19" s="14"/>
      <c r="D19" s="14"/>
      <c r="E19" s="14"/>
      <c r="F19" s="6">
        <v>136</v>
      </c>
      <c r="G19" s="9">
        <v>0.30499999999999999</v>
      </c>
      <c r="H19" s="10">
        <v>252</v>
      </c>
      <c r="I19" s="9">
        <v>0.38400000000000001</v>
      </c>
      <c r="J19" s="6">
        <v>250</v>
      </c>
      <c r="K19" s="9">
        <v>0.502</v>
      </c>
      <c r="L19" s="10">
        <v>302</v>
      </c>
      <c r="M19" s="9">
        <v>0.45600000000000002</v>
      </c>
      <c r="N19" s="6">
        <v>171</v>
      </c>
      <c r="O19" s="9">
        <v>0.40600000000000003</v>
      </c>
      <c r="P19" s="8">
        <v>237</v>
      </c>
      <c r="Q19" s="9">
        <v>0.503</v>
      </c>
      <c r="R19" s="8">
        <v>243</v>
      </c>
      <c r="S19" s="11">
        <v>0.39600000000000002</v>
      </c>
      <c r="T19" s="6">
        <v>294</v>
      </c>
      <c r="U19" s="7">
        <v>0.375</v>
      </c>
      <c r="V19" s="8">
        <v>395</v>
      </c>
      <c r="W19" s="9">
        <v>0.50600000000000001</v>
      </c>
      <c r="X19" s="12">
        <v>554</v>
      </c>
      <c r="Y19" s="7">
        <v>0.50800000000000001</v>
      </c>
      <c r="Z19" s="12"/>
      <c r="AA19" s="7"/>
      <c r="AG19" s="65"/>
    </row>
    <row r="20" spans="1:34" x14ac:dyDescent="0.2">
      <c r="A20" s="5" t="s">
        <v>39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0">
        <v>411</v>
      </c>
      <c r="M20" s="9">
        <v>0.621</v>
      </c>
      <c r="N20" s="6">
        <v>260</v>
      </c>
      <c r="O20" s="9">
        <v>0.61799999999999999</v>
      </c>
      <c r="P20" s="8">
        <v>226</v>
      </c>
      <c r="Q20" s="9">
        <v>0.48</v>
      </c>
      <c r="R20" s="8">
        <v>295</v>
      </c>
      <c r="S20" s="11">
        <v>0.48</v>
      </c>
      <c r="T20" s="6">
        <v>325</v>
      </c>
      <c r="U20" s="7">
        <v>0.41499999999999998</v>
      </c>
      <c r="V20" s="8">
        <v>341</v>
      </c>
      <c r="W20" s="9">
        <v>0.437</v>
      </c>
      <c r="X20" s="12">
        <v>568</v>
      </c>
      <c r="Y20" s="7">
        <v>0.52100000000000002</v>
      </c>
      <c r="Z20" s="12"/>
      <c r="AA20" s="7"/>
    </row>
    <row r="21" spans="1:34" x14ac:dyDescent="0.2">
      <c r="A21" s="5" t="s">
        <v>40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0">
        <v>170</v>
      </c>
      <c r="M21" s="9">
        <v>0.25700000000000001</v>
      </c>
      <c r="N21" s="6">
        <v>111</v>
      </c>
      <c r="O21" s="9">
        <v>0.26400000000000001</v>
      </c>
      <c r="P21" s="8">
        <v>68</v>
      </c>
      <c r="Q21" s="9">
        <v>0.14399999999999999</v>
      </c>
      <c r="R21" s="8">
        <v>96</v>
      </c>
      <c r="S21" s="11">
        <v>0.156</v>
      </c>
      <c r="T21" s="6">
        <v>138</v>
      </c>
      <c r="U21" s="7">
        <v>0.17599999999999999</v>
      </c>
      <c r="V21" s="8">
        <v>160</v>
      </c>
      <c r="W21" s="9">
        <v>0.20499999999999999</v>
      </c>
      <c r="X21" s="12">
        <v>143</v>
      </c>
      <c r="Y21" s="7">
        <v>0.13100000000000001</v>
      </c>
      <c r="Z21" s="12"/>
      <c r="AA21" s="7"/>
      <c r="AC21" s="17" t="s">
        <v>6</v>
      </c>
      <c r="AD21" s="27" t="s">
        <v>142</v>
      </c>
      <c r="AE21" s="63" t="s">
        <v>143</v>
      </c>
    </row>
    <row r="22" spans="1:34" x14ac:dyDescent="0.2">
      <c r="A22" s="5" t="s">
        <v>41</v>
      </c>
      <c r="B22" s="14"/>
      <c r="C22" s="14"/>
      <c r="D22" s="14"/>
      <c r="E22" s="14"/>
      <c r="F22" s="23" t="s">
        <v>42</v>
      </c>
      <c r="G22" s="14"/>
      <c r="H22" s="24" t="s">
        <v>42</v>
      </c>
      <c r="I22" s="14"/>
      <c r="J22" s="6">
        <v>172</v>
      </c>
      <c r="K22" s="9">
        <v>0.34499999999999997</v>
      </c>
      <c r="L22" s="10">
        <v>254</v>
      </c>
      <c r="M22" s="9">
        <v>0.38400000000000001</v>
      </c>
      <c r="N22" s="6">
        <v>133</v>
      </c>
      <c r="O22" s="9">
        <v>0.316</v>
      </c>
      <c r="P22" s="8">
        <v>163</v>
      </c>
      <c r="Q22" s="9">
        <v>0.34599999999999997</v>
      </c>
      <c r="R22" s="8">
        <v>176</v>
      </c>
      <c r="S22" s="11">
        <v>0.28699999999999998</v>
      </c>
      <c r="T22" s="6">
        <v>123</v>
      </c>
      <c r="U22" s="7">
        <v>0.157</v>
      </c>
      <c r="V22" s="8">
        <v>51</v>
      </c>
      <c r="W22" s="9">
        <v>6.5000000000000002E-2</v>
      </c>
      <c r="X22" s="12">
        <v>115</v>
      </c>
      <c r="Y22" s="7">
        <v>0.105</v>
      </c>
      <c r="Z22" s="12"/>
      <c r="AA22" s="7"/>
      <c r="AC22" s="5" t="s">
        <v>7</v>
      </c>
      <c r="AD22" s="12">
        <v>77</v>
      </c>
      <c r="AE22" s="12">
        <v>72</v>
      </c>
    </row>
    <row r="23" spans="1:34" ht="42" x14ac:dyDescent="0.2">
      <c r="A23" s="3" t="s">
        <v>0</v>
      </c>
      <c r="B23" s="28" t="s">
        <v>74</v>
      </c>
      <c r="C23" s="28" t="s">
        <v>75</v>
      </c>
      <c r="D23" s="28" t="s">
        <v>76</v>
      </c>
      <c r="E23" s="28" t="s">
        <v>77</v>
      </c>
      <c r="F23" s="28" t="s">
        <v>78</v>
      </c>
      <c r="G23" s="28" t="s">
        <v>79</v>
      </c>
      <c r="H23" s="28" t="s">
        <v>80</v>
      </c>
      <c r="I23" s="28" t="s">
        <v>81</v>
      </c>
      <c r="J23" s="28" t="s">
        <v>82</v>
      </c>
      <c r="K23" s="28" t="s">
        <v>83</v>
      </c>
      <c r="L23" s="28" t="s">
        <v>84</v>
      </c>
      <c r="M23" s="28" t="s">
        <v>85</v>
      </c>
      <c r="N23" s="28" t="s">
        <v>86</v>
      </c>
      <c r="O23" s="28" t="s">
        <v>87</v>
      </c>
      <c r="P23" s="28" t="s">
        <v>88</v>
      </c>
      <c r="Q23" s="28" t="s">
        <v>89</v>
      </c>
      <c r="R23" s="28" t="s">
        <v>90</v>
      </c>
      <c r="S23" s="28" t="s">
        <v>91</v>
      </c>
      <c r="T23" s="28" t="s">
        <v>92</v>
      </c>
      <c r="U23" s="28" t="s">
        <v>93</v>
      </c>
      <c r="V23" s="28" t="s">
        <v>94</v>
      </c>
      <c r="W23" s="28" t="s">
        <v>95</v>
      </c>
      <c r="X23" s="28" t="s">
        <v>96</v>
      </c>
      <c r="Y23" s="28" t="s">
        <v>97</v>
      </c>
      <c r="Z23" s="25" t="s">
        <v>98</v>
      </c>
      <c r="AA23" s="25" t="s">
        <v>99</v>
      </c>
      <c r="AC23" s="5" t="s">
        <v>8</v>
      </c>
      <c r="AD23" s="12">
        <v>607</v>
      </c>
      <c r="AE23" s="12">
        <v>357</v>
      </c>
    </row>
    <row r="24" spans="1:34" x14ac:dyDescent="0.2">
      <c r="A24" s="5" t="s">
        <v>1</v>
      </c>
      <c r="B24" s="6"/>
      <c r="C24" s="7" t="e">
        <f>B24/B$29</f>
        <v>#DIV/0!</v>
      </c>
      <c r="D24" s="8"/>
      <c r="E24" s="7" t="e">
        <f>D24/D$29</f>
        <v>#DIV/0!</v>
      </c>
      <c r="F24" s="6"/>
      <c r="G24" s="7" t="e">
        <f>F24/F$29</f>
        <v>#DIV/0!</v>
      </c>
      <c r="H24" s="10"/>
      <c r="I24" s="7" t="e">
        <f>H24/H$29</f>
        <v>#DIV/0!</v>
      </c>
      <c r="J24" s="6"/>
      <c r="K24" s="7" t="e">
        <f>J24/J$29</f>
        <v>#DIV/0!</v>
      </c>
      <c r="L24" s="10"/>
      <c r="M24" s="7" t="e">
        <f>L24/L$29</f>
        <v>#DIV/0!</v>
      </c>
      <c r="N24" s="6"/>
      <c r="O24" s="7" t="e">
        <f>N24/N$29</f>
        <v>#DIV/0!</v>
      </c>
      <c r="P24" s="8"/>
      <c r="Q24" s="7" t="e">
        <f>P24/P$29</f>
        <v>#DIV/0!</v>
      </c>
      <c r="R24" s="8"/>
      <c r="S24" s="7" t="e">
        <f>R24/R$29</f>
        <v>#DIV/0!</v>
      </c>
      <c r="T24" s="6">
        <v>68237914</v>
      </c>
      <c r="U24" s="7">
        <f>T24/T$29</f>
        <v>0.79706454953122663</v>
      </c>
      <c r="V24" s="8">
        <v>16191017</v>
      </c>
      <c r="W24" s="7">
        <f>V24/V$29</f>
        <v>9.1029176554902752E-2</v>
      </c>
      <c r="X24" s="12">
        <v>5669711</v>
      </c>
      <c r="Y24" s="7">
        <f>X24/X$29</f>
        <v>0.15490193019555604</v>
      </c>
      <c r="Z24" s="12">
        <v>9219263</v>
      </c>
      <c r="AA24" s="7">
        <f>Z24/Z$29</f>
        <v>0.54910103129059962</v>
      </c>
      <c r="AC24" s="5" t="s">
        <v>9</v>
      </c>
      <c r="AD24" s="12">
        <v>53</v>
      </c>
      <c r="AE24" s="12">
        <v>51</v>
      </c>
    </row>
    <row r="25" spans="1:34" ht="42" x14ac:dyDescent="0.2">
      <c r="A25" s="5" t="s">
        <v>2</v>
      </c>
      <c r="B25" s="6"/>
      <c r="C25" s="7" t="e">
        <f t="shared" ref="C25:E28" si="2">B25/B$29</f>
        <v>#DIV/0!</v>
      </c>
      <c r="D25" s="8"/>
      <c r="E25" s="7" t="e">
        <f t="shared" si="2"/>
        <v>#DIV/0!</v>
      </c>
      <c r="F25" s="6"/>
      <c r="G25" s="7" t="e">
        <f t="shared" ref="G25" si="3">F25/F$29</f>
        <v>#DIV/0!</v>
      </c>
      <c r="H25" s="10"/>
      <c r="I25" s="7" t="e">
        <f t="shared" ref="I25" si="4">H25/H$29</f>
        <v>#DIV/0!</v>
      </c>
      <c r="J25" s="6"/>
      <c r="K25" s="7" t="e">
        <f t="shared" ref="K25" si="5">J25/J$29</f>
        <v>#DIV/0!</v>
      </c>
      <c r="L25" s="13"/>
      <c r="M25" s="7" t="e">
        <f t="shared" ref="M25" si="6">L25/L$29</f>
        <v>#DIV/0!</v>
      </c>
      <c r="N25" s="6"/>
      <c r="O25" s="7" t="e">
        <f t="shared" ref="O25" si="7">N25/N$29</f>
        <v>#DIV/0!</v>
      </c>
      <c r="P25" s="8"/>
      <c r="Q25" s="7" t="e">
        <f t="shared" ref="Q25" si="8">P25/P$29</f>
        <v>#DIV/0!</v>
      </c>
      <c r="R25" s="8"/>
      <c r="S25" s="7" t="e">
        <f t="shared" ref="S25" si="9">R25/R$29</f>
        <v>#DIV/0!</v>
      </c>
      <c r="T25" s="6">
        <v>1247812</v>
      </c>
      <c r="U25" s="7">
        <f t="shared" ref="U25" si="10">T25/T$29</f>
        <v>1.4575280095456304E-2</v>
      </c>
      <c r="V25" s="8">
        <v>759600</v>
      </c>
      <c r="W25" s="7">
        <f t="shared" ref="W25" si="11">V25/V$29</f>
        <v>4.2706250330726064E-3</v>
      </c>
      <c r="X25" s="12">
        <v>1048342</v>
      </c>
      <c r="Y25" s="7">
        <f t="shared" ref="Y25" si="12">X25/X$29</f>
        <v>2.8641706659311136E-2</v>
      </c>
      <c r="Z25" s="12">
        <v>1080151</v>
      </c>
      <c r="AA25" s="7">
        <f t="shared" ref="AA25" si="13">Z25/Z$29</f>
        <v>6.4333995900710553E-2</v>
      </c>
      <c r="AC25" s="5" t="s">
        <v>10</v>
      </c>
      <c r="AD25" s="12">
        <v>101</v>
      </c>
      <c r="AE25" s="12">
        <v>79</v>
      </c>
    </row>
    <row r="26" spans="1:34" ht="56" x14ac:dyDescent="0.2">
      <c r="A26" s="5" t="s">
        <v>3</v>
      </c>
      <c r="B26" s="6"/>
      <c r="C26" s="7" t="e">
        <f t="shared" si="2"/>
        <v>#DIV/0!</v>
      </c>
      <c r="D26" s="8"/>
      <c r="E26" s="7" t="e">
        <f t="shared" si="2"/>
        <v>#DIV/0!</v>
      </c>
      <c r="F26" s="6"/>
      <c r="G26" s="7" t="e">
        <f t="shared" ref="G26" si="14">F26/F$29</f>
        <v>#DIV/0!</v>
      </c>
      <c r="H26" s="10"/>
      <c r="I26" s="7" t="e">
        <f t="shared" ref="I26" si="15">H26/H$29</f>
        <v>#DIV/0!</v>
      </c>
      <c r="J26" s="6"/>
      <c r="K26" s="7" t="e">
        <f t="shared" ref="K26" si="16">J26/J$29</f>
        <v>#DIV/0!</v>
      </c>
      <c r="L26" s="10"/>
      <c r="M26" s="7" t="e">
        <f t="shared" ref="M26" si="17">L26/L$29</f>
        <v>#DIV/0!</v>
      </c>
      <c r="N26" s="6"/>
      <c r="O26" s="7" t="e">
        <f t="shared" ref="O26" si="18">N26/N$29</f>
        <v>#DIV/0!</v>
      </c>
      <c r="P26" s="8"/>
      <c r="Q26" s="7" t="e">
        <f t="shared" ref="Q26" si="19">P26/P$29</f>
        <v>#DIV/0!</v>
      </c>
      <c r="R26" s="8"/>
      <c r="S26" s="7" t="e">
        <f t="shared" ref="S26" si="20">R26/R$29</f>
        <v>#DIV/0!</v>
      </c>
      <c r="T26" s="6">
        <v>6649319</v>
      </c>
      <c r="U26" s="7">
        <f t="shared" ref="U26" si="21">T26/T$29</f>
        <v>7.7668500438398902E-2</v>
      </c>
      <c r="V26" s="8">
        <v>34222763</v>
      </c>
      <c r="W26" s="7">
        <f t="shared" ref="W26" si="22">V26/V$29</f>
        <v>0.19240730432952996</v>
      </c>
      <c r="X26" s="12">
        <v>13869571</v>
      </c>
      <c r="Y26" s="7">
        <f t="shared" ref="Y26" si="23">X26/X$29</f>
        <v>0.37892995231755344</v>
      </c>
      <c r="Z26" s="12">
        <v>216521</v>
      </c>
      <c r="AA26" s="7">
        <f t="shared" ref="AA26" si="24">Z26/Z$29</f>
        <v>1.2896031320081866E-2</v>
      </c>
      <c r="AC26" s="14" t="s">
        <v>69</v>
      </c>
      <c r="AD26" s="12">
        <v>70</v>
      </c>
      <c r="AE26" s="12">
        <v>26</v>
      </c>
    </row>
    <row r="27" spans="1:34" ht="56" x14ac:dyDescent="0.2">
      <c r="A27" s="5" t="s">
        <v>4</v>
      </c>
      <c r="B27" s="6"/>
      <c r="C27" s="7" t="e">
        <f t="shared" si="2"/>
        <v>#DIV/0!</v>
      </c>
      <c r="D27" s="8"/>
      <c r="E27" s="7" t="e">
        <f t="shared" si="2"/>
        <v>#DIV/0!</v>
      </c>
      <c r="F27" s="6"/>
      <c r="G27" s="7" t="e">
        <f t="shared" ref="G27" si="25">F27/F$29</f>
        <v>#DIV/0!</v>
      </c>
      <c r="H27" s="13"/>
      <c r="I27" s="7" t="e">
        <f t="shared" ref="I27" si="26">H27/H$29</f>
        <v>#DIV/0!</v>
      </c>
      <c r="J27" s="6"/>
      <c r="K27" s="7" t="e">
        <f t="shared" ref="K27" si="27">J27/J$29</f>
        <v>#DIV/0!</v>
      </c>
      <c r="L27" s="10"/>
      <c r="M27" s="7" t="e">
        <f t="shared" ref="M27" si="28">L27/L$29</f>
        <v>#DIV/0!</v>
      </c>
      <c r="N27" s="6"/>
      <c r="O27" s="7" t="e">
        <f t="shared" ref="O27" si="29">N27/N$29</f>
        <v>#DIV/0!</v>
      </c>
      <c r="P27" s="8"/>
      <c r="Q27" s="7" t="e">
        <f t="shared" ref="Q27" si="30">P27/P$29</f>
        <v>#DIV/0!</v>
      </c>
      <c r="R27" s="8"/>
      <c r="S27" s="7" t="e">
        <f t="shared" ref="S27" si="31">R27/R$29</f>
        <v>#DIV/0!</v>
      </c>
      <c r="T27" s="6">
        <v>8277991</v>
      </c>
      <c r="U27" s="7">
        <f t="shared" ref="U27" si="32">T27/T$29</f>
        <v>9.6692480479965273E-2</v>
      </c>
      <c r="V27" s="8">
        <v>121629812</v>
      </c>
      <c r="W27" s="7">
        <f t="shared" ref="W27" si="33">V27/V$29</f>
        <v>0.68382743535428503</v>
      </c>
      <c r="X27" s="12">
        <v>15942053</v>
      </c>
      <c r="Y27" s="7">
        <f t="shared" ref="Y27" si="34">X27/X$29</f>
        <v>0.43555214383587709</v>
      </c>
      <c r="Z27" s="12">
        <v>3497804</v>
      </c>
      <c r="AA27" s="7">
        <f t="shared" ref="AA27" si="35">Z27/Z$29</f>
        <v>0.20832986147074711</v>
      </c>
      <c r="AC27" s="5" t="s">
        <v>11</v>
      </c>
      <c r="AD27" s="12">
        <v>95</v>
      </c>
      <c r="AE27" s="12">
        <v>78</v>
      </c>
    </row>
    <row r="28" spans="1:34" x14ac:dyDescent="0.2">
      <c r="A28" s="5" t="s">
        <v>5</v>
      </c>
      <c r="B28" s="6"/>
      <c r="C28" s="7" t="e">
        <f t="shared" si="2"/>
        <v>#DIV/0!</v>
      </c>
      <c r="D28" s="8"/>
      <c r="E28" s="7" t="e">
        <f t="shared" si="2"/>
        <v>#DIV/0!</v>
      </c>
      <c r="F28" s="6"/>
      <c r="G28" s="7" t="e">
        <f t="shared" ref="G28" si="36">F28/F$29</f>
        <v>#DIV/0!</v>
      </c>
      <c r="H28" s="13"/>
      <c r="I28" s="7" t="e">
        <f t="shared" ref="I28" si="37">H28/H$29</f>
        <v>#DIV/0!</v>
      </c>
      <c r="J28" s="6"/>
      <c r="K28" s="7" t="e">
        <f t="shared" ref="K28" si="38">J28/J$29</f>
        <v>#DIV/0!</v>
      </c>
      <c r="L28" s="13"/>
      <c r="M28" s="7" t="e">
        <f t="shared" ref="M28" si="39">L28/L$29</f>
        <v>#DIV/0!</v>
      </c>
      <c r="N28" s="6"/>
      <c r="O28" s="7" t="e">
        <f t="shared" ref="O28" si="40">N28/N$29</f>
        <v>#DIV/0!</v>
      </c>
      <c r="P28" s="8"/>
      <c r="Q28" s="7" t="e">
        <f t="shared" ref="Q28" si="41">P28/P$29</f>
        <v>#DIV/0!</v>
      </c>
      <c r="R28" s="8"/>
      <c r="S28" s="7" t="e">
        <f t="shared" ref="S28" si="42">R28/R$29</f>
        <v>#DIV/0!</v>
      </c>
      <c r="T28" s="6">
        <v>1198492</v>
      </c>
      <c r="U28" s="7">
        <f t="shared" ref="U28" si="43">T28/T$29</f>
        <v>1.3999189454952843E-2</v>
      </c>
      <c r="V28" s="8">
        <v>5063044</v>
      </c>
      <c r="W28" s="7">
        <f>V28/V$29</f>
        <v>2.8465458728209665E-2</v>
      </c>
      <c r="X28" s="12">
        <v>72262</v>
      </c>
      <c r="Y28" s="7">
        <f t="shared" ref="Y28" si="44">X28/X$29</f>
        <v>1.9742669917022703E-3</v>
      </c>
      <c r="Z28" s="12">
        <v>2776000</v>
      </c>
      <c r="AA28" s="7">
        <f t="shared" ref="AA28" si="45">Z28/Z$29</f>
        <v>0.16533908001786091</v>
      </c>
      <c r="AC28" s="5" t="s">
        <v>12</v>
      </c>
      <c r="AD28" s="12">
        <v>69</v>
      </c>
      <c r="AE28" s="12">
        <v>35</v>
      </c>
    </row>
    <row r="29" spans="1:34" x14ac:dyDescent="0.2">
      <c r="A29" s="14"/>
      <c r="B29" s="15">
        <f>SUM(B24:B28)</f>
        <v>0</v>
      </c>
      <c r="C29" s="15" t="e">
        <f t="shared" ref="C29:AA29" si="46">SUM(C24:C28)</f>
        <v>#DIV/0!</v>
      </c>
      <c r="D29" s="15">
        <f t="shared" si="46"/>
        <v>0</v>
      </c>
      <c r="E29" s="15" t="e">
        <f t="shared" si="46"/>
        <v>#DIV/0!</v>
      </c>
      <c r="F29" s="15">
        <f t="shared" si="46"/>
        <v>0</v>
      </c>
      <c r="G29" s="15" t="e">
        <f t="shared" si="46"/>
        <v>#DIV/0!</v>
      </c>
      <c r="H29" s="15">
        <f t="shared" si="46"/>
        <v>0</v>
      </c>
      <c r="I29" s="15" t="e">
        <f t="shared" si="46"/>
        <v>#DIV/0!</v>
      </c>
      <c r="J29" s="15">
        <f t="shared" si="46"/>
        <v>0</v>
      </c>
      <c r="K29" s="15" t="e">
        <f t="shared" si="46"/>
        <v>#DIV/0!</v>
      </c>
      <c r="L29" s="15">
        <f t="shared" si="46"/>
        <v>0</v>
      </c>
      <c r="M29" s="15" t="e">
        <f t="shared" si="46"/>
        <v>#DIV/0!</v>
      </c>
      <c r="N29" s="15">
        <f t="shared" si="46"/>
        <v>0</v>
      </c>
      <c r="O29" s="15" t="e">
        <f t="shared" si="46"/>
        <v>#DIV/0!</v>
      </c>
      <c r="P29" s="15">
        <f t="shared" si="46"/>
        <v>0</v>
      </c>
      <c r="Q29" s="15" t="e">
        <f t="shared" si="46"/>
        <v>#DIV/0!</v>
      </c>
      <c r="R29" s="15">
        <f t="shared" si="46"/>
        <v>0</v>
      </c>
      <c r="S29" s="15" t="e">
        <f t="shared" si="46"/>
        <v>#DIV/0!</v>
      </c>
      <c r="T29" s="15">
        <f t="shared" si="46"/>
        <v>85611528</v>
      </c>
      <c r="U29" s="15">
        <f t="shared" si="46"/>
        <v>0.99999999999999989</v>
      </c>
      <c r="V29" s="15">
        <f>SUM(V24:V28)</f>
        <v>177866236</v>
      </c>
      <c r="W29" s="15">
        <f t="shared" si="46"/>
        <v>1</v>
      </c>
      <c r="X29" s="15">
        <f t="shared" si="46"/>
        <v>36601939</v>
      </c>
      <c r="Y29" s="15">
        <f t="shared" si="46"/>
        <v>1</v>
      </c>
      <c r="Z29" s="15">
        <f t="shared" si="46"/>
        <v>16789739</v>
      </c>
      <c r="AA29" s="15">
        <f t="shared" si="46"/>
        <v>1</v>
      </c>
      <c r="AD29" s="64"/>
      <c r="AE29" s="64"/>
    </row>
    <row r="31" spans="1:34" x14ac:dyDescent="0.2">
      <c r="U31" s="32"/>
      <c r="V31" s="32"/>
      <c r="W31" s="32"/>
      <c r="X31" s="32"/>
      <c r="Y31" s="32"/>
      <c r="Z31" s="32"/>
      <c r="AA31" s="32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F28"/>
  <sheetViews>
    <sheetView workbookViewId="0">
      <selection activeCell="A10" sqref="A10:F19"/>
    </sheetView>
  </sheetViews>
  <sheetFormatPr baseColWidth="10" defaultColWidth="9" defaultRowHeight="14" x14ac:dyDescent="0.2"/>
  <cols>
    <col min="1" max="1" width="39.796875" customWidth="1"/>
    <col min="2" max="6" width="13.3984375" customWidth="1"/>
  </cols>
  <sheetData>
    <row r="1" spans="1:6" ht="12" customHeight="1" x14ac:dyDescent="0.2">
      <c r="A1" s="51" t="s">
        <v>135</v>
      </c>
    </row>
    <row r="2" spans="1:6" ht="12" customHeight="1" x14ac:dyDescent="0.2">
      <c r="A2" s="51" t="s">
        <v>134</v>
      </c>
    </row>
    <row r="3" spans="1:6" ht="53" customHeight="1" x14ac:dyDescent="0.2">
      <c r="A3" s="50" t="s">
        <v>133</v>
      </c>
      <c r="B3" s="49" t="s">
        <v>113</v>
      </c>
      <c r="C3" s="48" t="s">
        <v>132</v>
      </c>
      <c r="D3" s="49" t="s">
        <v>111</v>
      </c>
      <c r="E3" s="48" t="s">
        <v>131</v>
      </c>
      <c r="F3" s="48" t="s">
        <v>109</v>
      </c>
    </row>
    <row r="4" spans="1:6" ht="23" customHeight="1" x14ac:dyDescent="0.2">
      <c r="A4" s="37" t="s">
        <v>130</v>
      </c>
      <c r="B4" s="39">
        <v>308</v>
      </c>
      <c r="C4" s="40">
        <v>0.503</v>
      </c>
      <c r="D4" s="39">
        <v>433</v>
      </c>
      <c r="E4" s="38">
        <v>0.54700000000000004</v>
      </c>
      <c r="F4" s="35">
        <v>4.5999999999999999E-2</v>
      </c>
    </row>
    <row r="5" spans="1:6" ht="23" customHeight="1" x14ac:dyDescent="0.2">
      <c r="A5" s="37" t="s">
        <v>129</v>
      </c>
      <c r="B5" s="39">
        <v>62</v>
      </c>
      <c r="C5" s="40">
        <v>0.10100000000000001</v>
      </c>
      <c r="D5" s="39">
        <v>89</v>
      </c>
      <c r="E5" s="38">
        <v>0.113</v>
      </c>
      <c r="F5" s="35">
        <v>1.2E-2</v>
      </c>
    </row>
    <row r="6" spans="1:6" ht="23" customHeight="1" x14ac:dyDescent="0.2">
      <c r="A6" s="37" t="s">
        <v>128</v>
      </c>
      <c r="B6" s="39">
        <v>32</v>
      </c>
      <c r="C6" s="40">
        <v>5.1999999999999998E-2</v>
      </c>
      <c r="D6" s="39">
        <v>44</v>
      </c>
      <c r="E6" s="38">
        <v>5.6000000000000001E-2</v>
      </c>
      <c r="F6" s="35">
        <v>4.0000000000000001E-3</v>
      </c>
    </row>
    <row r="7" spans="1:6" ht="23" customHeight="1" x14ac:dyDescent="0.2">
      <c r="A7" s="37" t="s">
        <v>127</v>
      </c>
      <c r="B7" s="39">
        <v>188</v>
      </c>
      <c r="C7" s="40">
        <v>0.307</v>
      </c>
      <c r="D7" s="39">
        <v>179</v>
      </c>
      <c r="E7" s="38">
        <v>0.22600000000000001</v>
      </c>
      <c r="F7" s="35">
        <v>-8.1000000000000003E-2</v>
      </c>
    </row>
    <row r="8" spans="1:6" ht="23" customHeight="1" x14ac:dyDescent="0.2">
      <c r="A8" s="37" t="s">
        <v>126</v>
      </c>
      <c r="B8" s="39">
        <v>22</v>
      </c>
      <c r="C8" s="40">
        <v>3.5999999999999997E-2</v>
      </c>
      <c r="D8" s="39">
        <v>46</v>
      </c>
      <c r="E8" s="38">
        <v>5.8000000000000003E-2</v>
      </c>
      <c r="F8" s="35">
        <v>2.1999999999999999E-2</v>
      </c>
    </row>
    <row r="9" spans="1:6" ht="23" customHeight="1" x14ac:dyDescent="0.2">
      <c r="A9" s="36"/>
      <c r="B9" s="39">
        <v>612</v>
      </c>
      <c r="C9" s="36"/>
      <c r="D9" s="39">
        <v>791</v>
      </c>
      <c r="E9" s="36"/>
      <c r="F9" s="36"/>
    </row>
    <row r="10" spans="1:6" ht="45" customHeight="1" x14ac:dyDescent="0.2">
      <c r="A10" s="47" t="s">
        <v>114</v>
      </c>
      <c r="B10" s="46" t="s">
        <v>125</v>
      </c>
      <c r="C10" s="46" t="s">
        <v>124</v>
      </c>
      <c r="D10" s="46" t="s">
        <v>111</v>
      </c>
      <c r="E10" s="45" t="s">
        <v>110</v>
      </c>
      <c r="F10" s="45" t="s">
        <v>109</v>
      </c>
    </row>
    <row r="11" spans="1:6" ht="25" customHeight="1" x14ac:dyDescent="0.2">
      <c r="A11" s="37" t="s">
        <v>123</v>
      </c>
      <c r="B11" s="39">
        <v>72</v>
      </c>
      <c r="C11" s="40">
        <v>0.11799999999999999</v>
      </c>
      <c r="D11" s="39">
        <v>32</v>
      </c>
      <c r="E11" s="38">
        <v>0.04</v>
      </c>
      <c r="F11" s="35">
        <v>-7.8E-2</v>
      </c>
    </row>
    <row r="12" spans="1:6" ht="25" customHeight="1" x14ac:dyDescent="0.2">
      <c r="A12" s="37" t="s">
        <v>122</v>
      </c>
      <c r="B12" s="39">
        <v>357</v>
      </c>
      <c r="C12" s="40">
        <v>0.58299999999999996</v>
      </c>
      <c r="D12" s="39">
        <v>501</v>
      </c>
      <c r="E12" s="38">
        <v>0.63300000000000001</v>
      </c>
      <c r="F12" s="35">
        <v>0.05</v>
      </c>
    </row>
    <row r="13" spans="1:6" ht="25" customHeight="1" x14ac:dyDescent="0.2">
      <c r="A13" s="44" t="s">
        <v>121</v>
      </c>
      <c r="B13" s="36"/>
      <c r="C13" s="36"/>
      <c r="D13" s="39">
        <v>93</v>
      </c>
      <c r="E13" s="38">
        <v>0.11799999999999999</v>
      </c>
      <c r="F13" s="36"/>
    </row>
    <row r="14" spans="1:6" ht="25" customHeight="1" x14ac:dyDescent="0.2">
      <c r="A14" s="44" t="s">
        <v>120</v>
      </c>
      <c r="B14" s="39">
        <v>180</v>
      </c>
      <c r="C14" s="40">
        <v>0.29399999999999998</v>
      </c>
      <c r="D14" s="39">
        <v>239</v>
      </c>
      <c r="E14" s="38">
        <v>0.30199999999999999</v>
      </c>
      <c r="F14" s="35">
        <v>8.0000000000000002E-3</v>
      </c>
    </row>
    <row r="15" spans="1:6" ht="25" customHeight="1" x14ac:dyDescent="0.2">
      <c r="A15" s="37" t="s">
        <v>119</v>
      </c>
      <c r="B15" s="39">
        <v>51</v>
      </c>
      <c r="C15" s="40">
        <v>8.3000000000000004E-2</v>
      </c>
      <c r="D15" s="39">
        <v>21</v>
      </c>
      <c r="E15" s="38">
        <v>2.7E-2</v>
      </c>
      <c r="F15" s="35">
        <v>-5.6000000000000001E-2</v>
      </c>
    </row>
    <row r="16" spans="1:6" ht="39" customHeight="1" x14ac:dyDescent="0.2">
      <c r="A16" s="37" t="s">
        <v>118</v>
      </c>
      <c r="B16" s="39">
        <v>79</v>
      </c>
      <c r="C16" s="40">
        <v>0.129</v>
      </c>
      <c r="D16" s="39">
        <v>53</v>
      </c>
      <c r="E16" s="38">
        <v>6.7000000000000004E-2</v>
      </c>
      <c r="F16" s="35">
        <v>-6.2E-2</v>
      </c>
    </row>
    <row r="17" spans="1:6" ht="39" customHeight="1" x14ac:dyDescent="0.2">
      <c r="A17" s="37" t="s">
        <v>117</v>
      </c>
      <c r="B17" s="39">
        <v>78</v>
      </c>
      <c r="C17" s="40">
        <v>0.127</v>
      </c>
      <c r="D17" s="39">
        <v>71</v>
      </c>
      <c r="E17" s="38">
        <v>0.09</v>
      </c>
      <c r="F17" s="35">
        <v>-3.7999999999999999E-2</v>
      </c>
    </row>
    <row r="18" spans="1:6" ht="25" customHeight="1" x14ac:dyDescent="0.2">
      <c r="A18" s="37" t="s">
        <v>116</v>
      </c>
      <c r="B18" s="39">
        <v>35</v>
      </c>
      <c r="C18" s="40">
        <v>5.7000000000000002E-2</v>
      </c>
      <c r="D18" s="39">
        <v>37</v>
      </c>
      <c r="E18" s="38">
        <v>4.7E-2</v>
      </c>
      <c r="F18" s="35">
        <v>-0.01</v>
      </c>
    </row>
    <row r="19" spans="1:6" ht="39" customHeight="1" x14ac:dyDescent="0.2">
      <c r="A19" s="37" t="s">
        <v>115</v>
      </c>
      <c r="B19" s="39">
        <v>26</v>
      </c>
      <c r="C19" s="40">
        <v>4.2000000000000003E-2</v>
      </c>
      <c r="D19" s="39">
        <v>64</v>
      </c>
      <c r="E19" s="38">
        <v>8.1000000000000003E-2</v>
      </c>
      <c r="F19" s="35">
        <v>3.7999999999999999E-2</v>
      </c>
    </row>
    <row r="20" spans="1:6" ht="44" customHeight="1" x14ac:dyDescent="0.2">
      <c r="A20" s="43" t="s">
        <v>114</v>
      </c>
      <c r="B20" s="42" t="s">
        <v>113</v>
      </c>
      <c r="C20" s="41" t="s">
        <v>112</v>
      </c>
      <c r="D20" s="42" t="s">
        <v>111</v>
      </c>
      <c r="E20" s="41" t="s">
        <v>110</v>
      </c>
      <c r="F20" s="41" t="s">
        <v>109</v>
      </c>
    </row>
    <row r="21" spans="1:6" ht="21" customHeight="1" x14ac:dyDescent="0.2">
      <c r="A21" s="37" t="s">
        <v>108</v>
      </c>
      <c r="B21" s="36"/>
      <c r="C21" s="36"/>
      <c r="D21" s="36"/>
      <c r="E21" s="36"/>
      <c r="F21" s="36"/>
    </row>
    <row r="22" spans="1:6" ht="21" customHeight="1" x14ac:dyDescent="0.2">
      <c r="A22" s="37" t="s">
        <v>107</v>
      </c>
      <c r="B22" s="39">
        <v>327</v>
      </c>
      <c r="C22" s="40">
        <v>0.53400000000000003</v>
      </c>
      <c r="D22" s="39">
        <v>529</v>
      </c>
      <c r="E22" s="38">
        <v>0.66900000000000004</v>
      </c>
      <c r="F22" s="35">
        <v>0.13500000000000001</v>
      </c>
    </row>
    <row r="23" spans="1:6" ht="21" customHeight="1" x14ac:dyDescent="0.2">
      <c r="A23" s="37" t="s">
        <v>106</v>
      </c>
      <c r="B23" s="39">
        <v>376</v>
      </c>
      <c r="C23" s="40">
        <v>0.61399999999999999</v>
      </c>
      <c r="D23" s="39">
        <v>477</v>
      </c>
      <c r="E23" s="38">
        <v>0.60299999999999998</v>
      </c>
      <c r="F23" s="35">
        <v>-1.0999999999999999E-2</v>
      </c>
    </row>
    <row r="24" spans="1:6" ht="21" customHeight="1" x14ac:dyDescent="0.2">
      <c r="A24" s="37" t="s">
        <v>105</v>
      </c>
      <c r="B24" s="39">
        <v>59</v>
      </c>
      <c r="C24" s="40">
        <v>9.6000000000000002E-2</v>
      </c>
      <c r="D24" s="39">
        <v>100</v>
      </c>
      <c r="E24" s="38">
        <v>0.126</v>
      </c>
      <c r="F24" s="35">
        <v>2.8000000000000001E-2</v>
      </c>
    </row>
    <row r="25" spans="1:6" ht="21" customHeight="1" x14ac:dyDescent="0.2">
      <c r="A25" s="37" t="s">
        <v>104</v>
      </c>
      <c r="B25" s="36"/>
      <c r="C25" s="36"/>
      <c r="D25" s="36"/>
      <c r="E25" s="36"/>
      <c r="F25" s="35">
        <v>0</v>
      </c>
    </row>
    <row r="26" spans="1:6" ht="12" customHeight="1" x14ac:dyDescent="0.2">
      <c r="A26" s="34">
        <v>0.186</v>
      </c>
    </row>
    <row r="27" spans="1:6" ht="12" customHeight="1" x14ac:dyDescent="0.2">
      <c r="A27" s="34">
        <v>0.47699999999999998</v>
      </c>
    </row>
    <row r="28" spans="1:6" ht="12" customHeight="1" x14ac:dyDescent="0.2">
      <c r="A28" s="33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A2"/>
  <sheetViews>
    <sheetView workbookViewId="0"/>
  </sheetViews>
  <sheetFormatPr baseColWidth="10" defaultColWidth="9" defaultRowHeight="14" x14ac:dyDescent="0.2"/>
  <sheetData>
    <row r="1" spans="1:1" x14ac:dyDescent="0.2">
      <c r="A1" s="67" t="s">
        <v>146</v>
      </c>
    </row>
    <row r="2" spans="1:1" x14ac:dyDescent="0.2">
      <c r="A2" s="30" t="s">
        <v>147</v>
      </c>
    </row>
  </sheetData>
  <hyperlinks>
    <hyperlink ref="A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graphs</vt:lpstr>
      <vt:lpstr>timeseries_reformat</vt:lpstr>
      <vt:lpstr>Raw</vt:lpstr>
      <vt:lpstr>Raw 2017</vt:lpstr>
      <vt:lpstr>Data_sources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Microsoft Office User</cp:lastModifiedBy>
  <dcterms:created xsi:type="dcterms:W3CDTF">2017-08-04T11:57:25Z</dcterms:created>
  <dcterms:modified xsi:type="dcterms:W3CDTF">2017-08-29T22:52:37Z</dcterms:modified>
</cp:coreProperties>
</file>