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nielle Paynter\InVivoTTTPilots\snapshot_pilot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4" i="1" l="1"/>
  <c r="R254" i="1"/>
  <c r="S254" i="1"/>
  <c r="Q255" i="1"/>
  <c r="R255" i="1"/>
  <c r="S255" i="1"/>
  <c r="Q257" i="1"/>
  <c r="R257" i="1"/>
  <c r="S257" i="1"/>
  <c r="Q258" i="1"/>
  <c r="R258" i="1"/>
  <c r="S258" i="1"/>
  <c r="S259" i="1"/>
  <c r="S240" i="1" l="1"/>
  <c r="R240" i="1" l="1"/>
  <c r="Q240" i="1"/>
  <c r="Q239" i="1"/>
  <c r="S237" i="1"/>
  <c r="R237" i="1"/>
  <c r="Q237" i="1"/>
  <c r="S236" i="1"/>
  <c r="R236" i="1"/>
  <c r="Q236" i="1"/>
  <c r="S232" i="1"/>
  <c r="R232" i="1"/>
  <c r="Q232" i="1"/>
  <c r="S230" i="1"/>
  <c r="R230" i="1"/>
  <c r="Q230" i="1"/>
  <c r="S231" i="1"/>
  <c r="R231" i="1"/>
  <c r="Q231" i="1"/>
  <c r="AC231" i="1" s="1"/>
  <c r="S229" i="1"/>
  <c r="R229" i="1"/>
  <c r="Q229" i="1"/>
  <c r="S228" i="1"/>
  <c r="R228" i="1"/>
  <c r="Q228" i="1"/>
  <c r="S226" i="1"/>
  <c r="R226" i="1"/>
  <c r="Q226" i="1"/>
  <c r="S225" i="1"/>
  <c r="R225" i="1"/>
  <c r="Q225" i="1"/>
  <c r="S211" i="1"/>
  <c r="R211" i="1"/>
  <c r="Q211" i="1"/>
  <c r="S210" i="1"/>
  <c r="R210" i="1"/>
  <c r="Q210" i="1"/>
  <c r="S209" i="1"/>
  <c r="R209" i="1"/>
  <c r="Q209" i="1"/>
  <c r="S208" i="1"/>
  <c r="R208" i="1"/>
  <c r="Q208" i="1"/>
  <c r="S207" i="1"/>
  <c r="R207" i="1"/>
  <c r="Q207" i="1"/>
  <c r="S206" i="1"/>
  <c r="R206" i="1"/>
  <c r="Q206" i="1"/>
  <c r="Q212" i="1"/>
  <c r="R212" i="1"/>
  <c r="S212" i="1"/>
  <c r="S117" i="1"/>
  <c r="R117" i="1"/>
  <c r="Q117" i="1"/>
  <c r="S116" i="1"/>
  <c r="R116" i="1"/>
  <c r="Q116" i="1"/>
  <c r="S115" i="1"/>
  <c r="R115" i="1"/>
  <c r="Q115" i="1"/>
  <c r="S64" i="1"/>
  <c r="R64" i="1"/>
  <c r="Q64" i="1"/>
  <c r="S63" i="1"/>
  <c r="R63" i="1"/>
  <c r="Q63" i="1"/>
  <c r="S62" i="1"/>
  <c r="R62" i="1"/>
  <c r="Q62" i="1"/>
  <c r="S61" i="1"/>
  <c r="R61" i="1"/>
  <c r="Q61" i="1"/>
  <c r="S60" i="1"/>
  <c r="R60" i="1"/>
  <c r="Q60" i="1"/>
  <c r="S59" i="1"/>
  <c r="R59" i="1"/>
  <c r="Q59" i="1"/>
  <c r="S44" i="1"/>
  <c r="R44" i="1"/>
  <c r="Q44" i="1"/>
  <c r="Q37" i="1"/>
  <c r="R37" i="1"/>
  <c r="S37" i="1"/>
  <c r="S36" i="1"/>
  <c r="R36" i="1"/>
  <c r="Q36" i="1"/>
  <c r="N271" i="1" l="1"/>
  <c r="S192" i="1" l="1"/>
  <c r="R192" i="1"/>
  <c r="Q192" i="1"/>
  <c r="S191" i="1"/>
  <c r="R191" i="1"/>
  <c r="Q191" i="1"/>
  <c r="S184" i="1"/>
  <c r="R184" i="1"/>
  <c r="Q184" i="1"/>
  <c r="S193" i="1" l="1"/>
  <c r="R193" i="1"/>
  <c r="Q193" i="1"/>
  <c r="Q199" i="1"/>
  <c r="R199" i="1"/>
  <c r="S199" i="1"/>
  <c r="S198" i="1"/>
  <c r="R198" i="1"/>
  <c r="Q198" i="1"/>
  <c r="AC3" i="1" l="1"/>
  <c r="AD3" i="1"/>
  <c r="AE3" i="1"/>
  <c r="AC4" i="1"/>
  <c r="AD4" i="1"/>
  <c r="AE4" i="1"/>
  <c r="AC5" i="1"/>
  <c r="AD5" i="1"/>
  <c r="AE5" i="1"/>
  <c r="AC6" i="1"/>
  <c r="AD6" i="1"/>
  <c r="AE6" i="1"/>
  <c r="AC7" i="1"/>
  <c r="AD7" i="1"/>
  <c r="AE7" i="1"/>
  <c r="AC11" i="1"/>
  <c r="AD11" i="1"/>
  <c r="AE11" i="1"/>
  <c r="AC12" i="1"/>
  <c r="AD12" i="1"/>
  <c r="AE12" i="1"/>
  <c r="AC13" i="1"/>
  <c r="AD13" i="1"/>
  <c r="AE13" i="1"/>
  <c r="AC14" i="1"/>
  <c r="AD14" i="1"/>
  <c r="AE14" i="1"/>
  <c r="AC15" i="1"/>
  <c r="AD15" i="1"/>
  <c r="AE15" i="1"/>
  <c r="AC16" i="1"/>
  <c r="AD16" i="1"/>
  <c r="AE16" i="1"/>
  <c r="AC17" i="1"/>
  <c r="AD17" i="1"/>
  <c r="AE17" i="1"/>
  <c r="AC18" i="1"/>
  <c r="AD18" i="1"/>
  <c r="AE18" i="1"/>
  <c r="AC19" i="1"/>
  <c r="AD19" i="1"/>
  <c r="AE19" i="1"/>
  <c r="AC20" i="1"/>
  <c r="AD20" i="1"/>
  <c r="AE20" i="1"/>
  <c r="AC21" i="1"/>
  <c r="AD21" i="1"/>
  <c r="AE21" i="1"/>
  <c r="AC22" i="1"/>
  <c r="AD22" i="1"/>
  <c r="AE22" i="1"/>
  <c r="AC23" i="1"/>
  <c r="AD23" i="1"/>
  <c r="AE23" i="1"/>
  <c r="AC24" i="1"/>
  <c r="AD24" i="1"/>
  <c r="AE24" i="1"/>
  <c r="AC25" i="1"/>
  <c r="AD25" i="1"/>
  <c r="AE25" i="1"/>
  <c r="AC26" i="1"/>
  <c r="AD26" i="1"/>
  <c r="AE26" i="1"/>
  <c r="AC27" i="1"/>
  <c r="AD27" i="1"/>
  <c r="AE27" i="1"/>
  <c r="AC28" i="1"/>
  <c r="AD28" i="1"/>
  <c r="AE28" i="1"/>
  <c r="AC29" i="1"/>
  <c r="AD29" i="1"/>
  <c r="AE29" i="1"/>
  <c r="AC30" i="1"/>
  <c r="AD30" i="1"/>
  <c r="AE30" i="1"/>
  <c r="AC31" i="1"/>
  <c r="AD31" i="1"/>
  <c r="AE31" i="1"/>
  <c r="AC32" i="1"/>
  <c r="AD32" i="1"/>
  <c r="AE32" i="1"/>
  <c r="AC33" i="1"/>
  <c r="AD33" i="1"/>
  <c r="AE33" i="1"/>
  <c r="AC34" i="1"/>
  <c r="AD34" i="1"/>
  <c r="AE34" i="1"/>
  <c r="AC35" i="1"/>
  <c r="AD35" i="1"/>
  <c r="AE35" i="1"/>
  <c r="AC36" i="1"/>
  <c r="AD36" i="1"/>
  <c r="AE36" i="1"/>
  <c r="AC37" i="1"/>
  <c r="AD37" i="1"/>
  <c r="AE37" i="1"/>
  <c r="AC38" i="1"/>
  <c r="AD38" i="1"/>
  <c r="AE38" i="1"/>
  <c r="AC39" i="1"/>
  <c r="AD39" i="1"/>
  <c r="AE39" i="1"/>
  <c r="AC40" i="1"/>
  <c r="AD40" i="1"/>
  <c r="AE40" i="1"/>
  <c r="AC41" i="1"/>
  <c r="AD41" i="1"/>
  <c r="AE41" i="1"/>
  <c r="AC42" i="1"/>
  <c r="AD42" i="1"/>
  <c r="AE42" i="1"/>
  <c r="AC43" i="1"/>
  <c r="AD43" i="1"/>
  <c r="AE43" i="1"/>
  <c r="AC44" i="1"/>
  <c r="AD44" i="1"/>
  <c r="AE44" i="1"/>
  <c r="AC45" i="1"/>
  <c r="AD45" i="1"/>
  <c r="AE45" i="1"/>
  <c r="AC46" i="1"/>
  <c r="AD46" i="1"/>
  <c r="AE46" i="1"/>
  <c r="AC47" i="1"/>
  <c r="AD47" i="1"/>
  <c r="AE47" i="1"/>
  <c r="AC48" i="1"/>
  <c r="AD48" i="1"/>
  <c r="AE48" i="1"/>
  <c r="AC49" i="1"/>
  <c r="AD49" i="1"/>
  <c r="AE49" i="1"/>
  <c r="AC50" i="1"/>
  <c r="AD50" i="1"/>
  <c r="AE50" i="1"/>
  <c r="AC51" i="1"/>
  <c r="AD51" i="1"/>
  <c r="AE51" i="1"/>
  <c r="AC52" i="1"/>
  <c r="AD52" i="1"/>
  <c r="AE52" i="1"/>
  <c r="AC53" i="1"/>
  <c r="AD53" i="1"/>
  <c r="AE53" i="1"/>
  <c r="AC54" i="1"/>
  <c r="AD54" i="1"/>
  <c r="AE54" i="1"/>
  <c r="AC55" i="1"/>
  <c r="AD55" i="1"/>
  <c r="AE55" i="1"/>
  <c r="AC56" i="1"/>
  <c r="AD56" i="1"/>
  <c r="AE56" i="1"/>
  <c r="AC57" i="1"/>
  <c r="AD57" i="1"/>
  <c r="AE57" i="1"/>
  <c r="AC58" i="1"/>
  <c r="AD58" i="1"/>
  <c r="AE58" i="1"/>
  <c r="AC59" i="1"/>
  <c r="AD59" i="1"/>
  <c r="AE59" i="1"/>
  <c r="AC60" i="1"/>
  <c r="AD60" i="1"/>
  <c r="AE60" i="1"/>
  <c r="AC61" i="1"/>
  <c r="AD61" i="1"/>
  <c r="AE61" i="1"/>
  <c r="AC62" i="1"/>
  <c r="AD62" i="1"/>
  <c r="AE62" i="1"/>
  <c r="AC63" i="1"/>
  <c r="AD63" i="1"/>
  <c r="AE63" i="1"/>
  <c r="AC64" i="1"/>
  <c r="AD64" i="1"/>
  <c r="AE64" i="1"/>
  <c r="AC65" i="1"/>
  <c r="AD65" i="1"/>
  <c r="AE65" i="1"/>
  <c r="AC66" i="1"/>
  <c r="AD66" i="1"/>
  <c r="AE66" i="1"/>
  <c r="AC67" i="1"/>
  <c r="AD67" i="1"/>
  <c r="AE67" i="1"/>
  <c r="AC68" i="1"/>
  <c r="AD68" i="1"/>
  <c r="AE68" i="1"/>
  <c r="AC69" i="1"/>
  <c r="AD69" i="1"/>
  <c r="AE69" i="1"/>
  <c r="AC70" i="1"/>
  <c r="AD70" i="1"/>
  <c r="AE70" i="1"/>
  <c r="AC71" i="1"/>
  <c r="AD71" i="1"/>
  <c r="AE71" i="1"/>
  <c r="AC72" i="1"/>
  <c r="AD72" i="1"/>
  <c r="AE72" i="1"/>
  <c r="AC73" i="1"/>
  <c r="AD73" i="1"/>
  <c r="AE73" i="1"/>
  <c r="AC74" i="1"/>
  <c r="AD74" i="1"/>
  <c r="AE74" i="1"/>
  <c r="AC76" i="1"/>
  <c r="AD76" i="1"/>
  <c r="AE76" i="1"/>
  <c r="AC77" i="1"/>
  <c r="AD77" i="1"/>
  <c r="AE77" i="1"/>
  <c r="AC78" i="1"/>
  <c r="AD78" i="1"/>
  <c r="AE78" i="1"/>
  <c r="AC79" i="1"/>
  <c r="AD79" i="1"/>
  <c r="AE79" i="1"/>
  <c r="AC81" i="1"/>
  <c r="AD81" i="1"/>
  <c r="AE81" i="1"/>
  <c r="AC83" i="1"/>
  <c r="AD83" i="1"/>
  <c r="AE83" i="1"/>
  <c r="AC84" i="1"/>
  <c r="AD84" i="1"/>
  <c r="AE84" i="1"/>
  <c r="AC85" i="1"/>
  <c r="AD85" i="1"/>
  <c r="AE85" i="1"/>
  <c r="AC86" i="1"/>
  <c r="AD86" i="1"/>
  <c r="AE86" i="1"/>
  <c r="AC87" i="1"/>
  <c r="AD87" i="1"/>
  <c r="AE87" i="1"/>
  <c r="AC88" i="1"/>
  <c r="AD88" i="1"/>
  <c r="AE88" i="1"/>
  <c r="AC89" i="1"/>
  <c r="AD89" i="1"/>
  <c r="AE89" i="1"/>
  <c r="AC90" i="1"/>
  <c r="AD90" i="1"/>
  <c r="AE90" i="1"/>
  <c r="AC91" i="1"/>
  <c r="AD91" i="1"/>
  <c r="AE91" i="1"/>
  <c r="AC92" i="1"/>
  <c r="AD92" i="1"/>
  <c r="AE92" i="1"/>
  <c r="AC93" i="1"/>
  <c r="AD93" i="1"/>
  <c r="AE93" i="1"/>
  <c r="AC94" i="1"/>
  <c r="AD94" i="1"/>
  <c r="AE94" i="1"/>
  <c r="AC95" i="1"/>
  <c r="AD95" i="1"/>
  <c r="AE95" i="1"/>
  <c r="AC96" i="1"/>
  <c r="AD96" i="1"/>
  <c r="AE96" i="1"/>
  <c r="AC97" i="1"/>
  <c r="AD97" i="1"/>
  <c r="AE97" i="1"/>
  <c r="AC98" i="1"/>
  <c r="AD98" i="1"/>
  <c r="AE98" i="1"/>
  <c r="AC99" i="1"/>
  <c r="AD99" i="1"/>
  <c r="AE99" i="1"/>
  <c r="AC100" i="1"/>
  <c r="AD100" i="1"/>
  <c r="AE100" i="1"/>
  <c r="AC101" i="1"/>
  <c r="AD101" i="1"/>
  <c r="AE101" i="1"/>
  <c r="AC102" i="1"/>
  <c r="AD102" i="1"/>
  <c r="AE102" i="1"/>
  <c r="AC103" i="1"/>
  <c r="AD103" i="1"/>
  <c r="AE103" i="1"/>
  <c r="AC104" i="1"/>
  <c r="AD104" i="1"/>
  <c r="AE104" i="1"/>
  <c r="AC105" i="1"/>
  <c r="AD105" i="1"/>
  <c r="AE105" i="1"/>
  <c r="AC106" i="1"/>
  <c r="AD106" i="1"/>
  <c r="AE106" i="1"/>
  <c r="AC107" i="1"/>
  <c r="AD107" i="1"/>
  <c r="AE107" i="1"/>
  <c r="AC108" i="1"/>
  <c r="AD108" i="1"/>
  <c r="AE108" i="1"/>
  <c r="AC109" i="1"/>
  <c r="AD109" i="1"/>
  <c r="AE109" i="1"/>
  <c r="AC110" i="1"/>
  <c r="AD110" i="1"/>
  <c r="AE110" i="1"/>
  <c r="AC111" i="1"/>
  <c r="AD111" i="1"/>
  <c r="AE111" i="1"/>
  <c r="AC112" i="1"/>
  <c r="AD112" i="1"/>
  <c r="AE112" i="1"/>
  <c r="AC113" i="1"/>
  <c r="AD113" i="1"/>
  <c r="AE113" i="1"/>
  <c r="AC114" i="1"/>
  <c r="AD114" i="1"/>
  <c r="AE114" i="1"/>
  <c r="AC115" i="1"/>
  <c r="AD115" i="1"/>
  <c r="AE115" i="1"/>
  <c r="AC116" i="1"/>
  <c r="AD116" i="1"/>
  <c r="AE116" i="1"/>
  <c r="AC117" i="1"/>
  <c r="AD117" i="1"/>
  <c r="AE117" i="1"/>
  <c r="AC118" i="1"/>
  <c r="AD118" i="1"/>
  <c r="AE118" i="1"/>
  <c r="AC119" i="1"/>
  <c r="AD119" i="1"/>
  <c r="AE119" i="1"/>
  <c r="AC120" i="1"/>
  <c r="AD120" i="1"/>
  <c r="AE120" i="1"/>
  <c r="AC121" i="1"/>
  <c r="AD121" i="1"/>
  <c r="AE121" i="1"/>
  <c r="AC122" i="1"/>
  <c r="AD122" i="1"/>
  <c r="AE122" i="1"/>
  <c r="AC123" i="1"/>
  <c r="AD123" i="1"/>
  <c r="AE123" i="1"/>
  <c r="AC124" i="1"/>
  <c r="AD124" i="1"/>
  <c r="AE124" i="1"/>
  <c r="AC125" i="1"/>
  <c r="AD125" i="1"/>
  <c r="AE125" i="1"/>
  <c r="AC126" i="1"/>
  <c r="AD126" i="1"/>
  <c r="AE126" i="1"/>
  <c r="AC127" i="1"/>
  <c r="AD127" i="1"/>
  <c r="AE127" i="1"/>
  <c r="AC128" i="1"/>
  <c r="AD128" i="1"/>
  <c r="AE128" i="1"/>
  <c r="AC131" i="1"/>
  <c r="AD131" i="1"/>
  <c r="AE131" i="1"/>
  <c r="AC132" i="1"/>
  <c r="AD132" i="1"/>
  <c r="AE132" i="1"/>
  <c r="AC133" i="1"/>
  <c r="AD133" i="1"/>
  <c r="AE133" i="1"/>
  <c r="AC134" i="1"/>
  <c r="AD134" i="1"/>
  <c r="AE134" i="1"/>
  <c r="AC135" i="1"/>
  <c r="AD135" i="1"/>
  <c r="AE135" i="1"/>
  <c r="AC136" i="1"/>
  <c r="AD136" i="1"/>
  <c r="AE136" i="1"/>
  <c r="AC137" i="1"/>
  <c r="AD137" i="1"/>
  <c r="AE137" i="1"/>
  <c r="AC138" i="1"/>
  <c r="AD138" i="1"/>
  <c r="AE138" i="1"/>
  <c r="AC139" i="1"/>
  <c r="AD139" i="1"/>
  <c r="AE139" i="1"/>
  <c r="AC144" i="1"/>
  <c r="AD144" i="1"/>
  <c r="AE144" i="1"/>
  <c r="AC145" i="1"/>
  <c r="AD145" i="1"/>
  <c r="AE145" i="1"/>
  <c r="AC146" i="1"/>
  <c r="AD146" i="1"/>
  <c r="AE146" i="1"/>
  <c r="AC147" i="1"/>
  <c r="AD147" i="1"/>
  <c r="AE147" i="1"/>
  <c r="AC149" i="1"/>
  <c r="AD149" i="1"/>
  <c r="AE149" i="1"/>
  <c r="AC150" i="1"/>
  <c r="AD150" i="1"/>
  <c r="AE150" i="1"/>
  <c r="AC151" i="1"/>
  <c r="AD151" i="1"/>
  <c r="AE151" i="1"/>
  <c r="AC152" i="1"/>
  <c r="AD152" i="1"/>
  <c r="AE152" i="1"/>
  <c r="AC154" i="1"/>
  <c r="AD154" i="1"/>
  <c r="AE154" i="1"/>
  <c r="AC155" i="1"/>
  <c r="AD155" i="1"/>
  <c r="AE155" i="1"/>
  <c r="AC157" i="1"/>
  <c r="AD157" i="1"/>
  <c r="AE157" i="1"/>
  <c r="AC158" i="1"/>
  <c r="AD158" i="1"/>
  <c r="AE158" i="1"/>
  <c r="AC159" i="1"/>
  <c r="AD159" i="1"/>
  <c r="AE159" i="1"/>
  <c r="AC160" i="1"/>
  <c r="AD160" i="1"/>
  <c r="AE160" i="1"/>
  <c r="AC161" i="1"/>
  <c r="AD161" i="1"/>
  <c r="AE161" i="1"/>
  <c r="AC162" i="1"/>
  <c r="AD162" i="1"/>
  <c r="AE162" i="1"/>
  <c r="AC163" i="1"/>
  <c r="AD163" i="1"/>
  <c r="AE163" i="1"/>
  <c r="AC164" i="1"/>
  <c r="AD164" i="1"/>
  <c r="AE164" i="1"/>
  <c r="AC165" i="1"/>
  <c r="AD165" i="1"/>
  <c r="AE165" i="1"/>
  <c r="AC166" i="1"/>
  <c r="AD166" i="1"/>
  <c r="AE166" i="1"/>
  <c r="AC167" i="1"/>
  <c r="AD167" i="1"/>
  <c r="AE167" i="1"/>
  <c r="AC168" i="1"/>
  <c r="AD168" i="1"/>
  <c r="AE168" i="1"/>
  <c r="AC169" i="1"/>
  <c r="AD169" i="1"/>
  <c r="AE169" i="1"/>
  <c r="AC173" i="1"/>
  <c r="AD173" i="1"/>
  <c r="AE173" i="1"/>
  <c r="AC174" i="1"/>
  <c r="AD174" i="1"/>
  <c r="AE174" i="1"/>
  <c r="AC175" i="1"/>
  <c r="AD175" i="1"/>
  <c r="AE175" i="1"/>
  <c r="AC176" i="1"/>
  <c r="AD176" i="1"/>
  <c r="AE176" i="1"/>
  <c r="AC179" i="1"/>
  <c r="AD179" i="1"/>
  <c r="AE179" i="1"/>
  <c r="AC180" i="1"/>
  <c r="AD180" i="1"/>
  <c r="AE180" i="1"/>
  <c r="AC181" i="1"/>
  <c r="AD181" i="1"/>
  <c r="AE181" i="1"/>
  <c r="AC182" i="1"/>
  <c r="AD182" i="1"/>
  <c r="AE182" i="1"/>
  <c r="AC183" i="1"/>
  <c r="AD183" i="1"/>
  <c r="AE183" i="1"/>
  <c r="AC184" i="1"/>
  <c r="AD184" i="1"/>
  <c r="AE184" i="1"/>
  <c r="AC185" i="1"/>
  <c r="AD185" i="1"/>
  <c r="AE185" i="1"/>
  <c r="AC186" i="1"/>
  <c r="AD186" i="1"/>
  <c r="AE186" i="1"/>
  <c r="AC187" i="1"/>
  <c r="AD187" i="1"/>
  <c r="AE187" i="1"/>
  <c r="AC188" i="1"/>
  <c r="AD188" i="1"/>
  <c r="AE188" i="1"/>
  <c r="AC189" i="1"/>
  <c r="AD189" i="1"/>
  <c r="AE189" i="1"/>
  <c r="AC190" i="1"/>
  <c r="AD190" i="1"/>
  <c r="AE190" i="1"/>
  <c r="AC191" i="1"/>
  <c r="AD191" i="1"/>
  <c r="AE191" i="1"/>
  <c r="AC192" i="1"/>
  <c r="AD192" i="1"/>
  <c r="AE192" i="1"/>
  <c r="AC193" i="1"/>
  <c r="AD193" i="1"/>
  <c r="AE193" i="1"/>
  <c r="AC194" i="1"/>
  <c r="AD194" i="1"/>
  <c r="AE194" i="1"/>
  <c r="AC195" i="1"/>
  <c r="AD195" i="1"/>
  <c r="AE195" i="1"/>
  <c r="AC196" i="1"/>
  <c r="AD196" i="1"/>
  <c r="AE196" i="1"/>
  <c r="AC197" i="1"/>
  <c r="AD197" i="1"/>
  <c r="AE197" i="1"/>
  <c r="AC198" i="1"/>
  <c r="AD198" i="1"/>
  <c r="AE198" i="1"/>
  <c r="AC199" i="1"/>
  <c r="AD199" i="1"/>
  <c r="AE199" i="1"/>
  <c r="AC200" i="1"/>
  <c r="AD200" i="1"/>
  <c r="AE200" i="1"/>
  <c r="AC201" i="1"/>
  <c r="AD201" i="1"/>
  <c r="AE201" i="1"/>
  <c r="AC202" i="1"/>
  <c r="AD202" i="1"/>
  <c r="AE202" i="1"/>
  <c r="AC203" i="1"/>
  <c r="AD203" i="1"/>
  <c r="AE203" i="1"/>
  <c r="AC204" i="1"/>
  <c r="AD204" i="1"/>
  <c r="AE204" i="1"/>
  <c r="AC205" i="1"/>
  <c r="AD205" i="1"/>
  <c r="AE205" i="1"/>
  <c r="AC206" i="1"/>
  <c r="AD206" i="1"/>
  <c r="AE206" i="1"/>
  <c r="AC207" i="1"/>
  <c r="AD207" i="1"/>
  <c r="AE207" i="1"/>
  <c r="AC208" i="1"/>
  <c r="AD208" i="1"/>
  <c r="AE208" i="1"/>
  <c r="AC209" i="1"/>
  <c r="AD209" i="1"/>
  <c r="AE209" i="1"/>
  <c r="AC210" i="1"/>
  <c r="AD210" i="1"/>
  <c r="AE210" i="1"/>
  <c r="AC211" i="1"/>
  <c r="AD211" i="1"/>
  <c r="AE211" i="1"/>
  <c r="AC212" i="1"/>
  <c r="AD212" i="1"/>
  <c r="AE212" i="1"/>
  <c r="AC224" i="1"/>
  <c r="AD224" i="1"/>
  <c r="AE224" i="1"/>
  <c r="AC226" i="1"/>
  <c r="AC227" i="1"/>
  <c r="AD227" i="1"/>
  <c r="AE227" i="1"/>
  <c r="AC228" i="1"/>
  <c r="AD228" i="1"/>
  <c r="AE228" i="1"/>
  <c r="AC229" i="1"/>
  <c r="AD229" i="1"/>
  <c r="AE229" i="1"/>
  <c r="AC230" i="1"/>
  <c r="AD230" i="1"/>
  <c r="AE230" i="1"/>
  <c r="AD231" i="1"/>
  <c r="AE231" i="1"/>
  <c r="AC232" i="1"/>
  <c r="AD232" i="1"/>
  <c r="AE232" i="1"/>
  <c r="AC233" i="1"/>
  <c r="AD233" i="1"/>
  <c r="AE233" i="1"/>
  <c r="AC234" i="1"/>
  <c r="AD234" i="1"/>
  <c r="AE234" i="1"/>
  <c r="AC235" i="1"/>
  <c r="AD235" i="1"/>
  <c r="AE235" i="1"/>
  <c r="AC236" i="1"/>
  <c r="AD236" i="1"/>
  <c r="AE236" i="1"/>
  <c r="AC237" i="1"/>
  <c r="AD237" i="1"/>
  <c r="AE237" i="1"/>
  <c r="AC244" i="1"/>
  <c r="AD244" i="1"/>
  <c r="AE244" i="1"/>
  <c r="AC245" i="1"/>
  <c r="AD245" i="1"/>
  <c r="AE245" i="1"/>
  <c r="AC246" i="1"/>
  <c r="AD246" i="1"/>
  <c r="AE246" i="1"/>
  <c r="AC247" i="1"/>
  <c r="AD247" i="1"/>
  <c r="AE247" i="1"/>
  <c r="AC248" i="1"/>
  <c r="AD248" i="1"/>
  <c r="AE248" i="1"/>
  <c r="AC249" i="1"/>
  <c r="AD249" i="1"/>
  <c r="AE249" i="1"/>
  <c r="AC250" i="1"/>
  <c r="AD250" i="1"/>
  <c r="AE250" i="1"/>
  <c r="AC255" i="1"/>
  <c r="AD255" i="1"/>
  <c r="AE255" i="1"/>
  <c r="AC256" i="1"/>
  <c r="AD256" i="1"/>
  <c r="AE256" i="1"/>
  <c r="AC268" i="1"/>
  <c r="AD268" i="1"/>
  <c r="AE268" i="1"/>
  <c r="AE2" i="1"/>
  <c r="AD2" i="1"/>
  <c r="AC2" i="1"/>
  <c r="Q238" i="1" l="1"/>
  <c r="R238" i="1"/>
  <c r="S238" i="1"/>
  <c r="R239" i="1"/>
  <c r="S239" i="1"/>
  <c r="Q241" i="1"/>
  <c r="R241" i="1"/>
  <c r="S241" i="1"/>
  <c r="AE241" i="1" s="1"/>
  <c r="Q242" i="1"/>
  <c r="R242" i="1"/>
  <c r="S242" i="1"/>
  <c r="Q243" i="1"/>
  <c r="R243" i="1"/>
  <c r="S243" i="1"/>
  <c r="AE242" i="1" l="1"/>
  <c r="AC243" i="1"/>
  <c r="AD243" i="1"/>
  <c r="AC242" i="1"/>
  <c r="AD242" i="1"/>
  <c r="AE243" i="1"/>
  <c r="AC241" i="1"/>
  <c r="AD241" i="1"/>
  <c r="AE240" i="1"/>
  <c r="AC240" i="1"/>
  <c r="AD240" i="1"/>
  <c r="AE238" i="1"/>
  <c r="AC238" i="1"/>
  <c r="AD238" i="1"/>
  <c r="AC239" i="1"/>
  <c r="AD239" i="1"/>
  <c r="AE239" i="1"/>
  <c r="S148" i="1"/>
  <c r="R148" i="1"/>
  <c r="Q148" i="1"/>
  <c r="AC148" i="1" l="1"/>
  <c r="AD148" i="1"/>
  <c r="AE148" i="1"/>
  <c r="AF26" i="1"/>
  <c r="AF50" i="1"/>
  <c r="AF94" i="1"/>
  <c r="AF112" i="1"/>
  <c r="AE253" i="1"/>
  <c r="AE254" i="1"/>
  <c r="AE259" i="1"/>
  <c r="Q260" i="1"/>
  <c r="R260" i="1"/>
  <c r="S260" i="1"/>
  <c r="Q261" i="1"/>
  <c r="R261" i="1"/>
  <c r="S261" i="1"/>
  <c r="Q262" i="1"/>
  <c r="R262" i="1"/>
  <c r="S262" i="1"/>
  <c r="AE261" i="1" l="1"/>
  <c r="AE260" i="1"/>
  <c r="AC262" i="1"/>
  <c r="AD262" i="1"/>
  <c r="AC257" i="1"/>
  <c r="AD257" i="1"/>
  <c r="AC259" i="1"/>
  <c r="AD259" i="1"/>
  <c r="AC254" i="1"/>
  <c r="AD254" i="1"/>
  <c r="AE258" i="1"/>
  <c r="AD261" i="1"/>
  <c r="AC261" i="1"/>
  <c r="AD258" i="1"/>
  <c r="AC258" i="1"/>
  <c r="AE257" i="1"/>
  <c r="AD253" i="1"/>
  <c r="AC253" i="1"/>
  <c r="AE262" i="1"/>
  <c r="AC260" i="1"/>
  <c r="AD260" i="1"/>
  <c r="Q217" i="1"/>
  <c r="R217" i="1"/>
  <c r="S217" i="1"/>
  <c r="Q218" i="1"/>
  <c r="R218" i="1"/>
  <c r="S218" i="1"/>
  <c r="Q219" i="1"/>
  <c r="R219" i="1"/>
  <c r="S219" i="1"/>
  <c r="Q220" i="1"/>
  <c r="R220" i="1"/>
  <c r="S220" i="1"/>
  <c r="Q221" i="1"/>
  <c r="R221" i="1"/>
  <c r="S221" i="1"/>
  <c r="Q222" i="1"/>
  <c r="R222" i="1"/>
  <c r="S222" i="1"/>
  <c r="Q223" i="1"/>
  <c r="R223" i="1"/>
  <c r="S223" i="1"/>
  <c r="S216" i="1"/>
  <c r="R216" i="1"/>
  <c r="Q216" i="1"/>
  <c r="S215" i="1"/>
  <c r="R215" i="1"/>
  <c r="Q215" i="1"/>
  <c r="AE223" i="1" l="1"/>
  <c r="AE222" i="1"/>
  <c r="AE221" i="1"/>
  <c r="AE218" i="1"/>
  <c r="AC219" i="1"/>
  <c r="AD219" i="1"/>
  <c r="AC220" i="1"/>
  <c r="AD220" i="1"/>
  <c r="AC217" i="1"/>
  <c r="AD217" i="1"/>
  <c r="AD216" i="1"/>
  <c r="AC216" i="1"/>
  <c r="AE216" i="1"/>
  <c r="AE219" i="1"/>
  <c r="AC222" i="1"/>
  <c r="AD222" i="1"/>
  <c r="AE220" i="1"/>
  <c r="AC218" i="1"/>
  <c r="AD218" i="1"/>
  <c r="AE215" i="1"/>
  <c r="AC221" i="1"/>
  <c r="AD221" i="1"/>
  <c r="AC215" i="1"/>
  <c r="AD215" i="1"/>
  <c r="AC223" i="1"/>
  <c r="AD223" i="1"/>
  <c r="AE217" i="1"/>
  <c r="Q251" i="1"/>
  <c r="R251" i="1"/>
  <c r="S251" i="1"/>
  <c r="Q264" i="1"/>
  <c r="R264" i="1"/>
  <c r="S264" i="1"/>
  <c r="Q265" i="1"/>
  <c r="R265" i="1"/>
  <c r="S265" i="1"/>
  <c r="Q266" i="1"/>
  <c r="R266" i="1"/>
  <c r="S266" i="1"/>
  <c r="Q267" i="1"/>
  <c r="R267" i="1"/>
  <c r="S267" i="1"/>
  <c r="S263" i="1"/>
  <c r="R263" i="1"/>
  <c r="Q263" i="1"/>
  <c r="AE267" i="1" l="1"/>
  <c r="AE264" i="1"/>
  <c r="AE266" i="1"/>
  <c r="AE265" i="1"/>
  <c r="AC251" i="1"/>
  <c r="AD251" i="1"/>
  <c r="AE263" i="1"/>
  <c r="AC265" i="1"/>
  <c r="AD265" i="1"/>
  <c r="AC267" i="1"/>
  <c r="AD267" i="1"/>
  <c r="AC264" i="1"/>
  <c r="AD264" i="1"/>
  <c r="AE251" i="1"/>
  <c r="AC263" i="1"/>
  <c r="AD263" i="1"/>
  <c r="AD266" i="1"/>
  <c r="AC266" i="1"/>
  <c r="S214" i="1"/>
  <c r="R214" i="1"/>
  <c r="Q214" i="1"/>
  <c r="S213" i="1"/>
  <c r="R213" i="1"/>
  <c r="Q213" i="1"/>
  <c r="AE214" i="1" l="1"/>
  <c r="AC213" i="1"/>
  <c r="AD213" i="1"/>
  <c r="AF200" i="1"/>
  <c r="AE213" i="1"/>
  <c r="AC214" i="1"/>
  <c r="AD214" i="1"/>
  <c r="S80" i="1"/>
  <c r="R80" i="1"/>
  <c r="Q80" i="1"/>
  <c r="S75" i="1"/>
  <c r="R75" i="1"/>
  <c r="Q75" i="1"/>
  <c r="S130" i="1"/>
  <c r="R130" i="1"/>
  <c r="Q130" i="1"/>
  <c r="S129" i="1"/>
  <c r="AE129" i="1" s="1"/>
  <c r="R129" i="1"/>
  <c r="Q129" i="1"/>
  <c r="S178" i="1"/>
  <c r="R178" i="1"/>
  <c r="Q178" i="1"/>
  <c r="S177" i="1"/>
  <c r="R177" i="1"/>
  <c r="Q177" i="1"/>
  <c r="S172" i="1"/>
  <c r="R172" i="1"/>
  <c r="Q172" i="1"/>
  <c r="S171" i="1"/>
  <c r="R171" i="1"/>
  <c r="Q171" i="1"/>
  <c r="S170" i="1"/>
  <c r="R170" i="1"/>
  <c r="Q170" i="1"/>
  <c r="S156" i="1"/>
  <c r="R156" i="1"/>
  <c r="Q156" i="1"/>
  <c r="S153" i="1"/>
  <c r="R153" i="1"/>
  <c r="Q153" i="1"/>
  <c r="S143" i="1"/>
  <c r="AE143" i="1" s="1"/>
  <c r="R143" i="1"/>
  <c r="Q143" i="1"/>
  <c r="S142" i="1"/>
  <c r="R142" i="1"/>
  <c r="Q142" i="1"/>
  <c r="S141" i="1"/>
  <c r="R141" i="1"/>
  <c r="Q141" i="1"/>
  <c r="S140" i="1"/>
  <c r="R140" i="1"/>
  <c r="Q140" i="1"/>
  <c r="S82" i="1"/>
  <c r="R82" i="1"/>
  <c r="Q82" i="1"/>
  <c r="Q8" i="1"/>
  <c r="Q9" i="1"/>
  <c r="Q10" i="1"/>
  <c r="S8" i="1"/>
  <c r="S9" i="1"/>
  <c r="S10" i="1"/>
  <c r="AE10" i="1" s="1"/>
  <c r="AE225" i="1"/>
  <c r="AD226" i="1"/>
  <c r="AC225" i="1"/>
  <c r="AE226" i="1"/>
  <c r="AD225" i="1"/>
  <c r="AF224" i="1"/>
  <c r="AC141" i="1" l="1"/>
  <c r="AD141" i="1"/>
  <c r="AC130" i="1"/>
  <c r="AD130" i="1"/>
  <c r="AE80" i="1"/>
  <c r="AE177" i="1"/>
  <c r="AD8" i="1"/>
  <c r="AC8" i="1"/>
  <c r="AF2" i="1"/>
  <c r="AE153" i="1"/>
  <c r="AC178" i="1"/>
  <c r="AD178" i="1"/>
  <c r="AE130" i="1"/>
  <c r="AC9" i="1"/>
  <c r="AD9" i="1"/>
  <c r="AC153" i="1"/>
  <c r="AD153" i="1"/>
  <c r="AF152" i="1"/>
  <c r="AE141" i="1"/>
  <c r="AE171" i="1"/>
  <c r="AC75" i="1"/>
  <c r="AD75" i="1"/>
  <c r="AF65" i="1"/>
  <c r="AE142" i="1"/>
  <c r="AC172" i="1"/>
  <c r="AD172" i="1"/>
  <c r="AE178" i="1"/>
  <c r="AC177" i="1"/>
  <c r="AD177" i="1"/>
  <c r="AF176" i="1"/>
  <c r="AE9" i="1"/>
  <c r="AE8" i="1"/>
  <c r="AC143" i="1"/>
  <c r="AD143" i="1"/>
  <c r="AE156" i="1"/>
  <c r="AC129" i="1"/>
  <c r="AD129" i="1"/>
  <c r="AF128" i="1"/>
  <c r="AE75" i="1"/>
  <c r="AE170" i="1"/>
  <c r="AC82" i="1"/>
  <c r="AD82" i="1"/>
  <c r="AC171" i="1"/>
  <c r="AD171" i="1"/>
  <c r="AC142" i="1"/>
  <c r="AD142" i="1"/>
  <c r="AE82" i="1"/>
  <c r="AC156" i="1"/>
  <c r="AD156" i="1"/>
  <c r="AC140" i="1"/>
  <c r="AD140" i="1"/>
  <c r="AC10" i="1"/>
  <c r="AD10" i="1"/>
  <c r="AE140" i="1"/>
  <c r="AC170" i="1"/>
  <c r="AD170" i="1"/>
  <c r="AE172" i="1"/>
  <c r="AD80" i="1"/>
  <c r="AC80" i="1"/>
  <c r="AE252" i="1"/>
  <c r="AD252" i="1"/>
  <c r="AC252" i="1"/>
  <c r="S269" i="1"/>
  <c r="Q269" i="1"/>
  <c r="AF245" i="1"/>
  <c r="R269" i="1"/>
  <c r="AF269" i="1" l="1"/>
  <c r="Q271" i="1"/>
  <c r="S271" i="1"/>
</calcChain>
</file>

<file path=xl/sharedStrings.xml><?xml version="1.0" encoding="utf-8"?>
<sst xmlns="http://schemas.openxmlformats.org/spreadsheetml/2006/main" count="1531" uniqueCount="77">
  <si>
    <t>mouse</t>
  </si>
  <si>
    <t>slide</t>
  </si>
  <si>
    <t>slice</t>
  </si>
  <si>
    <t>date_perfused</t>
  </si>
  <si>
    <t>dapi</t>
  </si>
  <si>
    <t>nanobooster</t>
  </si>
  <si>
    <t>gfp_ab</t>
  </si>
  <si>
    <t>sec_ab</t>
  </si>
  <si>
    <t>date_fixed</t>
  </si>
  <si>
    <t>date_axio</t>
  </si>
  <si>
    <t>date_confocal</t>
  </si>
  <si>
    <t>labeled_cells?</t>
  </si>
  <si>
    <t>DP_210202A</t>
  </si>
  <si>
    <t>1A</t>
  </si>
  <si>
    <t>1B</t>
  </si>
  <si>
    <t>2A</t>
  </si>
  <si>
    <t>2B</t>
  </si>
  <si>
    <t>3A</t>
  </si>
  <si>
    <t>3B</t>
  </si>
  <si>
    <t>4A</t>
  </si>
  <si>
    <t>4B</t>
  </si>
  <si>
    <t>DP_210202B</t>
  </si>
  <si>
    <t>DP_210202C</t>
  </si>
  <si>
    <t>DP_210202D</t>
  </si>
  <si>
    <t>5A</t>
  </si>
  <si>
    <t>5B</t>
  </si>
  <si>
    <t>DP_210203A</t>
  </si>
  <si>
    <t>6A</t>
  </si>
  <si>
    <t>DP_210203B</t>
  </si>
  <si>
    <t>DP_210308A</t>
  </si>
  <si>
    <t>DP_210308B</t>
  </si>
  <si>
    <t>DP_210308C</t>
  </si>
  <si>
    <t>DP_210416A</t>
  </si>
  <si>
    <t>DP_210416B</t>
  </si>
  <si>
    <t>DP_210417</t>
  </si>
  <si>
    <t>condition</t>
  </si>
  <si>
    <t>50mg2x</t>
  </si>
  <si>
    <t>100mg1x</t>
  </si>
  <si>
    <t>100mg2x</t>
  </si>
  <si>
    <t>200mg1x</t>
  </si>
  <si>
    <t>1:200</t>
  </si>
  <si>
    <t>110min</t>
  </si>
  <si>
    <t>90min</t>
  </si>
  <si>
    <t>1:500</t>
  </si>
  <si>
    <t>goat, mouse</t>
  </si>
  <si>
    <t>y</t>
  </si>
  <si>
    <t>n</t>
  </si>
  <si>
    <t>double_cortex</t>
  </si>
  <si>
    <t>red_cortex</t>
  </si>
  <si>
    <t>green_cortex</t>
  </si>
  <si>
    <t>green_thal</t>
  </si>
  <si>
    <t>red_thal</t>
  </si>
  <si>
    <t>double_thal</t>
  </si>
  <si>
    <t>part</t>
  </si>
  <si>
    <t>green</t>
  </si>
  <si>
    <t>red</t>
  </si>
  <si>
    <t>double</t>
  </si>
  <si>
    <t>inj_region</t>
  </si>
  <si>
    <t>mouse_gfp_avg</t>
  </si>
  <si>
    <t>hippocampus</t>
  </si>
  <si>
    <t xml:space="preserve"> </t>
  </si>
  <si>
    <t>overview_im</t>
  </si>
  <si>
    <t>green_hipp</t>
  </si>
  <si>
    <t>double_hipp</t>
  </si>
  <si>
    <t>red_hipp</t>
  </si>
  <si>
    <t>green_only_proportion</t>
  </si>
  <si>
    <t>total_cell_count</t>
  </si>
  <si>
    <t>red_only_proportion</t>
  </si>
  <si>
    <t>degraded</t>
  </si>
  <si>
    <t>CA1+cortex</t>
  </si>
  <si>
    <t>viscortex</t>
  </si>
  <si>
    <t>cortex</t>
  </si>
  <si>
    <t>sensorycortex</t>
  </si>
  <si>
    <t>remaining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</si>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</sst>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15" fontId="0" fillId="0" borderId="0" xfId="0" applyNumberFormat="1"/>
    <xf numFmtId="15" fontId="0" fillId="0" borderId="1" xfId="0" applyNumberFormat="1" applyBorder="1"/>
    <xf numFmtId="49" fontId="0" fillId="0" borderId="0" xfId="0" applyNumberFormat="1"/>
    <xf numFmtId="49" fontId="0" fillId="0" borderId="1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Fill="1"/>
    <xf numFmtId="15" fontId="0" fillId="0" borderId="0" xfId="0" applyNumberFormat="1" applyFill="1"/>
    <xf numFmtId="16" fontId="0" fillId="0" borderId="0" xfId="0" applyNumberFormat="1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5" fontId="0" fillId="0" borderId="0" xfId="0" applyNumberFormat="1" applyFill="1" applyBorder="1"/>
    <xf numFmtId="0" fontId="0" fillId="0" borderId="2" xfId="0" applyFont="1" applyBorder="1"/>
    <xf numFmtId="0" fontId="0" fillId="0" borderId="0" xfId="0" applyFont="1"/>
    <xf numFmtId="0" fontId="0" fillId="0" borderId="0" xfId="0" applyFont="1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0" borderId="4" xfId="0" applyFont="1" applyBorder="1"/>
    <xf numFmtId="0" fontId="1" fillId="0" borderId="1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15" fontId="0" fillId="0" borderId="1" xfId="0" applyNumberFormat="1" applyFill="1" applyBorder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0" borderId="0" xfId="0" applyFont="1" applyFill="1" applyAlignment="1">
      <alignment horizontal="right"/>
    </xf>
    <xf numFmtId="15" fontId="0" fillId="2" borderId="0" xfId="0" applyNumberFormat="1" applyFill="1"/>
    <xf numFmtId="0" fontId="0" fillId="0" borderId="2" xfId="0" applyFont="1" applyFill="1" applyBorder="1"/>
    <xf numFmtId="0" fontId="0" fillId="0" borderId="0" xfId="0" applyFont="1" applyFill="1"/>
    <xf numFmtId="0" fontId="0" fillId="0" borderId="0" xfId="0" applyFont="1" applyFill="1" applyBorder="1"/>
    <xf numFmtId="15" fontId="0" fillId="0" borderId="0" xfId="0" applyNumberFormat="1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1"/>
  <sheetViews>
    <sheetView tabSelected="1" topLeftCell="Q1" zoomScaleNormal="100" workbookViewId="0">
      <selection activeCell="V4" sqref="V4"/>
    </sheetView>
  </sheetViews>
  <sheetFormatPr defaultRowHeight="15" x14ac:dyDescent="0.25"/>
  <cols>
    <col min="3" max="4" width="19.5703125" customWidth="1"/>
    <col min="5" max="5" width="9.140625" style="22"/>
    <col min="7" max="7" width="9.85546875" bestFit="1" customWidth="1"/>
    <col min="8" max="8" width="9.140625" style="6"/>
    <col min="12" max="12" width="9.7109375" bestFit="1" customWidth="1"/>
    <col min="13" max="13" width="9.85546875" style="10" bestFit="1" customWidth="1"/>
    <col min="14" max="14" width="10.140625" style="10" bestFit="1" customWidth="1"/>
    <col min="15" max="16" width="9.140625" style="14"/>
    <col min="17" max="19" width="9.140625" style="22"/>
    <col min="20" max="20" width="13.85546875" style="18" customWidth="1"/>
    <col min="21" max="21" width="13.140625" customWidth="1"/>
    <col min="22" max="22" width="14" bestFit="1" customWidth="1"/>
    <col min="23" max="23" width="10.5703125" style="18" bestFit="1" customWidth="1"/>
    <col min="24" max="24" width="8.42578125" bestFit="1" customWidth="1"/>
    <col min="25" max="25" width="11.7109375" bestFit="1" customWidth="1"/>
    <col min="26" max="26" width="10.5703125" style="18" bestFit="1" customWidth="1"/>
    <col min="27" max="27" width="8.42578125" bestFit="1" customWidth="1"/>
    <col min="28" max="28" width="11.7109375" bestFit="1" customWidth="1"/>
    <col min="29" max="29" width="11.7109375" style="18" customWidth="1"/>
    <col min="30" max="31" width="11.7109375" customWidth="1"/>
  </cols>
  <sheetData>
    <row r="1" spans="1:32" x14ac:dyDescent="0.25">
      <c r="A1" t="s">
        <v>35</v>
      </c>
      <c r="B1" t="s">
        <v>57</v>
      </c>
      <c r="C1" t="s">
        <v>0</v>
      </c>
      <c r="D1" t="s">
        <v>74</v>
      </c>
      <c r="E1" s="22" t="s">
        <v>1</v>
      </c>
      <c r="F1" t="s">
        <v>2</v>
      </c>
      <c r="G1" t="s">
        <v>3</v>
      </c>
      <c r="H1" s="6" t="s">
        <v>5</v>
      </c>
      <c r="I1" t="s">
        <v>4</v>
      </c>
      <c r="J1" t="s">
        <v>6</v>
      </c>
      <c r="K1" t="s">
        <v>7</v>
      </c>
      <c r="L1" t="s">
        <v>8</v>
      </c>
      <c r="M1" s="10" t="s">
        <v>9</v>
      </c>
      <c r="N1" s="10" t="s">
        <v>10</v>
      </c>
      <c r="O1" s="14" t="s">
        <v>61</v>
      </c>
      <c r="P1" s="14" t="s">
        <v>11</v>
      </c>
      <c r="Q1" s="22" t="s">
        <v>54</v>
      </c>
      <c r="R1" s="22" t="s">
        <v>56</v>
      </c>
      <c r="S1" s="22" t="s">
        <v>55</v>
      </c>
      <c r="T1" s="18" t="s">
        <v>49</v>
      </c>
      <c r="U1" t="s">
        <v>47</v>
      </c>
      <c r="V1" t="s">
        <v>48</v>
      </c>
      <c r="W1" s="18" t="s">
        <v>50</v>
      </c>
      <c r="X1" t="s">
        <v>52</v>
      </c>
      <c r="Y1" t="s">
        <v>51</v>
      </c>
      <c r="Z1" s="18" t="s">
        <v>62</v>
      </c>
      <c r="AA1" t="s">
        <v>63</v>
      </c>
      <c r="AB1" t="s">
        <v>64</v>
      </c>
      <c r="AC1" s="18" t="s">
        <v>66</v>
      </c>
      <c r="AD1" t="s">
        <v>65</v>
      </c>
      <c r="AE1" t="s">
        <v>67</v>
      </c>
      <c r="AF1" t="s">
        <v>58</v>
      </c>
    </row>
    <row r="2" spans="1:32" x14ac:dyDescent="0.25">
      <c r="A2" t="s">
        <v>36</v>
      </c>
      <c r="B2" t="s">
        <v>69</v>
      </c>
      <c r="C2" t="s">
        <v>12</v>
      </c>
      <c r="D2" t="s">
        <v>75</v>
      </c>
      <c r="E2" s="22" t="s">
        <v>13</v>
      </c>
      <c r="F2">
        <v>1</v>
      </c>
      <c r="G2" s="4">
        <v>44250</v>
      </c>
      <c r="L2" s="4">
        <v>44251</v>
      </c>
      <c r="M2" s="11">
        <v>44252</v>
      </c>
      <c r="N2" s="32"/>
      <c r="P2" s="13" t="s">
        <v>46</v>
      </c>
      <c r="Q2" s="23">
        <v>0</v>
      </c>
      <c r="R2" s="23">
        <v>0</v>
      </c>
      <c r="S2" s="23">
        <v>0</v>
      </c>
      <c r="AC2" s="18">
        <f>SUM(Q2:S2)</f>
        <v>0</v>
      </c>
      <c r="AD2" t="e">
        <f>Q2/(Q2+R2+S2)</f>
        <v>#DIV/0!</v>
      </c>
      <c r="AE2" t="e">
        <f>S2/(Q2+R2+S2)</f>
        <v>#DIV/0!</v>
      </c>
      <c r="AF2">
        <f>SUM(Q2:Q25)/SUM(Q2:S25)</f>
        <v>0.20818965517241381</v>
      </c>
    </row>
    <row r="3" spans="1:32" x14ac:dyDescent="0.25">
      <c r="A3" t="s">
        <v>36</v>
      </c>
      <c r="B3" t="s">
        <v>69</v>
      </c>
      <c r="C3" t="s">
        <v>12</v>
      </c>
      <c r="D3" t="s">
        <v>75</v>
      </c>
      <c r="F3">
        <v>2</v>
      </c>
      <c r="G3" s="4">
        <v>44250</v>
      </c>
      <c r="L3" s="4">
        <v>44251</v>
      </c>
      <c r="M3" s="11">
        <v>44252</v>
      </c>
      <c r="N3" s="32"/>
      <c r="P3" s="13" t="s">
        <v>45</v>
      </c>
      <c r="Q3" s="23">
        <v>0</v>
      </c>
      <c r="R3" s="23">
        <v>1</v>
      </c>
      <c r="S3" s="23">
        <v>0</v>
      </c>
      <c r="AC3" s="18">
        <f t="shared" ref="AC3:AC66" si="0">SUM(Q3:S3)</f>
        <v>1</v>
      </c>
      <c r="AD3">
        <f t="shared" ref="AD3:AD66" si="1">Q3/(Q3+R3+S3)</f>
        <v>0</v>
      </c>
      <c r="AE3">
        <f t="shared" ref="AE3:AE66" si="2">S3/(Q3+R3+S3)</f>
        <v>0</v>
      </c>
    </row>
    <row r="4" spans="1:32" x14ac:dyDescent="0.25">
      <c r="A4" t="s">
        <v>36</v>
      </c>
      <c r="B4" t="s">
        <v>69</v>
      </c>
      <c r="C4" t="s">
        <v>12</v>
      </c>
      <c r="D4" t="s">
        <v>75</v>
      </c>
      <c r="F4">
        <v>3</v>
      </c>
      <c r="G4" s="4">
        <v>44250</v>
      </c>
      <c r="L4" s="4">
        <v>44251</v>
      </c>
      <c r="M4" s="11">
        <v>44252</v>
      </c>
      <c r="N4" s="32"/>
      <c r="P4" s="13" t="s">
        <v>45</v>
      </c>
      <c r="Q4" s="23">
        <v>0</v>
      </c>
      <c r="R4" s="23">
        <v>6</v>
      </c>
      <c r="S4" s="23">
        <v>0</v>
      </c>
      <c r="AC4" s="18">
        <f t="shared" si="0"/>
        <v>6</v>
      </c>
      <c r="AD4">
        <f t="shared" si="1"/>
        <v>0</v>
      </c>
      <c r="AE4">
        <f t="shared" si="2"/>
        <v>0</v>
      </c>
    </row>
    <row r="5" spans="1:32" x14ac:dyDescent="0.25">
      <c r="A5" t="s">
        <v>36</v>
      </c>
      <c r="B5" t="s">
        <v>69</v>
      </c>
      <c r="C5" t="s">
        <v>12</v>
      </c>
      <c r="D5" t="s">
        <v>75</v>
      </c>
      <c r="E5" s="22" t="s">
        <v>14</v>
      </c>
      <c r="F5">
        <v>1</v>
      </c>
      <c r="G5" s="4">
        <v>44250</v>
      </c>
      <c r="L5" s="4">
        <v>44273</v>
      </c>
      <c r="M5" s="11">
        <v>44350</v>
      </c>
      <c r="N5" s="32"/>
      <c r="P5" s="14" t="s">
        <v>45</v>
      </c>
      <c r="Q5" s="23">
        <v>0</v>
      </c>
      <c r="R5" s="23">
        <v>2</v>
      </c>
      <c r="S5" s="23">
        <v>0</v>
      </c>
      <c r="AC5" s="18">
        <f t="shared" si="0"/>
        <v>2</v>
      </c>
      <c r="AD5">
        <f t="shared" si="1"/>
        <v>0</v>
      </c>
      <c r="AE5">
        <f t="shared" si="2"/>
        <v>0</v>
      </c>
    </row>
    <row r="6" spans="1:32" x14ac:dyDescent="0.25">
      <c r="A6" t="s">
        <v>36</v>
      </c>
      <c r="B6" t="s">
        <v>69</v>
      </c>
      <c r="C6" t="s">
        <v>12</v>
      </c>
      <c r="D6" t="s">
        <v>75</v>
      </c>
      <c r="F6">
        <v>2</v>
      </c>
      <c r="G6" s="4">
        <v>44250</v>
      </c>
      <c r="L6" s="4">
        <v>44273</v>
      </c>
      <c r="M6" s="11">
        <v>44350</v>
      </c>
      <c r="N6" s="32" t="s">
        <v>60</v>
      </c>
      <c r="P6" s="14" t="s">
        <v>45</v>
      </c>
      <c r="Q6" s="23">
        <v>2</v>
      </c>
      <c r="R6" s="23">
        <v>3</v>
      </c>
      <c r="S6" s="23">
        <v>0</v>
      </c>
      <c r="AC6" s="18">
        <f t="shared" si="0"/>
        <v>5</v>
      </c>
      <c r="AD6">
        <f t="shared" si="1"/>
        <v>0.4</v>
      </c>
      <c r="AE6">
        <f t="shared" si="2"/>
        <v>0</v>
      </c>
    </row>
    <row r="7" spans="1:32" x14ac:dyDescent="0.25">
      <c r="A7" t="s">
        <v>36</v>
      </c>
      <c r="B7" t="s">
        <v>69</v>
      </c>
      <c r="C7" t="s">
        <v>12</v>
      </c>
      <c r="D7" t="s">
        <v>75</v>
      </c>
      <c r="F7">
        <v>3</v>
      </c>
      <c r="G7" s="4">
        <v>44250</v>
      </c>
      <c r="L7" s="4">
        <v>44273</v>
      </c>
      <c r="M7" s="11">
        <v>44350</v>
      </c>
      <c r="N7" s="32" t="s">
        <v>60</v>
      </c>
      <c r="P7" s="14" t="s">
        <v>45</v>
      </c>
      <c r="Q7" s="23">
        <v>3</v>
      </c>
      <c r="R7" s="23">
        <v>17</v>
      </c>
      <c r="S7" s="23">
        <v>0</v>
      </c>
      <c r="AC7" s="18">
        <f t="shared" si="0"/>
        <v>20</v>
      </c>
      <c r="AD7">
        <f t="shared" si="1"/>
        <v>0.15</v>
      </c>
      <c r="AE7">
        <f t="shared" si="2"/>
        <v>0</v>
      </c>
    </row>
    <row r="8" spans="1:32" x14ac:dyDescent="0.25">
      <c r="A8" t="s">
        <v>36</v>
      </c>
      <c r="B8" t="s">
        <v>69</v>
      </c>
      <c r="C8" t="s">
        <v>12</v>
      </c>
      <c r="D8" t="s">
        <v>75</v>
      </c>
      <c r="E8" s="22" t="s">
        <v>15</v>
      </c>
      <c r="F8">
        <v>1</v>
      </c>
      <c r="G8" s="4">
        <v>44250</v>
      </c>
      <c r="L8" s="4">
        <v>44251</v>
      </c>
      <c r="M8" s="11">
        <v>44252</v>
      </c>
      <c r="N8" s="10" t="s">
        <v>68</v>
      </c>
      <c r="P8" s="13" t="s">
        <v>45</v>
      </c>
      <c r="Q8" s="23" t="str">
        <f t="shared" ref="Q8:Q10" si="3">IF(COUNT(T8:V8)=3,SUM(T8,W8),"")</f>
        <v/>
      </c>
      <c r="R8" s="23"/>
      <c r="S8" s="23" t="str">
        <f t="shared" ref="S8:S10" si="4">IF(COUNT(T8:V8)=3,SUM(V8,Y8),"")</f>
        <v/>
      </c>
      <c r="AC8" s="18">
        <f t="shared" si="0"/>
        <v>0</v>
      </c>
      <c r="AD8" t="e">
        <f t="shared" si="1"/>
        <v>#VALUE!</v>
      </c>
      <c r="AE8" t="e">
        <f t="shared" si="2"/>
        <v>#VALUE!</v>
      </c>
    </row>
    <row r="9" spans="1:32" x14ac:dyDescent="0.25">
      <c r="A9" t="s">
        <v>36</v>
      </c>
      <c r="B9" t="s">
        <v>69</v>
      </c>
      <c r="C9" t="s">
        <v>12</v>
      </c>
      <c r="D9" t="s">
        <v>75</v>
      </c>
      <c r="F9">
        <v>2</v>
      </c>
      <c r="G9" s="4">
        <v>44250</v>
      </c>
      <c r="L9" s="4">
        <v>44251</v>
      </c>
      <c r="M9" s="11">
        <v>44252</v>
      </c>
      <c r="N9" s="10" t="s">
        <v>68</v>
      </c>
      <c r="P9" s="13" t="s">
        <v>45</v>
      </c>
      <c r="Q9" s="23" t="str">
        <f t="shared" si="3"/>
        <v/>
      </c>
      <c r="R9" s="23"/>
      <c r="S9" s="23" t="str">
        <f t="shared" si="4"/>
        <v/>
      </c>
      <c r="AC9" s="18">
        <f t="shared" si="0"/>
        <v>0</v>
      </c>
      <c r="AD9" t="e">
        <f t="shared" si="1"/>
        <v>#VALUE!</v>
      </c>
      <c r="AE9" t="e">
        <f t="shared" si="2"/>
        <v>#VALUE!</v>
      </c>
    </row>
    <row r="10" spans="1:32" x14ac:dyDescent="0.25">
      <c r="A10" t="s">
        <v>36</v>
      </c>
      <c r="B10" t="s">
        <v>69</v>
      </c>
      <c r="C10" t="s">
        <v>12</v>
      </c>
      <c r="D10" t="s">
        <v>75</v>
      </c>
      <c r="F10">
        <v>3</v>
      </c>
      <c r="G10" s="4">
        <v>44250</v>
      </c>
      <c r="L10" s="4">
        <v>44251</v>
      </c>
      <c r="M10" s="11">
        <v>44252</v>
      </c>
      <c r="N10" s="10" t="s">
        <v>68</v>
      </c>
      <c r="P10" s="13" t="s">
        <v>45</v>
      </c>
      <c r="Q10" s="23" t="str">
        <f t="shared" si="3"/>
        <v/>
      </c>
      <c r="R10" s="23"/>
      <c r="S10" s="23" t="str">
        <f t="shared" si="4"/>
        <v/>
      </c>
      <c r="AC10" s="18">
        <f t="shared" si="0"/>
        <v>0</v>
      </c>
      <c r="AD10" t="e">
        <f t="shared" si="1"/>
        <v>#VALUE!</v>
      </c>
      <c r="AE10" t="e">
        <f t="shared" si="2"/>
        <v>#VALUE!</v>
      </c>
    </row>
    <row r="11" spans="1:32" x14ac:dyDescent="0.25">
      <c r="A11" t="s">
        <v>36</v>
      </c>
      <c r="B11" t="s">
        <v>69</v>
      </c>
      <c r="C11" t="s">
        <v>12</v>
      </c>
      <c r="D11" t="s">
        <v>75</v>
      </c>
      <c r="E11" s="22" t="s">
        <v>16</v>
      </c>
      <c r="F11">
        <v>1</v>
      </c>
      <c r="G11" s="4">
        <v>44250</v>
      </c>
      <c r="L11" s="4">
        <v>44273</v>
      </c>
      <c r="N11" s="11">
        <v>44355</v>
      </c>
      <c r="O11" s="14" t="s">
        <v>46</v>
      </c>
      <c r="P11" s="14" t="s">
        <v>45</v>
      </c>
      <c r="Q11" s="23">
        <v>0</v>
      </c>
      <c r="R11" s="23">
        <v>4</v>
      </c>
      <c r="S11" s="23">
        <v>1</v>
      </c>
      <c r="AC11" s="18">
        <f t="shared" si="0"/>
        <v>5</v>
      </c>
      <c r="AD11">
        <f t="shared" si="1"/>
        <v>0</v>
      </c>
      <c r="AE11">
        <f t="shared" si="2"/>
        <v>0.2</v>
      </c>
    </row>
    <row r="12" spans="1:32" x14ac:dyDescent="0.25">
      <c r="A12" t="s">
        <v>36</v>
      </c>
      <c r="B12" t="s">
        <v>69</v>
      </c>
      <c r="C12" t="s">
        <v>12</v>
      </c>
      <c r="D12" t="s">
        <v>75</v>
      </c>
      <c r="F12">
        <v>2</v>
      </c>
      <c r="G12" s="4">
        <v>44250</v>
      </c>
      <c r="L12" s="4">
        <v>44273</v>
      </c>
      <c r="N12" s="11">
        <v>44355</v>
      </c>
      <c r="O12" s="14" t="s">
        <v>45</v>
      </c>
      <c r="P12" s="14" t="s">
        <v>45</v>
      </c>
      <c r="Q12" s="23">
        <v>4</v>
      </c>
      <c r="R12" s="23">
        <v>15</v>
      </c>
      <c r="S12" s="23">
        <v>1</v>
      </c>
      <c r="AC12" s="18">
        <f t="shared" si="0"/>
        <v>20</v>
      </c>
      <c r="AD12">
        <f t="shared" si="1"/>
        <v>0.2</v>
      </c>
      <c r="AE12">
        <f t="shared" si="2"/>
        <v>0.05</v>
      </c>
    </row>
    <row r="13" spans="1:32" x14ac:dyDescent="0.25">
      <c r="A13" t="s">
        <v>36</v>
      </c>
      <c r="B13" t="s">
        <v>69</v>
      </c>
      <c r="C13" t="s">
        <v>12</v>
      </c>
      <c r="D13" t="s">
        <v>75</v>
      </c>
      <c r="F13">
        <v>3</v>
      </c>
      <c r="G13" s="4">
        <v>44250</v>
      </c>
      <c r="L13" s="4">
        <v>44273</v>
      </c>
      <c r="N13" s="11">
        <v>44355</v>
      </c>
      <c r="O13" s="14" t="s">
        <v>45</v>
      </c>
      <c r="P13" s="14" t="s">
        <v>45</v>
      </c>
      <c r="Q13" s="23">
        <v>3</v>
      </c>
      <c r="R13" s="23">
        <v>11</v>
      </c>
      <c r="S13" s="23">
        <v>0</v>
      </c>
      <c r="AC13" s="18">
        <f t="shared" si="0"/>
        <v>14</v>
      </c>
      <c r="AD13">
        <f t="shared" si="1"/>
        <v>0.21428571428571427</v>
      </c>
      <c r="AE13">
        <f t="shared" si="2"/>
        <v>0</v>
      </c>
    </row>
    <row r="14" spans="1:32" x14ac:dyDescent="0.25">
      <c r="A14" t="s">
        <v>36</v>
      </c>
      <c r="B14" t="s">
        <v>69</v>
      </c>
      <c r="C14" t="s">
        <v>12</v>
      </c>
      <c r="D14" t="s">
        <v>75</v>
      </c>
      <c r="E14" s="22" t="s">
        <v>17</v>
      </c>
      <c r="F14">
        <v>1</v>
      </c>
      <c r="G14" s="4">
        <v>44250</v>
      </c>
      <c r="L14" s="4">
        <v>44251</v>
      </c>
      <c r="M14" s="11">
        <v>44252</v>
      </c>
      <c r="N14" s="11">
        <v>44263</v>
      </c>
      <c r="O14" s="14" t="s">
        <v>45</v>
      </c>
      <c r="P14" s="13" t="s">
        <v>45</v>
      </c>
      <c r="Q14" s="24">
        <v>14</v>
      </c>
      <c r="R14" s="23">
        <v>39</v>
      </c>
      <c r="S14" s="24">
        <v>3</v>
      </c>
      <c r="AC14" s="18">
        <f t="shared" si="0"/>
        <v>56</v>
      </c>
      <c r="AD14">
        <f t="shared" si="1"/>
        <v>0.25</v>
      </c>
      <c r="AE14">
        <f t="shared" si="2"/>
        <v>5.3571428571428568E-2</v>
      </c>
    </row>
    <row r="15" spans="1:32" x14ac:dyDescent="0.25">
      <c r="A15" t="s">
        <v>36</v>
      </c>
      <c r="B15" t="s">
        <v>69</v>
      </c>
      <c r="C15" t="s">
        <v>12</v>
      </c>
      <c r="D15" t="s">
        <v>75</v>
      </c>
      <c r="F15">
        <v>2</v>
      </c>
      <c r="G15" s="4">
        <v>44250</v>
      </c>
      <c r="L15" s="4">
        <v>44251</v>
      </c>
      <c r="M15" s="11">
        <v>44252</v>
      </c>
      <c r="N15" s="11">
        <v>44263</v>
      </c>
      <c r="O15" s="14" t="s">
        <v>45</v>
      </c>
      <c r="P15" s="13" t="s">
        <v>45</v>
      </c>
      <c r="Q15" s="24">
        <v>28</v>
      </c>
      <c r="R15" s="23">
        <v>73</v>
      </c>
      <c r="S15" s="24">
        <v>1</v>
      </c>
      <c r="AC15" s="18">
        <f t="shared" si="0"/>
        <v>102</v>
      </c>
      <c r="AD15">
        <f t="shared" si="1"/>
        <v>0.27450980392156865</v>
      </c>
      <c r="AE15">
        <f t="shared" si="2"/>
        <v>9.8039215686274508E-3</v>
      </c>
    </row>
    <row r="16" spans="1:32" x14ac:dyDescent="0.25">
      <c r="A16" t="s">
        <v>36</v>
      </c>
      <c r="B16" t="s">
        <v>69</v>
      </c>
      <c r="C16" t="s">
        <v>12</v>
      </c>
      <c r="D16" t="s">
        <v>75</v>
      </c>
      <c r="F16">
        <v>3</v>
      </c>
      <c r="G16" s="4">
        <v>44250</v>
      </c>
      <c r="L16" s="4">
        <v>44251</v>
      </c>
      <c r="M16" s="11">
        <v>44252</v>
      </c>
      <c r="N16" s="11">
        <v>44263</v>
      </c>
      <c r="O16" s="14" t="s">
        <v>45</v>
      </c>
      <c r="P16" s="13" t="s">
        <v>45</v>
      </c>
      <c r="Q16" s="23">
        <v>17</v>
      </c>
      <c r="R16" s="23">
        <v>94</v>
      </c>
      <c r="S16" s="23">
        <v>6</v>
      </c>
      <c r="AC16" s="18">
        <f t="shared" si="0"/>
        <v>117</v>
      </c>
      <c r="AD16">
        <f t="shared" si="1"/>
        <v>0.14529914529914531</v>
      </c>
      <c r="AE16">
        <f t="shared" si="2"/>
        <v>5.128205128205128E-2</v>
      </c>
    </row>
    <row r="17" spans="1:32" x14ac:dyDescent="0.25">
      <c r="A17" t="s">
        <v>36</v>
      </c>
      <c r="B17" t="s">
        <v>69</v>
      </c>
      <c r="C17" t="s">
        <v>12</v>
      </c>
      <c r="D17" t="s">
        <v>75</v>
      </c>
      <c r="E17" s="22" t="s">
        <v>18</v>
      </c>
      <c r="F17">
        <v>1</v>
      </c>
      <c r="G17" s="4">
        <v>44250</v>
      </c>
      <c r="L17" s="4">
        <v>44273</v>
      </c>
      <c r="N17" s="12">
        <v>44308</v>
      </c>
      <c r="P17" s="14" t="s">
        <v>45</v>
      </c>
      <c r="Q17" s="23">
        <v>8</v>
      </c>
      <c r="R17" s="23">
        <v>22</v>
      </c>
      <c r="S17" s="23">
        <v>1</v>
      </c>
      <c r="AC17" s="18">
        <f t="shared" si="0"/>
        <v>31</v>
      </c>
      <c r="AD17">
        <f t="shared" si="1"/>
        <v>0.25806451612903225</v>
      </c>
      <c r="AE17">
        <f t="shared" si="2"/>
        <v>3.2258064516129031E-2</v>
      </c>
    </row>
    <row r="18" spans="1:32" x14ac:dyDescent="0.25">
      <c r="A18" t="s">
        <v>36</v>
      </c>
      <c r="B18" t="s">
        <v>69</v>
      </c>
      <c r="C18" t="s">
        <v>12</v>
      </c>
      <c r="D18" t="s">
        <v>75</v>
      </c>
      <c r="F18">
        <v>2</v>
      </c>
      <c r="G18" s="4">
        <v>44250</v>
      </c>
      <c r="L18" s="4">
        <v>44273</v>
      </c>
      <c r="N18" s="12">
        <v>44308</v>
      </c>
      <c r="P18" s="14" t="s">
        <v>45</v>
      </c>
      <c r="Q18" s="23">
        <v>20</v>
      </c>
      <c r="R18" s="23">
        <v>64</v>
      </c>
      <c r="S18" s="23">
        <v>0</v>
      </c>
      <c r="AC18" s="18">
        <f t="shared" si="0"/>
        <v>84</v>
      </c>
      <c r="AD18">
        <f t="shared" si="1"/>
        <v>0.23809523809523808</v>
      </c>
      <c r="AE18">
        <f t="shared" si="2"/>
        <v>0</v>
      </c>
    </row>
    <row r="19" spans="1:32" x14ac:dyDescent="0.25">
      <c r="A19" t="s">
        <v>36</v>
      </c>
      <c r="B19" t="s">
        <v>69</v>
      </c>
      <c r="C19" t="s">
        <v>12</v>
      </c>
      <c r="D19" t="s">
        <v>75</v>
      </c>
      <c r="F19">
        <v>3</v>
      </c>
      <c r="G19" s="4">
        <v>44250</v>
      </c>
      <c r="L19" s="4">
        <v>44273</v>
      </c>
      <c r="N19" s="12">
        <v>44308</v>
      </c>
      <c r="P19" s="14" t="s">
        <v>45</v>
      </c>
      <c r="Q19" s="23">
        <v>31</v>
      </c>
      <c r="R19" s="23">
        <v>86</v>
      </c>
      <c r="S19" s="23">
        <v>1</v>
      </c>
      <c r="AC19" s="18">
        <f t="shared" si="0"/>
        <v>118</v>
      </c>
      <c r="AD19">
        <f t="shared" si="1"/>
        <v>0.26271186440677968</v>
      </c>
      <c r="AE19">
        <f t="shared" si="2"/>
        <v>8.4745762711864406E-3</v>
      </c>
    </row>
    <row r="20" spans="1:32" x14ac:dyDescent="0.25">
      <c r="A20" t="s">
        <v>36</v>
      </c>
      <c r="B20" t="s">
        <v>69</v>
      </c>
      <c r="C20" t="s">
        <v>12</v>
      </c>
      <c r="D20" t="s">
        <v>75</v>
      </c>
      <c r="E20" s="22" t="s">
        <v>19</v>
      </c>
      <c r="F20">
        <v>1</v>
      </c>
      <c r="G20" s="4">
        <v>44250</v>
      </c>
      <c r="L20" s="4">
        <v>44251</v>
      </c>
      <c r="M20" s="11">
        <v>44252</v>
      </c>
      <c r="N20" s="11">
        <v>44260</v>
      </c>
      <c r="O20" s="14" t="s">
        <v>45</v>
      </c>
      <c r="P20" s="13" t="s">
        <v>45</v>
      </c>
      <c r="Q20" s="23">
        <v>50</v>
      </c>
      <c r="R20" s="23">
        <v>188</v>
      </c>
      <c r="S20" s="23">
        <v>4</v>
      </c>
      <c r="AC20" s="18">
        <f t="shared" si="0"/>
        <v>242</v>
      </c>
      <c r="AD20">
        <f t="shared" si="1"/>
        <v>0.20661157024793389</v>
      </c>
      <c r="AE20">
        <f t="shared" si="2"/>
        <v>1.6528925619834711E-2</v>
      </c>
    </row>
    <row r="21" spans="1:32" x14ac:dyDescent="0.25">
      <c r="A21" t="s">
        <v>36</v>
      </c>
      <c r="B21" t="s">
        <v>69</v>
      </c>
      <c r="C21" t="s">
        <v>12</v>
      </c>
      <c r="D21" t="s">
        <v>75</v>
      </c>
      <c r="F21">
        <v>2</v>
      </c>
      <c r="G21" s="4">
        <v>44250</v>
      </c>
      <c r="L21" s="4">
        <v>44251</v>
      </c>
      <c r="M21" s="11">
        <v>44252</v>
      </c>
      <c r="N21" s="11">
        <v>44260</v>
      </c>
      <c r="O21" s="14" t="s">
        <v>45</v>
      </c>
      <c r="P21" s="13" t="s">
        <v>45</v>
      </c>
      <c r="Q21" s="23">
        <v>70</v>
      </c>
      <c r="R21" s="23">
        <v>235</v>
      </c>
      <c r="S21" s="23">
        <v>1</v>
      </c>
      <c r="AC21" s="18">
        <f t="shared" si="0"/>
        <v>306</v>
      </c>
      <c r="AD21">
        <f t="shared" si="1"/>
        <v>0.22875816993464052</v>
      </c>
      <c r="AE21">
        <f t="shared" si="2"/>
        <v>3.2679738562091504E-3</v>
      </c>
    </row>
    <row r="22" spans="1:32" x14ac:dyDescent="0.25">
      <c r="A22" t="s">
        <v>36</v>
      </c>
      <c r="B22" t="s">
        <v>69</v>
      </c>
      <c r="C22" t="s">
        <v>12</v>
      </c>
      <c r="D22" t="s">
        <v>75</v>
      </c>
      <c r="F22">
        <v>3</v>
      </c>
      <c r="G22" s="4">
        <v>44250</v>
      </c>
      <c r="L22" s="4">
        <v>44251</v>
      </c>
      <c r="M22" s="11">
        <v>44252</v>
      </c>
      <c r="N22" s="11">
        <v>44260</v>
      </c>
      <c r="O22" s="14" t="s">
        <v>45</v>
      </c>
      <c r="P22" s="13" t="s">
        <v>45</v>
      </c>
      <c r="Q22" s="24">
        <v>111</v>
      </c>
      <c r="R22" s="24">
        <v>372</v>
      </c>
      <c r="S22" s="25">
        <v>8</v>
      </c>
      <c r="T22" s="8"/>
      <c r="AC22" s="18">
        <f t="shared" si="0"/>
        <v>491</v>
      </c>
      <c r="AD22">
        <f t="shared" si="1"/>
        <v>0.22606924643584522</v>
      </c>
      <c r="AE22">
        <f t="shared" si="2"/>
        <v>1.6293279022403257E-2</v>
      </c>
    </row>
    <row r="23" spans="1:32" x14ac:dyDescent="0.25">
      <c r="A23" t="s">
        <v>36</v>
      </c>
      <c r="B23" t="s">
        <v>69</v>
      </c>
      <c r="C23" t="s">
        <v>12</v>
      </c>
      <c r="D23" t="s">
        <v>75</v>
      </c>
      <c r="E23" s="22" t="s">
        <v>20</v>
      </c>
      <c r="F23">
        <v>1</v>
      </c>
      <c r="G23" s="4">
        <v>44250</v>
      </c>
      <c r="L23" s="4">
        <v>44273</v>
      </c>
      <c r="N23" s="11">
        <v>44355</v>
      </c>
      <c r="O23" s="14" t="s">
        <v>45</v>
      </c>
      <c r="P23" s="14" t="s">
        <v>45</v>
      </c>
      <c r="Q23" s="39">
        <v>34</v>
      </c>
      <c r="R23" s="39">
        <v>186</v>
      </c>
      <c r="S23" s="39">
        <v>2</v>
      </c>
      <c r="AC23" s="18">
        <f t="shared" si="0"/>
        <v>222</v>
      </c>
      <c r="AD23">
        <f t="shared" si="1"/>
        <v>0.15315315315315314</v>
      </c>
      <c r="AE23">
        <f t="shared" si="2"/>
        <v>9.0090090090090089E-3</v>
      </c>
    </row>
    <row r="24" spans="1:32" x14ac:dyDescent="0.25">
      <c r="A24" t="s">
        <v>36</v>
      </c>
      <c r="B24" t="s">
        <v>69</v>
      </c>
      <c r="C24" t="s">
        <v>12</v>
      </c>
      <c r="D24" t="s">
        <v>75</v>
      </c>
      <c r="F24">
        <v>2</v>
      </c>
      <c r="G24" s="4">
        <v>44250</v>
      </c>
      <c r="L24" s="4">
        <v>44273</v>
      </c>
      <c r="N24" s="11">
        <v>44367</v>
      </c>
      <c r="O24" s="14" t="s">
        <v>46</v>
      </c>
      <c r="P24" s="14" t="s">
        <v>45</v>
      </c>
      <c r="Q24" s="39">
        <v>34</v>
      </c>
      <c r="R24" s="39">
        <v>155</v>
      </c>
      <c r="S24" s="39">
        <v>21</v>
      </c>
      <c r="AC24" s="18">
        <f t="shared" si="0"/>
        <v>210</v>
      </c>
      <c r="AD24">
        <f t="shared" si="1"/>
        <v>0.16190476190476191</v>
      </c>
      <c r="AE24">
        <f t="shared" si="2"/>
        <v>0.1</v>
      </c>
    </row>
    <row r="25" spans="1:32" s="1" customFormat="1" x14ac:dyDescent="0.25">
      <c r="A25" s="1" t="s">
        <v>36</v>
      </c>
      <c r="B25" s="1" t="s">
        <v>69</v>
      </c>
      <c r="C25" s="1" t="s">
        <v>12</v>
      </c>
      <c r="D25" s="1" t="s">
        <v>75</v>
      </c>
      <c r="E25" s="26"/>
      <c r="F25" s="1">
        <v>3</v>
      </c>
      <c r="G25" s="5">
        <v>44250</v>
      </c>
      <c r="H25" s="7"/>
      <c r="L25" s="5">
        <v>44273</v>
      </c>
      <c r="M25" s="3"/>
      <c r="N25" s="38">
        <v>44367</v>
      </c>
      <c r="O25" s="15" t="s">
        <v>46</v>
      </c>
      <c r="P25" s="15" t="s">
        <v>45</v>
      </c>
      <c r="Q25" s="42">
        <v>54</v>
      </c>
      <c r="R25" s="42">
        <v>183</v>
      </c>
      <c r="S25" s="42">
        <v>31</v>
      </c>
      <c r="T25" s="19"/>
      <c r="W25" s="19"/>
      <c r="Z25" s="19"/>
      <c r="AC25" s="19">
        <f t="shared" si="0"/>
        <v>268</v>
      </c>
      <c r="AD25" s="1">
        <f t="shared" si="1"/>
        <v>0.20149253731343283</v>
      </c>
      <c r="AE25" s="1">
        <f t="shared" si="2"/>
        <v>0.11567164179104478</v>
      </c>
    </row>
    <row r="26" spans="1:32" x14ac:dyDescent="0.25">
      <c r="A26" t="s">
        <v>36</v>
      </c>
      <c r="B26" t="s">
        <v>71</v>
      </c>
      <c r="C26" t="s">
        <v>21</v>
      </c>
      <c r="D26" t="s">
        <v>75</v>
      </c>
      <c r="E26" s="22" t="s">
        <v>13</v>
      </c>
      <c r="F26">
        <v>1</v>
      </c>
      <c r="G26" s="4">
        <v>44250</v>
      </c>
      <c r="L26" s="4">
        <v>44251</v>
      </c>
      <c r="M26" s="11">
        <v>44252</v>
      </c>
      <c r="N26" s="32"/>
      <c r="P26" s="14" t="s">
        <v>46</v>
      </c>
      <c r="Q26" s="39">
        <v>0</v>
      </c>
      <c r="R26" s="39">
        <v>0</v>
      </c>
      <c r="S26" s="39">
        <v>0</v>
      </c>
      <c r="AC26" s="18">
        <f t="shared" si="0"/>
        <v>0</v>
      </c>
      <c r="AD26" t="e">
        <f t="shared" si="1"/>
        <v>#DIV/0!</v>
      </c>
      <c r="AE26" t="e">
        <f t="shared" si="2"/>
        <v>#DIV/0!</v>
      </c>
      <c r="AF26">
        <f>SUM(Q26:Q49)/SUM(Q26:S49)</f>
        <v>0.14578833693304535</v>
      </c>
    </row>
    <row r="27" spans="1:32" x14ac:dyDescent="0.25">
      <c r="A27" t="s">
        <v>36</v>
      </c>
      <c r="B27" t="s">
        <v>71</v>
      </c>
      <c r="C27" t="s">
        <v>21</v>
      </c>
      <c r="D27" t="s">
        <v>75</v>
      </c>
      <c r="F27">
        <v>2</v>
      </c>
      <c r="G27" s="4">
        <v>44250</v>
      </c>
      <c r="L27" s="4">
        <v>44251</v>
      </c>
      <c r="M27" s="11">
        <v>44252</v>
      </c>
      <c r="N27" s="32"/>
      <c r="P27" s="14" t="s">
        <v>46</v>
      </c>
      <c r="Q27" s="39">
        <v>0</v>
      </c>
      <c r="R27" s="39">
        <v>0</v>
      </c>
      <c r="S27" s="39">
        <v>0</v>
      </c>
      <c r="AC27" s="18">
        <f t="shared" si="0"/>
        <v>0</v>
      </c>
      <c r="AD27" t="e">
        <f t="shared" si="1"/>
        <v>#DIV/0!</v>
      </c>
      <c r="AE27" t="e">
        <f t="shared" si="2"/>
        <v>#DIV/0!</v>
      </c>
    </row>
    <row r="28" spans="1:32" x14ac:dyDescent="0.25">
      <c r="A28" t="s">
        <v>36</v>
      </c>
      <c r="B28" t="s">
        <v>71</v>
      </c>
      <c r="C28" t="s">
        <v>21</v>
      </c>
      <c r="D28" t="s">
        <v>75</v>
      </c>
      <c r="F28">
        <v>3</v>
      </c>
      <c r="G28" s="4">
        <v>44250</v>
      </c>
      <c r="L28" s="4">
        <v>44251</v>
      </c>
      <c r="M28" s="11">
        <v>44252</v>
      </c>
      <c r="N28" s="32"/>
      <c r="P28" s="14" t="s">
        <v>46</v>
      </c>
      <c r="Q28" s="39">
        <v>0</v>
      </c>
      <c r="R28" s="39">
        <v>0</v>
      </c>
      <c r="S28" s="39">
        <v>0</v>
      </c>
      <c r="AC28" s="18">
        <f t="shared" si="0"/>
        <v>0</v>
      </c>
      <c r="AD28" t="e">
        <f t="shared" si="1"/>
        <v>#DIV/0!</v>
      </c>
      <c r="AE28" t="e">
        <f t="shared" si="2"/>
        <v>#DIV/0!</v>
      </c>
    </row>
    <row r="29" spans="1:32" x14ac:dyDescent="0.25">
      <c r="A29" t="s">
        <v>36</v>
      </c>
      <c r="B29" t="s">
        <v>71</v>
      </c>
      <c r="C29" t="s">
        <v>21</v>
      </c>
      <c r="D29" t="s">
        <v>75</v>
      </c>
      <c r="E29" s="22" t="s">
        <v>14</v>
      </c>
      <c r="F29">
        <v>1</v>
      </c>
      <c r="G29" s="4">
        <v>44250</v>
      </c>
      <c r="L29" s="4">
        <v>44273</v>
      </c>
      <c r="M29" s="11">
        <v>44274</v>
      </c>
      <c r="N29" s="32"/>
      <c r="P29" s="14" t="s">
        <v>46</v>
      </c>
      <c r="Q29" s="39">
        <v>0</v>
      </c>
      <c r="R29" s="39">
        <v>0</v>
      </c>
      <c r="S29" s="39">
        <v>0</v>
      </c>
      <c r="AC29" s="18">
        <f t="shared" si="0"/>
        <v>0</v>
      </c>
      <c r="AD29" t="e">
        <f t="shared" si="1"/>
        <v>#DIV/0!</v>
      </c>
      <c r="AE29" t="e">
        <f t="shared" si="2"/>
        <v>#DIV/0!</v>
      </c>
    </row>
    <row r="30" spans="1:32" x14ac:dyDescent="0.25">
      <c r="A30" t="s">
        <v>36</v>
      </c>
      <c r="B30" t="s">
        <v>71</v>
      </c>
      <c r="C30" t="s">
        <v>21</v>
      </c>
      <c r="D30" t="s">
        <v>75</v>
      </c>
      <c r="F30">
        <v>2</v>
      </c>
      <c r="G30" s="4">
        <v>44250</v>
      </c>
      <c r="L30" s="4">
        <v>44273</v>
      </c>
      <c r="M30" s="11">
        <v>44274</v>
      </c>
      <c r="N30" s="32"/>
      <c r="P30" s="14" t="s">
        <v>46</v>
      </c>
      <c r="Q30" s="39">
        <v>0</v>
      </c>
      <c r="R30" s="39">
        <v>0</v>
      </c>
      <c r="S30" s="39">
        <v>0</v>
      </c>
      <c r="AC30" s="18">
        <f t="shared" si="0"/>
        <v>0</v>
      </c>
      <c r="AD30" t="e">
        <f t="shared" si="1"/>
        <v>#DIV/0!</v>
      </c>
      <c r="AE30" t="e">
        <f t="shared" si="2"/>
        <v>#DIV/0!</v>
      </c>
    </row>
    <row r="31" spans="1:32" x14ac:dyDescent="0.25">
      <c r="A31" t="s">
        <v>36</v>
      </c>
      <c r="B31" t="s">
        <v>71</v>
      </c>
      <c r="C31" t="s">
        <v>21</v>
      </c>
      <c r="D31" t="s">
        <v>75</v>
      </c>
      <c r="F31">
        <v>3</v>
      </c>
      <c r="G31" s="4">
        <v>44250</v>
      </c>
      <c r="L31" s="4">
        <v>44273</v>
      </c>
      <c r="M31" s="11">
        <v>44274</v>
      </c>
      <c r="N31" s="32"/>
      <c r="P31" s="14" t="s">
        <v>46</v>
      </c>
      <c r="Q31" s="22">
        <v>0</v>
      </c>
      <c r="R31" s="22">
        <v>0</v>
      </c>
      <c r="S31" s="22">
        <v>0</v>
      </c>
      <c r="AC31" s="18">
        <f t="shared" si="0"/>
        <v>0</v>
      </c>
      <c r="AD31" t="e">
        <f t="shared" si="1"/>
        <v>#DIV/0!</v>
      </c>
      <c r="AE31" t="e">
        <f t="shared" si="2"/>
        <v>#DIV/0!</v>
      </c>
    </row>
    <row r="32" spans="1:32" x14ac:dyDescent="0.25">
      <c r="A32" t="s">
        <v>36</v>
      </c>
      <c r="B32" t="s">
        <v>71</v>
      </c>
      <c r="C32" t="s">
        <v>21</v>
      </c>
      <c r="D32" t="s">
        <v>75</v>
      </c>
      <c r="E32" s="22" t="s">
        <v>15</v>
      </c>
      <c r="F32">
        <v>1</v>
      </c>
      <c r="G32" s="4">
        <v>44250</v>
      </c>
      <c r="L32" s="4">
        <v>44251</v>
      </c>
      <c r="M32" s="11">
        <v>44252</v>
      </c>
      <c r="N32" s="11">
        <v>44271</v>
      </c>
      <c r="P32" s="13" t="s">
        <v>45</v>
      </c>
      <c r="Q32" s="23">
        <v>0</v>
      </c>
      <c r="R32" s="23">
        <v>1</v>
      </c>
      <c r="S32" s="23">
        <v>0</v>
      </c>
      <c r="AC32" s="18">
        <f t="shared" si="0"/>
        <v>1</v>
      </c>
      <c r="AD32">
        <f t="shared" si="1"/>
        <v>0</v>
      </c>
      <c r="AE32">
        <f t="shared" si="2"/>
        <v>0</v>
      </c>
    </row>
    <row r="33" spans="1:31" x14ac:dyDescent="0.25">
      <c r="A33" t="s">
        <v>36</v>
      </c>
      <c r="B33" t="s">
        <v>71</v>
      </c>
      <c r="C33" t="s">
        <v>21</v>
      </c>
      <c r="D33" t="s">
        <v>75</v>
      </c>
      <c r="F33">
        <v>2</v>
      </c>
      <c r="G33" s="4">
        <v>44250</v>
      </c>
      <c r="L33" s="4">
        <v>44251</v>
      </c>
      <c r="M33" s="11">
        <v>44252</v>
      </c>
      <c r="N33" s="11">
        <v>44271</v>
      </c>
      <c r="P33" s="13" t="s">
        <v>45</v>
      </c>
      <c r="Q33" s="23">
        <v>7</v>
      </c>
      <c r="R33" s="23">
        <v>16</v>
      </c>
      <c r="S33" s="23">
        <v>9</v>
      </c>
      <c r="AC33" s="18">
        <f t="shared" si="0"/>
        <v>32</v>
      </c>
      <c r="AD33">
        <f t="shared" si="1"/>
        <v>0.21875</v>
      </c>
      <c r="AE33">
        <f t="shared" si="2"/>
        <v>0.28125</v>
      </c>
    </row>
    <row r="34" spans="1:31" x14ac:dyDescent="0.25">
      <c r="A34" t="s">
        <v>36</v>
      </c>
      <c r="B34" t="s">
        <v>71</v>
      </c>
      <c r="C34" t="s">
        <v>21</v>
      </c>
      <c r="D34" t="s">
        <v>75</v>
      </c>
      <c r="F34">
        <v>3</v>
      </c>
      <c r="G34" s="4">
        <v>44250</v>
      </c>
      <c r="L34" s="4">
        <v>44251</v>
      </c>
      <c r="M34" s="11">
        <v>44252</v>
      </c>
      <c r="N34" s="11">
        <v>44271</v>
      </c>
      <c r="P34" s="13" t="s">
        <v>45</v>
      </c>
      <c r="Q34" s="23">
        <v>1</v>
      </c>
      <c r="R34" s="23">
        <v>13</v>
      </c>
      <c r="S34" s="23">
        <v>0</v>
      </c>
      <c r="AC34" s="18">
        <f t="shared" si="0"/>
        <v>14</v>
      </c>
      <c r="AD34">
        <f t="shared" si="1"/>
        <v>7.1428571428571425E-2</v>
      </c>
      <c r="AE34">
        <f t="shared" si="2"/>
        <v>0</v>
      </c>
    </row>
    <row r="35" spans="1:31" x14ac:dyDescent="0.25">
      <c r="A35" t="s">
        <v>36</v>
      </c>
      <c r="B35" t="s">
        <v>71</v>
      </c>
      <c r="C35" t="s">
        <v>21</v>
      </c>
      <c r="D35" t="s">
        <v>75</v>
      </c>
      <c r="E35" s="22" t="s">
        <v>16</v>
      </c>
      <c r="F35">
        <v>1</v>
      </c>
      <c r="G35" s="4">
        <v>44250</v>
      </c>
      <c r="L35" s="4">
        <v>44273</v>
      </c>
      <c r="M35" s="11">
        <v>44274</v>
      </c>
      <c r="N35" s="44"/>
      <c r="P35" s="14" t="s">
        <v>46</v>
      </c>
      <c r="Q35" s="39"/>
      <c r="R35" s="39"/>
      <c r="S35" s="39"/>
      <c r="AC35" s="18">
        <f t="shared" si="0"/>
        <v>0</v>
      </c>
      <c r="AD35" t="e">
        <f t="shared" si="1"/>
        <v>#DIV/0!</v>
      </c>
      <c r="AE35" t="e">
        <f t="shared" si="2"/>
        <v>#DIV/0!</v>
      </c>
    </row>
    <row r="36" spans="1:31" x14ac:dyDescent="0.25">
      <c r="A36" t="s">
        <v>36</v>
      </c>
      <c r="B36" t="s">
        <v>71</v>
      </c>
      <c r="C36" t="s">
        <v>21</v>
      </c>
      <c r="D36" t="s">
        <v>75</v>
      </c>
      <c r="F36">
        <v>2</v>
      </c>
      <c r="G36" s="4">
        <v>44250</v>
      </c>
      <c r="L36" s="4">
        <v>44273</v>
      </c>
      <c r="M36" s="11">
        <v>44274</v>
      </c>
      <c r="N36" s="11">
        <v>44367</v>
      </c>
      <c r="P36" s="14" t="s">
        <v>45</v>
      </c>
      <c r="Q36" s="23">
        <f>IF(COUNT(T36:V36)=3,SUM(T36,W36),"")</f>
        <v>1</v>
      </c>
      <c r="R36" s="23">
        <f>IF(COUNT(T36:V36)=3,SUM(U36,X36),"")</f>
        <v>13</v>
      </c>
      <c r="S36" s="23">
        <f>IF(COUNT(T36:V36)=3,SUM(V36,Y36),"")</f>
        <v>2</v>
      </c>
      <c r="T36" s="39">
        <v>1</v>
      </c>
      <c r="U36" s="39">
        <v>13</v>
      </c>
      <c r="V36" s="39">
        <v>2</v>
      </c>
      <c r="AC36" s="18">
        <f>SUM(T36:V36)</f>
        <v>16</v>
      </c>
      <c r="AD36">
        <f>T36/(T36+U36+V36)</f>
        <v>6.25E-2</v>
      </c>
      <c r="AE36">
        <f>V36/(T36+U36+V36)</f>
        <v>0.125</v>
      </c>
    </row>
    <row r="37" spans="1:31" x14ac:dyDescent="0.25">
      <c r="A37" t="s">
        <v>36</v>
      </c>
      <c r="B37" t="s">
        <v>71</v>
      </c>
      <c r="C37" t="s">
        <v>21</v>
      </c>
      <c r="D37" t="s">
        <v>75</v>
      </c>
      <c r="F37">
        <v>3</v>
      </c>
      <c r="G37" s="4">
        <v>44250</v>
      </c>
      <c r="L37" s="4">
        <v>44273</v>
      </c>
      <c r="M37" s="11">
        <v>44274</v>
      </c>
      <c r="N37" s="11">
        <v>44367</v>
      </c>
      <c r="P37" s="14" t="s">
        <v>45</v>
      </c>
      <c r="Q37" s="23">
        <f>IF(COUNT(T37:V37)=3,SUM(T37,W37),"")</f>
        <v>25</v>
      </c>
      <c r="R37" s="23">
        <f>IF(COUNT(T37:V37)=3,SUM(U37,X37),"")</f>
        <v>416</v>
      </c>
      <c r="S37" s="23">
        <f>IF(COUNT(T37:V37)=3,SUM(V37,Y37),"")</f>
        <v>0</v>
      </c>
      <c r="T37" s="18">
        <v>1</v>
      </c>
      <c r="U37">
        <v>5</v>
      </c>
      <c r="V37">
        <v>0</v>
      </c>
      <c r="W37" s="18">
        <v>24</v>
      </c>
      <c r="X37">
        <v>411</v>
      </c>
      <c r="Y37">
        <v>0</v>
      </c>
      <c r="AC37" s="18">
        <f t="shared" si="0"/>
        <v>441</v>
      </c>
      <c r="AD37">
        <f t="shared" si="1"/>
        <v>5.6689342403628121E-2</v>
      </c>
      <c r="AE37">
        <f t="shared" si="2"/>
        <v>0</v>
      </c>
    </row>
    <row r="38" spans="1:31" x14ac:dyDescent="0.25">
      <c r="A38" t="s">
        <v>36</v>
      </c>
      <c r="B38" t="s">
        <v>71</v>
      </c>
      <c r="C38" t="s">
        <v>21</v>
      </c>
      <c r="D38" t="s">
        <v>75</v>
      </c>
      <c r="E38" s="22" t="s">
        <v>17</v>
      </c>
      <c r="F38">
        <v>1</v>
      </c>
      <c r="G38" s="4">
        <v>44250</v>
      </c>
      <c r="L38" s="4">
        <v>44251</v>
      </c>
      <c r="M38" s="11">
        <v>44252</v>
      </c>
      <c r="N38" s="11">
        <v>44273</v>
      </c>
      <c r="P38" s="13" t="s">
        <v>45</v>
      </c>
      <c r="Q38" s="23">
        <v>295</v>
      </c>
      <c r="R38" s="23">
        <v>1462</v>
      </c>
      <c r="S38" s="23">
        <v>66</v>
      </c>
      <c r="AC38" s="18">
        <f t="shared" si="0"/>
        <v>1823</v>
      </c>
      <c r="AD38">
        <f t="shared" si="1"/>
        <v>0.16182117388919365</v>
      </c>
      <c r="AE38">
        <f t="shared" si="2"/>
        <v>3.6204059243006036E-2</v>
      </c>
    </row>
    <row r="39" spans="1:31" x14ac:dyDescent="0.25">
      <c r="A39" t="s">
        <v>36</v>
      </c>
      <c r="B39" t="s">
        <v>71</v>
      </c>
      <c r="C39" t="s">
        <v>21</v>
      </c>
      <c r="D39" t="s">
        <v>75</v>
      </c>
      <c r="F39">
        <v>2</v>
      </c>
      <c r="G39" s="4">
        <v>44250</v>
      </c>
      <c r="L39" s="4">
        <v>44251</v>
      </c>
      <c r="M39" s="11">
        <v>44252</v>
      </c>
      <c r="N39" s="11">
        <v>44253</v>
      </c>
      <c r="P39" s="13" t="s">
        <v>45</v>
      </c>
      <c r="Q39" s="23">
        <v>55</v>
      </c>
      <c r="R39" s="23">
        <v>260</v>
      </c>
      <c r="S39" s="24">
        <v>5</v>
      </c>
      <c r="AC39" s="18">
        <f t="shared" si="0"/>
        <v>320</v>
      </c>
      <c r="AD39">
        <f t="shared" si="1"/>
        <v>0.171875</v>
      </c>
      <c r="AE39">
        <f t="shared" si="2"/>
        <v>1.5625E-2</v>
      </c>
    </row>
    <row r="40" spans="1:31" x14ac:dyDescent="0.25">
      <c r="A40" t="s">
        <v>36</v>
      </c>
      <c r="B40" t="s">
        <v>71</v>
      </c>
      <c r="C40" t="s">
        <v>21</v>
      </c>
      <c r="D40" t="s">
        <v>75</v>
      </c>
      <c r="F40">
        <v>3</v>
      </c>
      <c r="G40" s="4">
        <v>44250</v>
      </c>
      <c r="L40" s="4">
        <v>44251</v>
      </c>
      <c r="M40" s="11">
        <v>44252</v>
      </c>
      <c r="N40" s="10" t="s">
        <v>68</v>
      </c>
      <c r="P40" s="13" t="s">
        <v>45</v>
      </c>
      <c r="Q40" s="23"/>
      <c r="R40" s="23"/>
      <c r="S40" s="23"/>
      <c r="AC40" s="18">
        <f t="shared" si="0"/>
        <v>0</v>
      </c>
      <c r="AD40" t="e">
        <f t="shared" si="1"/>
        <v>#DIV/0!</v>
      </c>
      <c r="AE40" t="e">
        <f t="shared" si="2"/>
        <v>#DIV/0!</v>
      </c>
    </row>
    <row r="41" spans="1:31" x14ac:dyDescent="0.25">
      <c r="A41" t="s">
        <v>36</v>
      </c>
      <c r="B41" t="s">
        <v>71</v>
      </c>
      <c r="C41" t="s">
        <v>21</v>
      </c>
      <c r="D41" t="s">
        <v>75</v>
      </c>
      <c r="E41" s="22" t="s">
        <v>18</v>
      </c>
      <c r="F41">
        <v>1</v>
      </c>
      <c r="G41" s="4">
        <v>44250</v>
      </c>
      <c r="L41" s="4">
        <v>44273</v>
      </c>
      <c r="N41" s="11">
        <v>44330</v>
      </c>
      <c r="P41" s="14" t="s">
        <v>45</v>
      </c>
      <c r="Q41" s="20">
        <v>25</v>
      </c>
      <c r="R41" s="21">
        <v>171</v>
      </c>
      <c r="S41" s="20">
        <v>2</v>
      </c>
      <c r="AC41" s="18">
        <f t="shared" si="0"/>
        <v>198</v>
      </c>
      <c r="AD41">
        <f t="shared" si="1"/>
        <v>0.12626262626262627</v>
      </c>
      <c r="AE41">
        <f t="shared" si="2"/>
        <v>1.0101010101010102E-2</v>
      </c>
    </row>
    <row r="42" spans="1:31" x14ac:dyDescent="0.25">
      <c r="A42" t="s">
        <v>36</v>
      </c>
      <c r="B42" t="s">
        <v>71</v>
      </c>
      <c r="C42" t="s">
        <v>21</v>
      </c>
      <c r="D42" t="s">
        <v>75</v>
      </c>
      <c r="F42">
        <v>2</v>
      </c>
      <c r="G42" s="4">
        <v>44250</v>
      </c>
      <c r="L42" s="4">
        <v>44273</v>
      </c>
      <c r="N42" s="11">
        <v>44330</v>
      </c>
      <c r="P42" s="14" t="s">
        <v>45</v>
      </c>
      <c r="Q42" s="20">
        <v>41</v>
      </c>
      <c r="R42" s="21">
        <v>197</v>
      </c>
      <c r="S42" s="20">
        <v>2</v>
      </c>
      <c r="AC42" s="18">
        <f t="shared" si="0"/>
        <v>240</v>
      </c>
      <c r="AD42">
        <f t="shared" si="1"/>
        <v>0.17083333333333334</v>
      </c>
      <c r="AE42">
        <f t="shared" si="2"/>
        <v>8.3333333333333332E-3</v>
      </c>
    </row>
    <row r="43" spans="1:31" x14ac:dyDescent="0.25">
      <c r="A43" t="s">
        <v>36</v>
      </c>
      <c r="B43" t="s">
        <v>71</v>
      </c>
      <c r="C43" t="s">
        <v>21</v>
      </c>
      <c r="D43" t="s">
        <v>75</v>
      </c>
      <c r="F43">
        <v>3</v>
      </c>
      <c r="G43" s="4">
        <v>44250</v>
      </c>
      <c r="L43" s="4">
        <v>44273</v>
      </c>
      <c r="N43" s="11">
        <v>44330</v>
      </c>
      <c r="P43" s="14" t="s">
        <v>45</v>
      </c>
      <c r="Q43" s="22">
        <v>8</v>
      </c>
      <c r="R43" s="22">
        <v>16</v>
      </c>
      <c r="S43" s="22">
        <v>3</v>
      </c>
      <c r="AC43" s="18">
        <f t="shared" si="0"/>
        <v>27</v>
      </c>
      <c r="AD43">
        <f t="shared" si="1"/>
        <v>0.29629629629629628</v>
      </c>
      <c r="AE43">
        <f t="shared" si="2"/>
        <v>0.1111111111111111</v>
      </c>
    </row>
    <row r="44" spans="1:31" x14ac:dyDescent="0.25">
      <c r="A44" t="s">
        <v>36</v>
      </c>
      <c r="B44" t="s">
        <v>71</v>
      </c>
      <c r="C44" t="s">
        <v>21</v>
      </c>
      <c r="D44" t="s">
        <v>75</v>
      </c>
      <c r="E44" s="22" t="s">
        <v>19</v>
      </c>
      <c r="F44">
        <v>1</v>
      </c>
      <c r="G44" s="4">
        <v>44250</v>
      </c>
      <c r="L44" s="4">
        <v>44251</v>
      </c>
      <c r="M44" s="11">
        <v>44252</v>
      </c>
      <c r="N44" s="11">
        <v>44367</v>
      </c>
      <c r="P44" s="14" t="s">
        <v>45</v>
      </c>
      <c r="Q44" s="23">
        <f>IF(COUNT(T44:V44)=3,SUM(T44,W44),"")</f>
        <v>0</v>
      </c>
      <c r="R44" s="23">
        <f>IF(COUNT(T44:V44)=3,SUM(U44,X44),"")</f>
        <v>12</v>
      </c>
      <c r="S44" s="23">
        <f>IF(COUNT(T44:V44)=3,SUM(V44,Y44),"")</f>
        <v>1</v>
      </c>
      <c r="T44" s="18">
        <v>0</v>
      </c>
      <c r="U44">
        <v>12</v>
      </c>
      <c r="V44">
        <v>1</v>
      </c>
      <c r="AC44" s="18">
        <f t="shared" si="0"/>
        <v>13</v>
      </c>
      <c r="AD44">
        <f t="shared" si="1"/>
        <v>0</v>
      </c>
      <c r="AE44">
        <f t="shared" si="2"/>
        <v>7.6923076923076927E-2</v>
      </c>
    </row>
    <row r="45" spans="1:31" x14ac:dyDescent="0.25">
      <c r="A45" t="s">
        <v>36</v>
      </c>
      <c r="B45" t="s">
        <v>71</v>
      </c>
      <c r="C45" t="s">
        <v>21</v>
      </c>
      <c r="D45" t="s">
        <v>75</v>
      </c>
      <c r="F45">
        <v>2</v>
      </c>
      <c r="G45" s="4">
        <v>44250</v>
      </c>
      <c r="L45" s="4">
        <v>44251</v>
      </c>
      <c r="M45" s="11">
        <v>44252</v>
      </c>
      <c r="N45" s="11">
        <v>44254</v>
      </c>
      <c r="P45" s="14" t="s">
        <v>45</v>
      </c>
      <c r="Q45" s="23">
        <v>82</v>
      </c>
      <c r="R45" s="23">
        <v>484</v>
      </c>
      <c r="S45" s="23">
        <v>13</v>
      </c>
      <c r="AC45" s="18">
        <f t="shared" si="0"/>
        <v>579</v>
      </c>
      <c r="AD45">
        <f t="shared" si="1"/>
        <v>0.14162348877374784</v>
      </c>
      <c r="AE45">
        <f t="shared" si="2"/>
        <v>2.2452504317789293E-2</v>
      </c>
    </row>
    <row r="46" spans="1:31" x14ac:dyDescent="0.25">
      <c r="A46" t="s">
        <v>36</v>
      </c>
      <c r="B46" t="s">
        <v>71</v>
      </c>
      <c r="C46" t="s">
        <v>21</v>
      </c>
      <c r="D46" t="s">
        <v>75</v>
      </c>
      <c r="F46">
        <v>3</v>
      </c>
      <c r="G46" s="4">
        <v>44250</v>
      </c>
      <c r="L46" s="4">
        <v>44251</v>
      </c>
      <c r="M46" s="11">
        <v>44252</v>
      </c>
      <c r="N46" s="11">
        <v>44254</v>
      </c>
      <c r="P46" s="14" t="s">
        <v>46</v>
      </c>
      <c r="Q46" s="22">
        <v>0</v>
      </c>
      <c r="R46" s="22">
        <v>0</v>
      </c>
      <c r="S46" s="22">
        <v>0</v>
      </c>
      <c r="AC46" s="18">
        <f t="shared" si="0"/>
        <v>0</v>
      </c>
      <c r="AD46" t="e">
        <f t="shared" si="1"/>
        <v>#DIV/0!</v>
      </c>
      <c r="AE46" t="e">
        <f t="shared" si="2"/>
        <v>#DIV/0!</v>
      </c>
    </row>
    <row r="47" spans="1:31" x14ac:dyDescent="0.25">
      <c r="A47" t="s">
        <v>36</v>
      </c>
      <c r="B47" t="s">
        <v>71</v>
      </c>
      <c r="C47" t="s">
        <v>21</v>
      </c>
      <c r="D47" t="s">
        <v>75</v>
      </c>
      <c r="E47" s="22" t="s">
        <v>20</v>
      </c>
      <c r="F47">
        <v>1</v>
      </c>
      <c r="G47" s="4">
        <v>44250</v>
      </c>
      <c r="L47" s="4">
        <v>44273</v>
      </c>
      <c r="N47" s="32"/>
      <c r="P47" s="14" t="s">
        <v>46</v>
      </c>
      <c r="Q47" s="22">
        <v>0</v>
      </c>
      <c r="R47" s="22">
        <v>0</v>
      </c>
      <c r="S47" s="22">
        <v>0</v>
      </c>
      <c r="AC47" s="18">
        <f t="shared" si="0"/>
        <v>0</v>
      </c>
      <c r="AD47" t="e">
        <f t="shared" si="1"/>
        <v>#DIV/0!</v>
      </c>
      <c r="AE47" t="e">
        <f t="shared" si="2"/>
        <v>#DIV/0!</v>
      </c>
    </row>
    <row r="48" spans="1:31" x14ac:dyDescent="0.25">
      <c r="A48" t="s">
        <v>36</v>
      </c>
      <c r="B48" t="s">
        <v>71</v>
      </c>
      <c r="C48" t="s">
        <v>21</v>
      </c>
      <c r="D48" t="s">
        <v>75</v>
      </c>
      <c r="F48">
        <v>2</v>
      </c>
      <c r="G48" s="4">
        <v>44250</v>
      </c>
      <c r="L48" s="4">
        <v>44273</v>
      </c>
      <c r="N48" s="32"/>
      <c r="P48" s="14" t="s">
        <v>46</v>
      </c>
      <c r="Q48" s="22">
        <v>0</v>
      </c>
      <c r="R48" s="22">
        <v>0</v>
      </c>
      <c r="S48" s="22">
        <v>0</v>
      </c>
      <c r="AC48" s="18">
        <f t="shared" si="0"/>
        <v>0</v>
      </c>
      <c r="AD48" t="e">
        <f t="shared" si="1"/>
        <v>#DIV/0!</v>
      </c>
      <c r="AE48" t="e">
        <f t="shared" si="2"/>
        <v>#DIV/0!</v>
      </c>
    </row>
    <row r="49" spans="1:32" s="1" customFormat="1" x14ac:dyDescent="0.25">
      <c r="A49" s="1" t="s">
        <v>36</v>
      </c>
      <c r="B49" s="1" t="s">
        <v>71</v>
      </c>
      <c r="C49" s="1" t="s">
        <v>21</v>
      </c>
      <c r="D49" s="1" t="s">
        <v>75</v>
      </c>
      <c r="E49" s="26"/>
      <c r="F49" s="1">
        <v>3</v>
      </c>
      <c r="G49" s="5">
        <v>44250</v>
      </c>
      <c r="H49" s="7"/>
      <c r="L49" s="5">
        <v>44273</v>
      </c>
      <c r="M49" s="3"/>
      <c r="N49" s="33"/>
      <c r="O49" s="15"/>
      <c r="P49" s="15" t="s">
        <v>46</v>
      </c>
      <c r="Q49" s="26">
        <v>0</v>
      </c>
      <c r="R49" s="26">
        <v>0</v>
      </c>
      <c r="S49" s="26">
        <v>0</v>
      </c>
      <c r="T49" s="19"/>
      <c r="W49" s="19"/>
      <c r="Z49" s="19"/>
      <c r="AC49" s="19">
        <f t="shared" si="0"/>
        <v>0</v>
      </c>
      <c r="AD49" s="1" t="e">
        <f t="shared" si="1"/>
        <v>#DIV/0!</v>
      </c>
      <c r="AE49" s="1" t="e">
        <f t="shared" si="2"/>
        <v>#DIV/0!</v>
      </c>
    </row>
    <row r="50" spans="1:32" x14ac:dyDescent="0.25">
      <c r="A50" t="s">
        <v>36</v>
      </c>
      <c r="B50" t="s">
        <v>70</v>
      </c>
      <c r="C50" s="2" t="s">
        <v>22</v>
      </c>
      <c r="D50" t="s">
        <v>75</v>
      </c>
      <c r="E50" s="22" t="s">
        <v>13</v>
      </c>
      <c r="F50">
        <v>1</v>
      </c>
      <c r="G50" s="4">
        <v>44250</v>
      </c>
      <c r="L50" s="4">
        <v>44251</v>
      </c>
      <c r="M50" s="11">
        <v>44252</v>
      </c>
      <c r="N50" s="34"/>
      <c r="P50" s="13" t="s">
        <v>46</v>
      </c>
      <c r="Q50" s="22">
        <v>0</v>
      </c>
      <c r="R50" s="22">
        <v>0</v>
      </c>
      <c r="S50" s="22">
        <v>0</v>
      </c>
      <c r="AC50" s="18">
        <f t="shared" si="0"/>
        <v>0</v>
      </c>
      <c r="AD50" t="e">
        <f t="shared" si="1"/>
        <v>#DIV/0!</v>
      </c>
      <c r="AE50" t="e">
        <f t="shared" si="2"/>
        <v>#DIV/0!</v>
      </c>
      <c r="AF50">
        <f>SUM(Q50:Q64)/SUM(Q50:S64)</f>
        <v>0.13141025641025642</v>
      </c>
    </row>
    <row r="51" spans="1:32" x14ac:dyDescent="0.25">
      <c r="A51" t="s">
        <v>36</v>
      </c>
      <c r="B51" t="s">
        <v>70</v>
      </c>
      <c r="C51" s="2" t="s">
        <v>22</v>
      </c>
      <c r="D51" t="s">
        <v>75</v>
      </c>
      <c r="F51">
        <v>2</v>
      </c>
      <c r="G51" s="4">
        <v>44250</v>
      </c>
      <c r="L51" s="4">
        <v>44251</v>
      </c>
      <c r="M51" s="11">
        <v>44252</v>
      </c>
      <c r="N51" s="32"/>
      <c r="P51" s="13" t="s">
        <v>46</v>
      </c>
      <c r="Q51" s="22">
        <v>0</v>
      </c>
      <c r="R51" s="22">
        <v>0</v>
      </c>
      <c r="S51" s="22">
        <v>0</v>
      </c>
      <c r="AC51" s="18">
        <f t="shared" si="0"/>
        <v>0</v>
      </c>
      <c r="AD51" t="e">
        <f t="shared" si="1"/>
        <v>#DIV/0!</v>
      </c>
      <c r="AE51" t="e">
        <f t="shared" si="2"/>
        <v>#DIV/0!</v>
      </c>
    </row>
    <row r="52" spans="1:32" x14ac:dyDescent="0.25">
      <c r="A52" t="s">
        <v>36</v>
      </c>
      <c r="B52" t="s">
        <v>70</v>
      </c>
      <c r="C52" s="2" t="s">
        <v>22</v>
      </c>
      <c r="D52" t="s">
        <v>75</v>
      </c>
      <c r="F52">
        <v>3</v>
      </c>
      <c r="G52" s="4">
        <v>44250</v>
      </c>
      <c r="L52" s="4">
        <v>44251</v>
      </c>
      <c r="M52" s="11">
        <v>44252</v>
      </c>
      <c r="N52" s="32"/>
      <c r="P52" s="13" t="s">
        <v>46</v>
      </c>
      <c r="Q52" s="22">
        <v>0</v>
      </c>
      <c r="R52" s="22">
        <v>0</v>
      </c>
      <c r="S52" s="22">
        <v>0</v>
      </c>
      <c r="AC52" s="18">
        <f t="shared" si="0"/>
        <v>0</v>
      </c>
      <c r="AD52" t="e">
        <f t="shared" si="1"/>
        <v>#DIV/0!</v>
      </c>
      <c r="AE52" t="e">
        <f t="shared" si="2"/>
        <v>#DIV/0!</v>
      </c>
    </row>
    <row r="53" spans="1:32" x14ac:dyDescent="0.25">
      <c r="A53" t="s">
        <v>36</v>
      </c>
      <c r="B53" t="s">
        <v>70</v>
      </c>
      <c r="C53" s="2" t="s">
        <v>22</v>
      </c>
      <c r="D53" t="s">
        <v>75</v>
      </c>
      <c r="E53" s="22" t="s">
        <v>15</v>
      </c>
      <c r="F53">
        <v>1</v>
      </c>
      <c r="G53" s="4">
        <v>44250</v>
      </c>
      <c r="L53" s="4">
        <v>44251</v>
      </c>
      <c r="M53" s="11">
        <v>44252</v>
      </c>
      <c r="N53" s="11">
        <v>44264</v>
      </c>
      <c r="P53" s="13" t="s">
        <v>45</v>
      </c>
      <c r="Q53" s="23">
        <v>3</v>
      </c>
      <c r="R53" s="23">
        <v>22</v>
      </c>
      <c r="S53" s="23">
        <v>0</v>
      </c>
      <c r="AC53" s="18">
        <f t="shared" si="0"/>
        <v>25</v>
      </c>
      <c r="AD53">
        <f t="shared" si="1"/>
        <v>0.12</v>
      </c>
      <c r="AE53">
        <f t="shared" si="2"/>
        <v>0</v>
      </c>
    </row>
    <row r="54" spans="1:32" x14ac:dyDescent="0.25">
      <c r="A54" t="s">
        <v>36</v>
      </c>
      <c r="B54" t="s">
        <v>70</v>
      </c>
      <c r="C54" s="2" t="s">
        <v>22</v>
      </c>
      <c r="D54" t="s">
        <v>75</v>
      </c>
      <c r="F54">
        <v>2</v>
      </c>
      <c r="G54" s="4">
        <v>44250</v>
      </c>
      <c r="L54" s="4">
        <v>44251</v>
      </c>
      <c r="M54" s="11">
        <v>44252</v>
      </c>
      <c r="N54" s="11">
        <v>44264</v>
      </c>
      <c r="P54" s="13" t="s">
        <v>45</v>
      </c>
      <c r="Q54" s="23">
        <v>2</v>
      </c>
      <c r="R54" s="23">
        <v>8</v>
      </c>
      <c r="S54" s="23">
        <v>1</v>
      </c>
      <c r="AC54" s="18">
        <f t="shared" si="0"/>
        <v>11</v>
      </c>
      <c r="AD54">
        <f t="shared" si="1"/>
        <v>0.18181818181818182</v>
      </c>
      <c r="AE54">
        <f t="shared" si="2"/>
        <v>9.0909090909090912E-2</v>
      </c>
    </row>
    <row r="55" spans="1:32" x14ac:dyDescent="0.25">
      <c r="A55" t="s">
        <v>36</v>
      </c>
      <c r="B55" t="s">
        <v>70</v>
      </c>
      <c r="C55" s="2" t="s">
        <v>22</v>
      </c>
      <c r="D55" t="s">
        <v>75</v>
      </c>
      <c r="F55">
        <v>3</v>
      </c>
      <c r="G55" s="4">
        <v>44250</v>
      </c>
      <c r="L55" s="4">
        <v>44251</v>
      </c>
      <c r="M55" s="11">
        <v>44252</v>
      </c>
      <c r="N55" s="11">
        <v>44264</v>
      </c>
      <c r="P55" s="13" t="s">
        <v>45</v>
      </c>
      <c r="Q55" s="23">
        <v>4</v>
      </c>
      <c r="R55" s="23">
        <v>21</v>
      </c>
      <c r="S55" s="23">
        <v>0</v>
      </c>
      <c r="AC55" s="18">
        <f t="shared" si="0"/>
        <v>25</v>
      </c>
      <c r="AD55">
        <f t="shared" si="1"/>
        <v>0.16</v>
      </c>
      <c r="AE55">
        <f t="shared" si="2"/>
        <v>0</v>
      </c>
    </row>
    <row r="56" spans="1:32" x14ac:dyDescent="0.25">
      <c r="A56" t="s">
        <v>36</v>
      </c>
      <c r="B56" t="s">
        <v>70</v>
      </c>
      <c r="C56" s="2" t="s">
        <v>22</v>
      </c>
      <c r="D56" t="s">
        <v>75</v>
      </c>
      <c r="E56" s="22" t="s">
        <v>17</v>
      </c>
      <c r="F56">
        <v>1</v>
      </c>
      <c r="G56" s="4">
        <v>44250</v>
      </c>
      <c r="L56" s="4">
        <v>44251</v>
      </c>
      <c r="M56" s="11">
        <v>44252</v>
      </c>
      <c r="N56" s="11">
        <v>44262</v>
      </c>
      <c r="P56" s="13" t="s">
        <v>45</v>
      </c>
      <c r="Q56" s="23">
        <v>4</v>
      </c>
      <c r="R56" s="23">
        <v>30</v>
      </c>
      <c r="S56" s="23">
        <v>0</v>
      </c>
      <c r="AC56" s="18">
        <f t="shared" si="0"/>
        <v>34</v>
      </c>
      <c r="AD56">
        <f t="shared" si="1"/>
        <v>0.11764705882352941</v>
      </c>
      <c r="AE56">
        <f t="shared" si="2"/>
        <v>0</v>
      </c>
    </row>
    <row r="57" spans="1:32" x14ac:dyDescent="0.25">
      <c r="A57" t="s">
        <v>36</v>
      </c>
      <c r="B57" t="s">
        <v>70</v>
      </c>
      <c r="C57" s="2" t="s">
        <v>22</v>
      </c>
      <c r="D57" t="s">
        <v>75</v>
      </c>
      <c r="F57">
        <v>2</v>
      </c>
      <c r="G57" s="4">
        <v>44250</v>
      </c>
      <c r="L57" s="4">
        <v>44251</v>
      </c>
      <c r="M57" s="11">
        <v>44252</v>
      </c>
      <c r="N57" s="11">
        <v>44262</v>
      </c>
      <c r="P57" s="13" t="s">
        <v>45</v>
      </c>
      <c r="Q57" s="23">
        <v>12</v>
      </c>
      <c r="R57" s="23">
        <v>48</v>
      </c>
      <c r="S57" s="23">
        <v>2</v>
      </c>
      <c r="AC57" s="18">
        <f t="shared" si="0"/>
        <v>62</v>
      </c>
      <c r="AD57">
        <f t="shared" si="1"/>
        <v>0.19354838709677419</v>
      </c>
      <c r="AE57">
        <f t="shared" si="2"/>
        <v>3.2258064516129031E-2</v>
      </c>
    </row>
    <row r="58" spans="1:32" x14ac:dyDescent="0.25">
      <c r="A58" t="s">
        <v>36</v>
      </c>
      <c r="B58" t="s">
        <v>70</v>
      </c>
      <c r="C58" s="2" t="s">
        <v>22</v>
      </c>
      <c r="D58" t="s">
        <v>75</v>
      </c>
      <c r="F58">
        <v>3</v>
      </c>
      <c r="G58" s="4">
        <v>44250</v>
      </c>
      <c r="L58" s="4">
        <v>44251</v>
      </c>
      <c r="M58" s="11"/>
      <c r="N58" s="11">
        <v>44262</v>
      </c>
      <c r="P58" s="17" t="s">
        <v>45</v>
      </c>
      <c r="Q58" s="24">
        <v>12</v>
      </c>
      <c r="R58" s="24">
        <v>68</v>
      </c>
      <c r="S58" s="24">
        <v>4</v>
      </c>
      <c r="AC58" s="18">
        <f t="shared" si="0"/>
        <v>84</v>
      </c>
      <c r="AD58">
        <f t="shared" si="1"/>
        <v>0.14285714285714285</v>
      </c>
      <c r="AE58">
        <f t="shared" si="2"/>
        <v>4.7619047619047616E-2</v>
      </c>
    </row>
    <row r="59" spans="1:32" x14ac:dyDescent="0.25">
      <c r="A59" t="s">
        <v>36</v>
      </c>
      <c r="B59" t="s">
        <v>70</v>
      </c>
      <c r="C59" s="2" t="s">
        <v>22</v>
      </c>
      <c r="D59" t="s">
        <v>75</v>
      </c>
      <c r="E59" s="22" t="s">
        <v>19</v>
      </c>
      <c r="F59">
        <v>1</v>
      </c>
      <c r="G59" s="4">
        <v>44250</v>
      </c>
      <c r="H59" s="6" t="s">
        <v>40</v>
      </c>
      <c r="I59" t="s">
        <v>41</v>
      </c>
      <c r="L59" s="4">
        <v>44272</v>
      </c>
      <c r="M59" s="11">
        <v>44274</v>
      </c>
      <c r="N59" s="11">
        <v>44369</v>
      </c>
      <c r="O59" s="14" t="s">
        <v>46</v>
      </c>
      <c r="P59" s="14" t="s">
        <v>45</v>
      </c>
      <c r="Q59" s="23">
        <f t="shared" ref="Q59:Q64" si="5">IF(COUNT(T59:V59)=3,SUM(T59,W59),"")</f>
        <v>0</v>
      </c>
      <c r="R59" s="23">
        <f t="shared" ref="R59:R64" si="6">IF(COUNT(T59:V59)=3,SUM(U59,X59),"")</f>
        <v>19</v>
      </c>
      <c r="S59" s="23">
        <f t="shared" ref="S59:S64" si="7">IF(COUNT(T59:V59)=3,SUM(V59,Y59),"")</f>
        <v>2</v>
      </c>
      <c r="T59" s="18">
        <v>0</v>
      </c>
      <c r="U59">
        <v>19</v>
      </c>
      <c r="V59">
        <v>2</v>
      </c>
      <c r="AC59" s="18">
        <f t="shared" si="0"/>
        <v>21</v>
      </c>
      <c r="AD59">
        <f t="shared" si="1"/>
        <v>0</v>
      </c>
      <c r="AE59">
        <f t="shared" si="2"/>
        <v>9.5238095238095233E-2</v>
      </c>
    </row>
    <row r="60" spans="1:32" x14ac:dyDescent="0.25">
      <c r="A60" t="s">
        <v>36</v>
      </c>
      <c r="B60" t="s">
        <v>70</v>
      </c>
      <c r="C60" s="2" t="s">
        <v>22</v>
      </c>
      <c r="D60" t="s">
        <v>75</v>
      </c>
      <c r="F60">
        <v>2</v>
      </c>
      <c r="G60" s="4">
        <v>44250</v>
      </c>
      <c r="H60" s="6" t="s">
        <v>40</v>
      </c>
      <c r="I60" t="s">
        <v>41</v>
      </c>
      <c r="L60" s="4">
        <v>44272</v>
      </c>
      <c r="M60" s="11">
        <v>44274</v>
      </c>
      <c r="N60" s="11">
        <v>44369</v>
      </c>
      <c r="O60" s="14" t="s">
        <v>45</v>
      </c>
      <c r="P60" s="14" t="s">
        <v>45</v>
      </c>
      <c r="Q60" s="23">
        <f t="shared" si="5"/>
        <v>3</v>
      </c>
      <c r="R60" s="23">
        <f t="shared" si="6"/>
        <v>32</v>
      </c>
      <c r="S60" s="23">
        <f t="shared" si="7"/>
        <v>5</v>
      </c>
      <c r="T60" s="18">
        <v>3</v>
      </c>
      <c r="U60">
        <v>32</v>
      </c>
      <c r="V60">
        <v>5</v>
      </c>
      <c r="AC60" s="18">
        <f t="shared" si="0"/>
        <v>40</v>
      </c>
      <c r="AD60">
        <f t="shared" si="1"/>
        <v>7.4999999999999997E-2</v>
      </c>
      <c r="AE60">
        <f t="shared" si="2"/>
        <v>0.125</v>
      </c>
    </row>
    <row r="61" spans="1:32" x14ac:dyDescent="0.25">
      <c r="A61" t="s">
        <v>36</v>
      </c>
      <c r="B61" t="s">
        <v>70</v>
      </c>
      <c r="C61" s="2" t="s">
        <v>22</v>
      </c>
      <c r="D61" t="s">
        <v>75</v>
      </c>
      <c r="F61">
        <v>3</v>
      </c>
      <c r="G61" s="4">
        <v>44250</v>
      </c>
      <c r="H61" s="6" t="s">
        <v>40</v>
      </c>
      <c r="I61" t="s">
        <v>41</v>
      </c>
      <c r="L61" s="4">
        <v>44272</v>
      </c>
      <c r="M61" s="11">
        <v>44274</v>
      </c>
      <c r="N61" s="11">
        <v>44369</v>
      </c>
      <c r="O61" s="14" t="s">
        <v>46</v>
      </c>
      <c r="P61" s="14" t="s">
        <v>45</v>
      </c>
      <c r="Q61" s="23">
        <f t="shared" si="5"/>
        <v>10</v>
      </c>
      <c r="R61" s="23">
        <f t="shared" si="6"/>
        <v>88</v>
      </c>
      <c r="S61" s="23">
        <f t="shared" si="7"/>
        <v>12</v>
      </c>
      <c r="T61" s="18">
        <v>10</v>
      </c>
      <c r="U61">
        <v>88</v>
      </c>
      <c r="V61">
        <v>12</v>
      </c>
      <c r="AC61" s="18">
        <f t="shared" si="0"/>
        <v>110</v>
      </c>
      <c r="AD61">
        <f t="shared" si="1"/>
        <v>9.0909090909090912E-2</v>
      </c>
      <c r="AE61">
        <f t="shared" si="2"/>
        <v>0.10909090909090909</v>
      </c>
    </row>
    <row r="62" spans="1:32" x14ac:dyDescent="0.25">
      <c r="A62" t="s">
        <v>36</v>
      </c>
      <c r="B62" t="s">
        <v>70</v>
      </c>
      <c r="C62" s="2" t="s">
        <v>22</v>
      </c>
      <c r="D62" t="s">
        <v>75</v>
      </c>
      <c r="E62" s="22" t="s">
        <v>20</v>
      </c>
      <c r="F62">
        <v>1</v>
      </c>
      <c r="G62" s="4">
        <v>44250</v>
      </c>
      <c r="H62" s="6" t="s">
        <v>43</v>
      </c>
      <c r="L62" s="4">
        <v>44272</v>
      </c>
      <c r="M62" s="11">
        <v>44274</v>
      </c>
      <c r="N62" s="11">
        <v>44369</v>
      </c>
      <c r="O62" s="14" t="s">
        <v>46</v>
      </c>
      <c r="P62" s="14" t="s">
        <v>45</v>
      </c>
      <c r="Q62" s="23">
        <f t="shared" si="5"/>
        <v>2</v>
      </c>
      <c r="R62" s="23">
        <f t="shared" si="6"/>
        <v>18</v>
      </c>
      <c r="S62" s="23">
        <f t="shared" si="7"/>
        <v>1</v>
      </c>
      <c r="T62" s="18">
        <v>2</v>
      </c>
      <c r="U62">
        <v>18</v>
      </c>
      <c r="V62">
        <v>1</v>
      </c>
      <c r="AC62" s="18">
        <f t="shared" si="0"/>
        <v>21</v>
      </c>
      <c r="AD62">
        <f t="shared" si="1"/>
        <v>9.5238095238095233E-2</v>
      </c>
      <c r="AE62">
        <f t="shared" si="2"/>
        <v>4.7619047619047616E-2</v>
      </c>
    </row>
    <row r="63" spans="1:32" x14ac:dyDescent="0.25">
      <c r="A63" t="s">
        <v>36</v>
      </c>
      <c r="B63" t="s">
        <v>70</v>
      </c>
      <c r="C63" s="2" t="s">
        <v>22</v>
      </c>
      <c r="D63" t="s">
        <v>75</v>
      </c>
      <c r="F63">
        <v>2</v>
      </c>
      <c r="G63" s="4">
        <v>44250</v>
      </c>
      <c r="H63" s="6" t="s">
        <v>43</v>
      </c>
      <c r="L63" s="4">
        <v>44272</v>
      </c>
      <c r="M63" s="11">
        <v>44274</v>
      </c>
      <c r="N63" s="11">
        <v>44369</v>
      </c>
      <c r="O63" s="14" t="s">
        <v>45</v>
      </c>
      <c r="P63" s="14" t="s">
        <v>45</v>
      </c>
      <c r="Q63" s="23">
        <f t="shared" si="5"/>
        <v>10</v>
      </c>
      <c r="R63" s="23">
        <f t="shared" si="6"/>
        <v>46</v>
      </c>
      <c r="S63" s="23">
        <f t="shared" si="7"/>
        <v>8</v>
      </c>
      <c r="T63" s="18">
        <v>10</v>
      </c>
      <c r="U63">
        <v>46</v>
      </c>
      <c r="V63">
        <v>8</v>
      </c>
      <c r="AC63" s="18">
        <f t="shared" si="0"/>
        <v>64</v>
      </c>
      <c r="AD63">
        <f t="shared" si="1"/>
        <v>0.15625</v>
      </c>
      <c r="AE63">
        <f t="shared" si="2"/>
        <v>0.125</v>
      </c>
    </row>
    <row r="64" spans="1:32" s="1" customFormat="1" x14ac:dyDescent="0.25">
      <c r="A64" s="1" t="s">
        <v>36</v>
      </c>
      <c r="B64" s="1" t="s">
        <v>70</v>
      </c>
      <c r="C64" s="3" t="s">
        <v>22</v>
      </c>
      <c r="D64" s="1" t="s">
        <v>75</v>
      </c>
      <c r="E64" s="26"/>
      <c r="F64" s="1">
        <v>3</v>
      </c>
      <c r="G64" s="5">
        <v>44250</v>
      </c>
      <c r="H64" s="7" t="s">
        <v>43</v>
      </c>
      <c r="L64" s="5">
        <v>44272</v>
      </c>
      <c r="M64" s="3"/>
      <c r="N64" s="38">
        <v>44369</v>
      </c>
      <c r="O64" s="15" t="s">
        <v>45</v>
      </c>
      <c r="P64" s="15" t="s">
        <v>45</v>
      </c>
      <c r="Q64" s="36">
        <f t="shared" si="5"/>
        <v>20</v>
      </c>
      <c r="R64" s="36">
        <f t="shared" si="6"/>
        <v>99</v>
      </c>
      <c r="S64" s="36">
        <f t="shared" si="7"/>
        <v>8</v>
      </c>
      <c r="T64" s="19">
        <v>20</v>
      </c>
      <c r="U64" s="1">
        <v>99</v>
      </c>
      <c r="V64" s="1">
        <v>8</v>
      </c>
      <c r="W64" s="19"/>
      <c r="Z64" s="19"/>
      <c r="AC64" s="19">
        <f t="shared" si="0"/>
        <v>127</v>
      </c>
      <c r="AD64" s="1">
        <f t="shared" si="1"/>
        <v>0.15748031496062992</v>
      </c>
      <c r="AE64" s="1">
        <f t="shared" si="2"/>
        <v>6.2992125984251968E-2</v>
      </c>
    </row>
    <row r="65" spans="1:32" x14ac:dyDescent="0.25">
      <c r="A65" t="s">
        <v>37</v>
      </c>
      <c r="B65" t="s">
        <v>70</v>
      </c>
      <c r="C65" s="2" t="s">
        <v>23</v>
      </c>
      <c r="D65" t="s">
        <v>75</v>
      </c>
      <c r="E65" s="22" t="s">
        <v>13</v>
      </c>
      <c r="F65">
        <v>1</v>
      </c>
      <c r="G65" s="4">
        <v>44250</v>
      </c>
      <c r="L65" s="4">
        <v>44251</v>
      </c>
      <c r="M65" s="11">
        <v>44252</v>
      </c>
      <c r="N65" s="32"/>
      <c r="P65" s="13" t="s">
        <v>46</v>
      </c>
      <c r="Q65" s="23">
        <v>0</v>
      </c>
      <c r="R65" s="23">
        <v>0</v>
      </c>
      <c r="S65" s="23">
        <v>0</v>
      </c>
      <c r="AC65" s="18">
        <f t="shared" si="0"/>
        <v>0</v>
      </c>
      <c r="AD65" t="e">
        <f t="shared" si="1"/>
        <v>#DIV/0!</v>
      </c>
      <c r="AE65" t="e">
        <f t="shared" si="2"/>
        <v>#DIV/0!</v>
      </c>
      <c r="AF65">
        <f>SUM(Q65:Q93)/SUM(Q65:S93)</f>
        <v>0.31085814360770581</v>
      </c>
    </row>
    <row r="66" spans="1:32" x14ac:dyDescent="0.25">
      <c r="A66" t="s">
        <v>37</v>
      </c>
      <c r="B66" t="s">
        <v>70</v>
      </c>
      <c r="C66" s="2" t="s">
        <v>23</v>
      </c>
      <c r="D66" t="s">
        <v>75</v>
      </c>
      <c r="F66">
        <v>2</v>
      </c>
      <c r="G66" s="4">
        <v>44250</v>
      </c>
      <c r="L66" s="4">
        <v>44251</v>
      </c>
      <c r="M66" s="11">
        <v>44252</v>
      </c>
      <c r="N66" s="32"/>
      <c r="P66" s="13" t="s">
        <v>46</v>
      </c>
      <c r="Q66" s="23">
        <v>0</v>
      </c>
      <c r="R66" s="23">
        <v>0</v>
      </c>
      <c r="S66" s="23">
        <v>0</v>
      </c>
      <c r="AC66" s="18">
        <f t="shared" si="0"/>
        <v>0</v>
      </c>
      <c r="AD66" t="e">
        <f t="shared" si="1"/>
        <v>#DIV/0!</v>
      </c>
      <c r="AE66" t="e">
        <f t="shared" si="2"/>
        <v>#DIV/0!</v>
      </c>
    </row>
    <row r="67" spans="1:32" x14ac:dyDescent="0.25">
      <c r="A67" t="s">
        <v>37</v>
      </c>
      <c r="B67" t="s">
        <v>70</v>
      </c>
      <c r="C67" s="2" t="s">
        <v>23</v>
      </c>
      <c r="D67" t="s">
        <v>75</v>
      </c>
      <c r="F67">
        <v>3</v>
      </c>
      <c r="G67" s="4">
        <v>44250</v>
      </c>
      <c r="L67" s="4">
        <v>44251</v>
      </c>
      <c r="M67" s="11">
        <v>44252</v>
      </c>
      <c r="N67" s="32"/>
      <c r="P67" s="17" t="s">
        <v>45</v>
      </c>
      <c r="Q67" s="24">
        <v>0</v>
      </c>
      <c r="R67" s="24">
        <v>1</v>
      </c>
      <c r="S67" s="24">
        <v>0</v>
      </c>
      <c r="AC67" s="18">
        <f t="shared" ref="AC67:AC130" si="8">SUM(Q67:S67)</f>
        <v>1</v>
      </c>
      <c r="AD67">
        <f t="shared" ref="AD67:AD130" si="9">Q67/(Q67+R67+S67)</f>
        <v>0</v>
      </c>
      <c r="AE67">
        <f t="shared" ref="AE67:AE130" si="10">S67/(Q67+R67+S67)</f>
        <v>0</v>
      </c>
    </row>
    <row r="68" spans="1:32" x14ac:dyDescent="0.25">
      <c r="A68" t="s">
        <v>37</v>
      </c>
      <c r="B68" t="s">
        <v>70</v>
      </c>
      <c r="C68" s="2" t="s">
        <v>23</v>
      </c>
      <c r="D68" t="s">
        <v>75</v>
      </c>
      <c r="E68" s="22" t="s">
        <v>14</v>
      </c>
      <c r="F68">
        <v>1</v>
      </c>
      <c r="G68" s="4">
        <v>44250</v>
      </c>
      <c r="H68" s="6" t="s">
        <v>40</v>
      </c>
      <c r="L68" s="4">
        <v>44272</v>
      </c>
      <c r="N68" s="32"/>
      <c r="P68" s="14" t="s">
        <v>46</v>
      </c>
      <c r="Q68" s="22">
        <v>0</v>
      </c>
      <c r="R68" s="22">
        <v>0</v>
      </c>
      <c r="S68" s="22">
        <v>0</v>
      </c>
      <c r="AC68" s="18">
        <f t="shared" si="8"/>
        <v>0</v>
      </c>
      <c r="AD68" t="e">
        <f t="shared" si="9"/>
        <v>#DIV/0!</v>
      </c>
      <c r="AE68" t="e">
        <f t="shared" si="10"/>
        <v>#DIV/0!</v>
      </c>
    </row>
    <row r="69" spans="1:32" x14ac:dyDescent="0.25">
      <c r="A69" t="s">
        <v>37</v>
      </c>
      <c r="B69" t="s">
        <v>70</v>
      </c>
      <c r="C69" s="2" t="s">
        <v>23</v>
      </c>
      <c r="D69" t="s">
        <v>75</v>
      </c>
      <c r="F69">
        <v>2</v>
      </c>
      <c r="G69" s="4">
        <v>44250</v>
      </c>
      <c r="H69" s="6" t="s">
        <v>43</v>
      </c>
      <c r="L69" s="4">
        <v>44272</v>
      </c>
      <c r="N69" s="32"/>
      <c r="P69" s="14" t="s">
        <v>46</v>
      </c>
      <c r="Q69" s="22">
        <v>0</v>
      </c>
      <c r="R69" s="22">
        <v>0</v>
      </c>
      <c r="S69" s="22">
        <v>0</v>
      </c>
      <c r="AC69" s="18">
        <f t="shared" si="8"/>
        <v>0</v>
      </c>
      <c r="AD69" t="e">
        <f t="shared" si="9"/>
        <v>#DIV/0!</v>
      </c>
      <c r="AE69" t="e">
        <f t="shared" si="10"/>
        <v>#DIV/0!</v>
      </c>
    </row>
    <row r="70" spans="1:32" x14ac:dyDescent="0.25">
      <c r="A70" t="s">
        <v>37</v>
      </c>
      <c r="B70" t="s">
        <v>70</v>
      </c>
      <c r="C70" s="2" t="s">
        <v>23</v>
      </c>
      <c r="D70" t="s">
        <v>75</v>
      </c>
      <c r="F70">
        <v>3</v>
      </c>
      <c r="G70" s="4">
        <v>44250</v>
      </c>
      <c r="L70" s="4">
        <v>44272</v>
      </c>
      <c r="N70" s="32"/>
      <c r="P70" s="14" t="s">
        <v>46</v>
      </c>
      <c r="Q70" s="22">
        <v>0</v>
      </c>
      <c r="R70" s="22">
        <v>0</v>
      </c>
      <c r="S70" s="22">
        <v>0</v>
      </c>
      <c r="AC70" s="18">
        <f t="shared" si="8"/>
        <v>0</v>
      </c>
      <c r="AD70" t="e">
        <f t="shared" si="9"/>
        <v>#DIV/0!</v>
      </c>
      <c r="AE70" t="e">
        <f t="shared" si="10"/>
        <v>#DIV/0!</v>
      </c>
    </row>
    <row r="71" spans="1:32" x14ac:dyDescent="0.25">
      <c r="A71" t="s">
        <v>37</v>
      </c>
      <c r="B71" t="s">
        <v>70</v>
      </c>
      <c r="C71" s="2" t="s">
        <v>23</v>
      </c>
      <c r="D71" t="s">
        <v>75</v>
      </c>
      <c r="E71" s="22" t="s">
        <v>15</v>
      </c>
      <c r="F71">
        <v>1</v>
      </c>
      <c r="G71" s="4">
        <v>44250</v>
      </c>
      <c r="L71" s="4">
        <v>44251</v>
      </c>
      <c r="M71" s="11">
        <v>44252</v>
      </c>
      <c r="N71" s="32"/>
      <c r="P71" s="13" t="s">
        <v>46</v>
      </c>
      <c r="Q71" s="23">
        <v>0</v>
      </c>
      <c r="R71" s="23">
        <v>0</v>
      </c>
      <c r="S71" s="23">
        <v>0</v>
      </c>
      <c r="AC71" s="18">
        <f t="shared" si="8"/>
        <v>0</v>
      </c>
      <c r="AD71" t="e">
        <f t="shared" si="9"/>
        <v>#DIV/0!</v>
      </c>
      <c r="AE71" t="e">
        <f t="shared" si="10"/>
        <v>#DIV/0!</v>
      </c>
    </row>
    <row r="72" spans="1:32" x14ac:dyDescent="0.25">
      <c r="A72" t="s">
        <v>37</v>
      </c>
      <c r="B72" t="s">
        <v>70</v>
      </c>
      <c r="C72" s="2" t="s">
        <v>23</v>
      </c>
      <c r="D72" t="s">
        <v>75</v>
      </c>
      <c r="F72">
        <v>2</v>
      </c>
      <c r="G72" s="4">
        <v>44250</v>
      </c>
      <c r="L72" s="4">
        <v>44251</v>
      </c>
      <c r="M72" s="11">
        <v>44252</v>
      </c>
      <c r="N72" s="32"/>
      <c r="P72" s="13" t="s">
        <v>46</v>
      </c>
      <c r="Q72" s="23">
        <v>0</v>
      </c>
      <c r="R72" s="23">
        <v>0</v>
      </c>
      <c r="S72" s="23">
        <v>0</v>
      </c>
      <c r="AC72" s="18">
        <f t="shared" si="8"/>
        <v>0</v>
      </c>
      <c r="AD72" t="e">
        <f t="shared" si="9"/>
        <v>#DIV/0!</v>
      </c>
      <c r="AE72" t="e">
        <f t="shared" si="10"/>
        <v>#DIV/0!</v>
      </c>
    </row>
    <row r="73" spans="1:32" x14ac:dyDescent="0.25">
      <c r="A73" t="s">
        <v>37</v>
      </c>
      <c r="B73" t="s">
        <v>70</v>
      </c>
      <c r="C73" s="2" t="s">
        <v>23</v>
      </c>
      <c r="D73" t="s">
        <v>75</v>
      </c>
      <c r="F73">
        <v>3</v>
      </c>
      <c r="G73" s="4">
        <v>44250</v>
      </c>
      <c r="L73" s="4">
        <v>44251</v>
      </c>
      <c r="M73" s="11">
        <v>44252</v>
      </c>
      <c r="N73" s="11">
        <v>44369</v>
      </c>
      <c r="P73" s="13" t="s">
        <v>45</v>
      </c>
      <c r="Q73" s="23">
        <v>0</v>
      </c>
      <c r="R73" s="23">
        <v>3</v>
      </c>
      <c r="S73" s="23">
        <v>0</v>
      </c>
      <c r="AC73" s="18">
        <f t="shared" si="8"/>
        <v>3</v>
      </c>
      <c r="AD73">
        <f t="shared" si="9"/>
        <v>0</v>
      </c>
      <c r="AE73">
        <f t="shared" si="10"/>
        <v>0</v>
      </c>
    </row>
    <row r="74" spans="1:32" x14ac:dyDescent="0.25">
      <c r="A74" t="s">
        <v>37</v>
      </c>
      <c r="B74" t="s">
        <v>70</v>
      </c>
      <c r="C74" s="2" t="s">
        <v>23</v>
      </c>
      <c r="D74" t="s">
        <v>75</v>
      </c>
      <c r="E74" s="22" t="s">
        <v>16</v>
      </c>
      <c r="F74">
        <v>1</v>
      </c>
      <c r="G74" s="4">
        <v>44250</v>
      </c>
      <c r="H74" s="6" t="s">
        <v>40</v>
      </c>
      <c r="L74" s="4">
        <v>44272</v>
      </c>
      <c r="N74" s="32"/>
      <c r="P74" s="14" t="s">
        <v>46</v>
      </c>
      <c r="Q74" s="22">
        <v>0</v>
      </c>
      <c r="R74" s="22">
        <v>0</v>
      </c>
      <c r="S74" s="22">
        <v>0</v>
      </c>
      <c r="AC74" s="18">
        <f t="shared" si="8"/>
        <v>0</v>
      </c>
      <c r="AD74" t="e">
        <f t="shared" si="9"/>
        <v>#DIV/0!</v>
      </c>
      <c r="AE74" t="e">
        <f t="shared" si="10"/>
        <v>#DIV/0!</v>
      </c>
    </row>
    <row r="75" spans="1:32" x14ac:dyDescent="0.25">
      <c r="A75" t="s">
        <v>37</v>
      </c>
      <c r="B75" t="s">
        <v>70</v>
      </c>
      <c r="C75" s="2" t="s">
        <v>23</v>
      </c>
      <c r="D75" t="s">
        <v>75</v>
      </c>
      <c r="F75">
        <v>2</v>
      </c>
      <c r="G75" s="4">
        <v>44250</v>
      </c>
      <c r="H75" s="6" t="s">
        <v>43</v>
      </c>
      <c r="L75" s="4">
        <v>44272</v>
      </c>
      <c r="N75" s="32"/>
      <c r="P75" s="14" t="s">
        <v>45</v>
      </c>
      <c r="Q75" s="23">
        <f>IF(COUNT(T75:V75)=3,SUM(T75,W75),"")</f>
        <v>0</v>
      </c>
      <c r="R75" s="23">
        <f>IF(COUNT(T75:V75)=3,SUM(U75,X75),"")</f>
        <v>5</v>
      </c>
      <c r="S75" s="23">
        <f>IF(COUNT(T75:V75)=3,SUM(V75,Y75),"")</f>
        <v>0</v>
      </c>
      <c r="T75" s="18">
        <v>0</v>
      </c>
      <c r="U75">
        <v>5</v>
      </c>
      <c r="V75">
        <v>0</v>
      </c>
      <c r="W75" s="18">
        <v>0</v>
      </c>
      <c r="X75">
        <v>0</v>
      </c>
      <c r="Y75">
        <v>0</v>
      </c>
      <c r="AC75" s="18">
        <f t="shared" si="8"/>
        <v>5</v>
      </c>
      <c r="AD75">
        <f t="shared" si="9"/>
        <v>0</v>
      </c>
      <c r="AE75">
        <f t="shared" si="10"/>
        <v>0</v>
      </c>
    </row>
    <row r="76" spans="1:32" x14ac:dyDescent="0.25">
      <c r="A76" t="s">
        <v>37</v>
      </c>
      <c r="B76" t="s">
        <v>70</v>
      </c>
      <c r="C76" s="2" t="s">
        <v>23</v>
      </c>
      <c r="D76" t="s">
        <v>75</v>
      </c>
      <c r="F76">
        <v>3</v>
      </c>
      <c r="G76" s="4">
        <v>44250</v>
      </c>
      <c r="L76" s="4">
        <v>44272</v>
      </c>
      <c r="N76" s="11">
        <v>44369</v>
      </c>
      <c r="O76" s="14" t="s">
        <v>46</v>
      </c>
      <c r="P76" s="14" t="s">
        <v>45</v>
      </c>
      <c r="Q76" s="39">
        <v>9</v>
      </c>
      <c r="R76" s="39">
        <v>0</v>
      </c>
      <c r="S76" s="39">
        <v>0</v>
      </c>
      <c r="AC76" s="18">
        <f t="shared" si="8"/>
        <v>9</v>
      </c>
      <c r="AD76">
        <f t="shared" si="9"/>
        <v>1</v>
      </c>
      <c r="AE76">
        <f t="shared" si="10"/>
        <v>0</v>
      </c>
    </row>
    <row r="77" spans="1:32" x14ac:dyDescent="0.25">
      <c r="A77" t="s">
        <v>37</v>
      </c>
      <c r="B77" t="s">
        <v>70</v>
      </c>
      <c r="C77" s="2" t="s">
        <v>23</v>
      </c>
      <c r="D77" t="s">
        <v>75</v>
      </c>
      <c r="E77" s="22" t="s">
        <v>17</v>
      </c>
      <c r="F77">
        <v>1</v>
      </c>
      <c r="G77" s="4">
        <v>44250</v>
      </c>
      <c r="L77" s="4">
        <v>44251</v>
      </c>
      <c r="M77" s="11">
        <v>44252</v>
      </c>
      <c r="N77" s="11">
        <v>44369</v>
      </c>
      <c r="O77" s="14" t="s">
        <v>46</v>
      </c>
      <c r="P77" s="14" t="s">
        <v>45</v>
      </c>
      <c r="Q77" s="39">
        <v>3</v>
      </c>
      <c r="R77" s="39">
        <v>2</v>
      </c>
      <c r="S77" s="39">
        <v>0</v>
      </c>
      <c r="AC77" s="18">
        <f t="shared" si="8"/>
        <v>5</v>
      </c>
      <c r="AD77">
        <f t="shared" si="9"/>
        <v>0.6</v>
      </c>
      <c r="AE77">
        <f t="shared" si="10"/>
        <v>0</v>
      </c>
    </row>
    <row r="78" spans="1:32" x14ac:dyDescent="0.25">
      <c r="A78" t="s">
        <v>37</v>
      </c>
      <c r="B78" t="s">
        <v>70</v>
      </c>
      <c r="C78" s="2" t="s">
        <v>23</v>
      </c>
      <c r="D78" t="s">
        <v>75</v>
      </c>
      <c r="F78">
        <v>2</v>
      </c>
      <c r="G78" s="4">
        <v>44250</v>
      </c>
      <c r="L78" s="4">
        <v>44251</v>
      </c>
      <c r="M78" s="11">
        <v>44252</v>
      </c>
      <c r="N78" s="32"/>
      <c r="P78" s="13" t="s">
        <v>46</v>
      </c>
      <c r="Q78" s="23"/>
      <c r="R78" s="23"/>
      <c r="S78" s="23"/>
      <c r="AC78" s="18">
        <f t="shared" si="8"/>
        <v>0</v>
      </c>
      <c r="AD78" t="e">
        <f t="shared" si="9"/>
        <v>#DIV/0!</v>
      </c>
      <c r="AE78" t="e">
        <f t="shared" si="10"/>
        <v>#DIV/0!</v>
      </c>
    </row>
    <row r="79" spans="1:32" x14ac:dyDescent="0.25">
      <c r="A79" t="s">
        <v>37</v>
      </c>
      <c r="B79" t="s">
        <v>70</v>
      </c>
      <c r="C79" s="2" t="s">
        <v>23</v>
      </c>
      <c r="D79" t="s">
        <v>75</v>
      </c>
      <c r="F79">
        <v>3</v>
      </c>
      <c r="G79" s="4">
        <v>44250</v>
      </c>
      <c r="L79" s="4">
        <v>44251</v>
      </c>
      <c r="M79" s="11">
        <v>44252</v>
      </c>
      <c r="N79" s="32"/>
      <c r="P79" s="17" t="s">
        <v>46</v>
      </c>
      <c r="Q79" s="24"/>
      <c r="R79" s="24"/>
      <c r="S79" s="24"/>
      <c r="AC79" s="18">
        <f t="shared" si="8"/>
        <v>0</v>
      </c>
      <c r="AD79" t="e">
        <f t="shared" si="9"/>
        <v>#DIV/0!</v>
      </c>
      <c r="AE79" t="e">
        <f t="shared" si="10"/>
        <v>#DIV/0!</v>
      </c>
    </row>
    <row r="80" spans="1:32" x14ac:dyDescent="0.25">
      <c r="A80" t="s">
        <v>37</v>
      </c>
      <c r="B80" t="s">
        <v>70</v>
      </c>
      <c r="C80" s="2" t="s">
        <v>23</v>
      </c>
      <c r="D80" t="s">
        <v>75</v>
      </c>
      <c r="E80" s="22" t="s">
        <v>18</v>
      </c>
      <c r="F80">
        <v>1</v>
      </c>
      <c r="G80" s="4">
        <v>44250</v>
      </c>
      <c r="H80" s="6" t="s">
        <v>40</v>
      </c>
      <c r="L80" s="4">
        <v>44272</v>
      </c>
      <c r="M80" s="11">
        <v>44278</v>
      </c>
      <c r="N80" s="32"/>
      <c r="P80" s="14" t="s">
        <v>45</v>
      </c>
      <c r="Q80" s="23">
        <f>IF(COUNT(T80:V80)=3,SUM(T80,W80),"")</f>
        <v>0</v>
      </c>
      <c r="R80" s="23">
        <f>IF(COUNT(T80:V80)=3,SUM(U80,X80),"")</f>
        <v>2</v>
      </c>
      <c r="S80" s="23">
        <f>IF(COUNT(T80:V80)=3,SUM(V80,Y80),"")</f>
        <v>0</v>
      </c>
      <c r="T80" s="18">
        <v>0</v>
      </c>
      <c r="U80">
        <v>2</v>
      </c>
      <c r="V80">
        <v>0</v>
      </c>
      <c r="W80" s="18">
        <v>0</v>
      </c>
      <c r="X80" s="2">
        <v>0</v>
      </c>
      <c r="Y80" s="2">
        <v>0</v>
      </c>
      <c r="AA80" s="2"/>
      <c r="AB80" s="2"/>
      <c r="AC80" s="18">
        <f t="shared" si="8"/>
        <v>2</v>
      </c>
      <c r="AD80">
        <f t="shared" si="9"/>
        <v>0</v>
      </c>
      <c r="AE80">
        <f t="shared" si="10"/>
        <v>0</v>
      </c>
    </row>
    <row r="81" spans="1:32" x14ac:dyDescent="0.25">
      <c r="A81" t="s">
        <v>37</v>
      </c>
      <c r="B81" t="s">
        <v>70</v>
      </c>
      <c r="C81" s="2" t="s">
        <v>23</v>
      </c>
      <c r="D81" t="s">
        <v>75</v>
      </c>
      <c r="F81">
        <v>2</v>
      </c>
      <c r="G81" s="4">
        <v>44250</v>
      </c>
      <c r="H81" s="6" t="s">
        <v>43</v>
      </c>
      <c r="L81" s="4">
        <v>44272</v>
      </c>
      <c r="M81" s="11">
        <v>44278</v>
      </c>
      <c r="N81" s="11">
        <v>44299</v>
      </c>
      <c r="P81" s="14" t="s">
        <v>45</v>
      </c>
      <c r="Q81" s="24">
        <v>4</v>
      </c>
      <c r="R81" s="23">
        <v>6</v>
      </c>
      <c r="S81" s="24">
        <v>0</v>
      </c>
      <c r="AC81" s="18">
        <f t="shared" si="8"/>
        <v>10</v>
      </c>
      <c r="AD81">
        <f t="shared" si="9"/>
        <v>0.4</v>
      </c>
      <c r="AE81">
        <f t="shared" si="10"/>
        <v>0</v>
      </c>
    </row>
    <row r="82" spans="1:32" x14ac:dyDescent="0.25">
      <c r="A82" t="s">
        <v>37</v>
      </c>
      <c r="B82" t="s">
        <v>70</v>
      </c>
      <c r="C82" s="2" t="s">
        <v>23</v>
      </c>
      <c r="D82" t="s">
        <v>75</v>
      </c>
      <c r="F82">
        <v>3</v>
      </c>
      <c r="G82" s="4">
        <v>44250</v>
      </c>
      <c r="L82" s="4">
        <v>44272</v>
      </c>
      <c r="M82" s="11">
        <v>44278</v>
      </c>
      <c r="N82" s="32"/>
      <c r="P82" s="14" t="s">
        <v>45</v>
      </c>
      <c r="Q82" s="23">
        <f>IF(COUNT(T82:V82)=3,SUM(T82,W82),"")</f>
        <v>3</v>
      </c>
      <c r="R82" s="23">
        <f>IF(COUNT(T82:V82)=3,SUM(U82,X82),"")</f>
        <v>1</v>
      </c>
      <c r="S82" s="23">
        <f>IF(COUNT(T82:V82)=3,SUM(V82,Y82),"")</f>
        <v>0</v>
      </c>
      <c r="T82" s="18">
        <v>3</v>
      </c>
      <c r="U82">
        <v>1</v>
      </c>
      <c r="V82">
        <v>0</v>
      </c>
      <c r="W82" s="18">
        <v>0</v>
      </c>
      <c r="X82" s="2">
        <v>0</v>
      </c>
      <c r="Y82" s="2">
        <v>0</v>
      </c>
      <c r="AA82" s="2"/>
      <c r="AB82" s="2"/>
      <c r="AC82" s="18">
        <f t="shared" si="8"/>
        <v>4</v>
      </c>
      <c r="AD82">
        <f t="shared" si="9"/>
        <v>0.75</v>
      </c>
      <c r="AE82">
        <f t="shared" si="10"/>
        <v>0</v>
      </c>
    </row>
    <row r="83" spans="1:32" x14ac:dyDescent="0.25">
      <c r="A83" t="s">
        <v>37</v>
      </c>
      <c r="B83" t="s">
        <v>70</v>
      </c>
      <c r="C83" s="2" t="s">
        <v>23</v>
      </c>
      <c r="D83" t="s">
        <v>75</v>
      </c>
      <c r="E83" s="22" t="s">
        <v>19</v>
      </c>
      <c r="F83">
        <v>1</v>
      </c>
      <c r="G83" s="4">
        <v>44250</v>
      </c>
      <c r="L83" s="4">
        <v>44251</v>
      </c>
      <c r="M83" s="11">
        <v>44252</v>
      </c>
      <c r="N83" s="11">
        <v>44254</v>
      </c>
      <c r="P83" s="13" t="s">
        <v>45</v>
      </c>
      <c r="Q83" s="23">
        <v>19</v>
      </c>
      <c r="R83" s="23">
        <v>16</v>
      </c>
      <c r="S83" s="23">
        <v>4</v>
      </c>
      <c r="AC83" s="18">
        <f t="shared" si="8"/>
        <v>39</v>
      </c>
      <c r="AD83">
        <f t="shared" si="9"/>
        <v>0.48717948717948717</v>
      </c>
      <c r="AE83">
        <f t="shared" si="10"/>
        <v>0.10256410256410256</v>
      </c>
    </row>
    <row r="84" spans="1:32" x14ac:dyDescent="0.25">
      <c r="A84" t="s">
        <v>37</v>
      </c>
      <c r="B84" t="s">
        <v>70</v>
      </c>
      <c r="C84" s="2" t="s">
        <v>23</v>
      </c>
      <c r="D84" t="s">
        <v>75</v>
      </c>
      <c r="F84">
        <v>2</v>
      </c>
      <c r="G84" s="4">
        <v>44250</v>
      </c>
      <c r="L84" s="4">
        <v>44251</v>
      </c>
      <c r="M84" s="11">
        <v>44252</v>
      </c>
      <c r="N84" s="11">
        <v>44254</v>
      </c>
      <c r="P84" s="13" t="s">
        <v>45</v>
      </c>
      <c r="Q84" s="23">
        <v>43</v>
      </c>
      <c r="R84" s="23">
        <v>22</v>
      </c>
      <c r="S84" s="23">
        <v>7</v>
      </c>
      <c r="AC84" s="18">
        <f t="shared" si="8"/>
        <v>72</v>
      </c>
      <c r="AD84">
        <f t="shared" si="9"/>
        <v>0.59722222222222221</v>
      </c>
      <c r="AE84">
        <f t="shared" si="10"/>
        <v>9.7222222222222224E-2</v>
      </c>
    </row>
    <row r="85" spans="1:32" x14ac:dyDescent="0.25">
      <c r="A85" t="s">
        <v>37</v>
      </c>
      <c r="B85" t="s">
        <v>70</v>
      </c>
      <c r="C85" s="2" t="s">
        <v>23</v>
      </c>
      <c r="D85" t="s">
        <v>75</v>
      </c>
      <c r="F85">
        <v>3</v>
      </c>
      <c r="G85" s="4">
        <v>44250</v>
      </c>
      <c r="L85" s="4">
        <v>44251</v>
      </c>
      <c r="M85" s="11">
        <v>44252</v>
      </c>
      <c r="N85" s="11">
        <v>44254</v>
      </c>
      <c r="P85" s="17" t="s">
        <v>45</v>
      </c>
      <c r="Q85" s="23">
        <v>37</v>
      </c>
      <c r="R85" s="23">
        <v>15</v>
      </c>
      <c r="S85" s="23">
        <v>2</v>
      </c>
      <c r="AC85" s="18">
        <f t="shared" si="8"/>
        <v>54</v>
      </c>
      <c r="AD85">
        <f t="shared" si="9"/>
        <v>0.68518518518518523</v>
      </c>
      <c r="AE85">
        <f t="shared" si="10"/>
        <v>3.7037037037037035E-2</v>
      </c>
    </row>
    <row r="86" spans="1:32" x14ac:dyDescent="0.25">
      <c r="A86" t="s">
        <v>37</v>
      </c>
      <c r="B86" t="s">
        <v>70</v>
      </c>
      <c r="C86" s="2" t="s">
        <v>23</v>
      </c>
      <c r="D86" t="s">
        <v>75</v>
      </c>
      <c r="E86" s="22" t="s">
        <v>20</v>
      </c>
      <c r="F86">
        <v>1</v>
      </c>
      <c r="G86" s="4">
        <v>44250</v>
      </c>
      <c r="H86" s="6" t="s">
        <v>40</v>
      </c>
      <c r="L86" s="4">
        <v>44272</v>
      </c>
      <c r="M86" s="11">
        <v>44274</v>
      </c>
      <c r="N86" s="12">
        <v>44370</v>
      </c>
      <c r="O86" s="40"/>
      <c r="P86" s="40" t="s">
        <v>45</v>
      </c>
      <c r="Q86" s="39">
        <v>13</v>
      </c>
      <c r="R86" s="39">
        <v>10</v>
      </c>
      <c r="S86" s="39">
        <v>0</v>
      </c>
      <c r="AC86" s="18">
        <f t="shared" si="8"/>
        <v>23</v>
      </c>
      <c r="AD86">
        <f t="shared" si="9"/>
        <v>0.56521739130434778</v>
      </c>
      <c r="AE86">
        <f t="shared" si="10"/>
        <v>0</v>
      </c>
    </row>
    <row r="87" spans="1:32" x14ac:dyDescent="0.25">
      <c r="A87" t="s">
        <v>37</v>
      </c>
      <c r="B87" t="s">
        <v>70</v>
      </c>
      <c r="C87" s="2" t="s">
        <v>23</v>
      </c>
      <c r="D87" t="s">
        <v>75</v>
      </c>
      <c r="F87">
        <v>2</v>
      </c>
      <c r="G87" s="4">
        <v>44250</v>
      </c>
      <c r="H87" s="6" t="s">
        <v>43</v>
      </c>
      <c r="L87" s="4">
        <v>44272</v>
      </c>
      <c r="M87" s="11">
        <v>44274</v>
      </c>
      <c r="N87" s="12">
        <v>44370</v>
      </c>
      <c r="P87" s="14" t="s">
        <v>45</v>
      </c>
      <c r="Q87" s="39">
        <v>28</v>
      </c>
      <c r="R87" s="39">
        <v>15</v>
      </c>
      <c r="S87" s="39">
        <v>0</v>
      </c>
      <c r="AC87" s="18">
        <f t="shared" si="8"/>
        <v>43</v>
      </c>
      <c r="AD87">
        <f t="shared" si="9"/>
        <v>0.65116279069767447</v>
      </c>
      <c r="AE87">
        <f t="shared" si="10"/>
        <v>0</v>
      </c>
    </row>
    <row r="88" spans="1:32" x14ac:dyDescent="0.25">
      <c r="A88" t="s">
        <v>37</v>
      </c>
      <c r="B88" t="s">
        <v>70</v>
      </c>
      <c r="C88" s="2" t="s">
        <v>23</v>
      </c>
      <c r="D88" t="s">
        <v>75</v>
      </c>
      <c r="F88">
        <v>3</v>
      </c>
      <c r="G88" s="4">
        <v>44250</v>
      </c>
      <c r="L88" s="4">
        <v>44272</v>
      </c>
      <c r="M88" s="11">
        <v>44274</v>
      </c>
      <c r="N88" s="12">
        <v>44370</v>
      </c>
      <c r="P88" s="14" t="s">
        <v>45</v>
      </c>
      <c r="Q88" s="39">
        <v>9</v>
      </c>
      <c r="R88" s="39">
        <v>5</v>
      </c>
      <c r="S88" s="39">
        <v>0</v>
      </c>
      <c r="AC88" s="18">
        <f t="shared" si="8"/>
        <v>14</v>
      </c>
      <c r="AD88">
        <f t="shared" si="9"/>
        <v>0.6428571428571429</v>
      </c>
      <c r="AE88">
        <f t="shared" si="10"/>
        <v>0</v>
      </c>
    </row>
    <row r="89" spans="1:32" x14ac:dyDescent="0.25">
      <c r="A89" t="s">
        <v>37</v>
      </c>
      <c r="B89" t="s">
        <v>70</v>
      </c>
      <c r="C89" s="2" t="s">
        <v>23</v>
      </c>
      <c r="D89" t="s">
        <v>75</v>
      </c>
      <c r="E89" s="22" t="s">
        <v>24</v>
      </c>
      <c r="F89">
        <v>1</v>
      </c>
      <c r="G89" s="4">
        <v>44250</v>
      </c>
      <c r="L89" s="4">
        <v>44251</v>
      </c>
      <c r="M89" s="11">
        <v>44252</v>
      </c>
      <c r="N89" s="11">
        <v>44266</v>
      </c>
      <c r="P89" s="14" t="s">
        <v>45</v>
      </c>
      <c r="Q89" s="23">
        <v>164</v>
      </c>
      <c r="R89" s="23">
        <v>511</v>
      </c>
      <c r="S89" s="23">
        <v>58</v>
      </c>
      <c r="AC89" s="18">
        <f t="shared" si="8"/>
        <v>733</v>
      </c>
      <c r="AD89">
        <f t="shared" si="9"/>
        <v>0.22373806275579808</v>
      </c>
      <c r="AE89">
        <f t="shared" si="10"/>
        <v>7.9126875852660303E-2</v>
      </c>
    </row>
    <row r="90" spans="1:32" x14ac:dyDescent="0.25">
      <c r="A90" t="s">
        <v>37</v>
      </c>
      <c r="B90" t="s">
        <v>70</v>
      </c>
      <c r="C90" s="2" t="s">
        <v>23</v>
      </c>
      <c r="D90" t="s">
        <v>75</v>
      </c>
      <c r="F90">
        <v>2</v>
      </c>
      <c r="G90" s="4">
        <v>44250</v>
      </c>
      <c r="L90" s="4">
        <v>44251</v>
      </c>
      <c r="M90" s="11">
        <v>44252</v>
      </c>
      <c r="N90" s="11">
        <v>44266</v>
      </c>
      <c r="P90" s="14" t="s">
        <v>45</v>
      </c>
      <c r="Q90" s="24">
        <v>23</v>
      </c>
      <c r="R90" s="24">
        <v>87</v>
      </c>
      <c r="S90" s="25">
        <v>15</v>
      </c>
      <c r="T90" s="8"/>
      <c r="AC90" s="18">
        <f t="shared" si="8"/>
        <v>125</v>
      </c>
      <c r="AD90">
        <f t="shared" si="9"/>
        <v>0.184</v>
      </c>
      <c r="AE90">
        <f t="shared" si="10"/>
        <v>0.12</v>
      </c>
    </row>
    <row r="91" spans="1:32" x14ac:dyDescent="0.25">
      <c r="A91" t="s">
        <v>37</v>
      </c>
      <c r="B91" t="s">
        <v>70</v>
      </c>
      <c r="C91" s="2" t="s">
        <v>23</v>
      </c>
      <c r="D91" t="s">
        <v>75</v>
      </c>
      <c r="E91" s="22" t="s">
        <v>25</v>
      </c>
      <c r="F91">
        <v>1</v>
      </c>
      <c r="G91" s="4">
        <v>44250</v>
      </c>
      <c r="L91" s="4">
        <v>44272</v>
      </c>
      <c r="N91" s="32"/>
      <c r="P91" s="14" t="s">
        <v>46</v>
      </c>
      <c r="Q91" s="22">
        <v>0</v>
      </c>
      <c r="R91" s="22">
        <v>0</v>
      </c>
      <c r="S91" s="22">
        <v>0</v>
      </c>
      <c r="AC91" s="18">
        <f t="shared" si="8"/>
        <v>0</v>
      </c>
      <c r="AD91" t="e">
        <f t="shared" si="9"/>
        <v>#DIV/0!</v>
      </c>
      <c r="AE91" t="e">
        <f t="shared" si="10"/>
        <v>#DIV/0!</v>
      </c>
    </row>
    <row r="92" spans="1:32" x14ac:dyDescent="0.25">
      <c r="A92" t="s">
        <v>37</v>
      </c>
      <c r="B92" t="s">
        <v>70</v>
      </c>
      <c r="C92" s="2" t="s">
        <v>23</v>
      </c>
      <c r="D92" t="s">
        <v>75</v>
      </c>
      <c r="F92">
        <v>2</v>
      </c>
      <c r="G92" s="4">
        <v>44250</v>
      </c>
      <c r="L92" s="4">
        <v>44272</v>
      </c>
      <c r="N92" s="32"/>
      <c r="P92" s="14" t="s">
        <v>46</v>
      </c>
      <c r="Q92" s="22">
        <v>0</v>
      </c>
      <c r="R92" s="22">
        <v>0</v>
      </c>
      <c r="S92" s="22">
        <v>0</v>
      </c>
      <c r="AC92" s="18">
        <f t="shared" si="8"/>
        <v>0</v>
      </c>
      <c r="AD92" t="e">
        <f t="shared" si="9"/>
        <v>#DIV/0!</v>
      </c>
      <c r="AE92" t="e">
        <f t="shared" si="10"/>
        <v>#DIV/0!</v>
      </c>
    </row>
    <row r="93" spans="1:32" s="1" customFormat="1" x14ac:dyDescent="0.25">
      <c r="A93" s="1" t="s">
        <v>37</v>
      </c>
      <c r="B93" s="1" t="s">
        <v>70</v>
      </c>
      <c r="C93" s="3" t="s">
        <v>23</v>
      </c>
      <c r="D93" s="1" t="s">
        <v>75</v>
      </c>
      <c r="E93" s="26"/>
      <c r="F93" s="1">
        <v>3</v>
      </c>
      <c r="G93" s="5">
        <v>44250</v>
      </c>
      <c r="H93" s="7"/>
      <c r="L93" s="5">
        <v>44272</v>
      </c>
      <c r="M93" s="3"/>
      <c r="N93" s="33"/>
      <c r="O93" s="15"/>
      <c r="P93" s="15" t="s">
        <v>46</v>
      </c>
      <c r="Q93" s="26">
        <v>0</v>
      </c>
      <c r="R93" s="26">
        <v>0</v>
      </c>
      <c r="S93" s="26">
        <v>0</v>
      </c>
      <c r="T93" s="19"/>
      <c r="W93" s="19"/>
      <c r="Z93" s="19"/>
      <c r="AC93" s="19">
        <f t="shared" si="8"/>
        <v>0</v>
      </c>
      <c r="AD93" s="1" t="e">
        <f t="shared" si="9"/>
        <v>#DIV/0!</v>
      </c>
      <c r="AE93" s="1" t="e">
        <f t="shared" si="10"/>
        <v>#DIV/0!</v>
      </c>
    </row>
    <row r="94" spans="1:32" x14ac:dyDescent="0.25">
      <c r="A94" t="s">
        <v>37</v>
      </c>
      <c r="B94" t="s">
        <v>70</v>
      </c>
      <c r="C94" s="2" t="s">
        <v>26</v>
      </c>
      <c r="D94" t="s">
        <v>75</v>
      </c>
      <c r="E94" s="22" t="s">
        <v>13</v>
      </c>
      <c r="F94">
        <v>1</v>
      </c>
      <c r="G94" s="4">
        <v>44251</v>
      </c>
      <c r="I94" t="s">
        <v>42</v>
      </c>
      <c r="L94" s="4">
        <v>44253</v>
      </c>
      <c r="M94" s="11">
        <v>44254</v>
      </c>
      <c r="N94" s="32"/>
      <c r="P94" s="14" t="s">
        <v>46</v>
      </c>
      <c r="Q94" s="22">
        <v>0</v>
      </c>
      <c r="R94" s="22">
        <v>0</v>
      </c>
      <c r="S94" s="22">
        <v>0</v>
      </c>
      <c r="AC94" s="18">
        <f t="shared" si="8"/>
        <v>0</v>
      </c>
      <c r="AD94" t="e">
        <f t="shared" si="9"/>
        <v>#DIV/0!</v>
      </c>
      <c r="AE94" t="e">
        <f t="shared" si="10"/>
        <v>#DIV/0!</v>
      </c>
      <c r="AF94">
        <f>SUM(Q94:Q111)/SUM(Q94:S111)</f>
        <v>9.4827586206896547E-2</v>
      </c>
    </row>
    <row r="95" spans="1:32" x14ac:dyDescent="0.25">
      <c r="A95" t="s">
        <v>37</v>
      </c>
      <c r="B95" t="s">
        <v>70</v>
      </c>
      <c r="C95" s="2" t="s">
        <v>26</v>
      </c>
      <c r="D95" t="s">
        <v>75</v>
      </c>
      <c r="F95">
        <v>2</v>
      </c>
      <c r="G95" s="4">
        <v>44251</v>
      </c>
      <c r="I95" t="s">
        <v>42</v>
      </c>
      <c r="L95" s="4">
        <v>44253</v>
      </c>
      <c r="M95" s="11">
        <v>44254</v>
      </c>
      <c r="N95" s="32"/>
      <c r="P95" s="14" t="s">
        <v>46</v>
      </c>
      <c r="Q95" s="22">
        <v>0</v>
      </c>
      <c r="R95" s="22">
        <v>0</v>
      </c>
      <c r="S95" s="22">
        <v>0</v>
      </c>
      <c r="AC95" s="18">
        <f t="shared" si="8"/>
        <v>0</v>
      </c>
      <c r="AD95" t="e">
        <f t="shared" si="9"/>
        <v>#DIV/0!</v>
      </c>
      <c r="AE95" t="e">
        <f t="shared" si="10"/>
        <v>#DIV/0!</v>
      </c>
    </row>
    <row r="96" spans="1:32" x14ac:dyDescent="0.25">
      <c r="A96" t="s">
        <v>37</v>
      </c>
      <c r="B96" t="s">
        <v>70</v>
      </c>
      <c r="C96" s="2" t="s">
        <v>26</v>
      </c>
      <c r="D96" t="s">
        <v>75</v>
      </c>
      <c r="F96">
        <v>3</v>
      </c>
      <c r="G96" s="4">
        <v>44251</v>
      </c>
      <c r="I96" t="s">
        <v>42</v>
      </c>
      <c r="L96" s="4">
        <v>44253</v>
      </c>
      <c r="M96" s="11">
        <v>44254</v>
      </c>
      <c r="N96" s="32"/>
      <c r="P96" s="14" t="s">
        <v>46</v>
      </c>
      <c r="Q96" s="22">
        <v>0</v>
      </c>
      <c r="R96" s="22">
        <v>0</v>
      </c>
      <c r="S96" s="22">
        <v>0</v>
      </c>
      <c r="AC96" s="18">
        <f t="shared" si="8"/>
        <v>0</v>
      </c>
      <c r="AD96" t="e">
        <f t="shared" si="9"/>
        <v>#DIV/0!</v>
      </c>
      <c r="AE96" t="e">
        <f t="shared" si="10"/>
        <v>#DIV/0!</v>
      </c>
    </row>
    <row r="97" spans="1:32" x14ac:dyDescent="0.25">
      <c r="A97" t="s">
        <v>37</v>
      </c>
      <c r="B97" t="s">
        <v>70</v>
      </c>
      <c r="C97" s="2" t="s">
        <v>26</v>
      </c>
      <c r="D97" t="s">
        <v>75</v>
      </c>
      <c r="E97" s="22" t="s">
        <v>15</v>
      </c>
      <c r="F97">
        <v>1</v>
      </c>
      <c r="G97" s="4">
        <v>44251</v>
      </c>
      <c r="I97" t="s">
        <v>42</v>
      </c>
      <c r="L97" s="4">
        <v>44253</v>
      </c>
      <c r="M97" s="11">
        <v>44254</v>
      </c>
      <c r="N97" s="32"/>
      <c r="P97" s="14" t="s">
        <v>46</v>
      </c>
      <c r="Q97" s="22">
        <v>0</v>
      </c>
      <c r="R97" s="22">
        <v>0</v>
      </c>
      <c r="S97" s="22">
        <v>0</v>
      </c>
      <c r="AC97" s="18">
        <f t="shared" si="8"/>
        <v>0</v>
      </c>
      <c r="AD97" t="e">
        <f t="shared" si="9"/>
        <v>#DIV/0!</v>
      </c>
      <c r="AE97" t="e">
        <f t="shared" si="10"/>
        <v>#DIV/0!</v>
      </c>
    </row>
    <row r="98" spans="1:32" x14ac:dyDescent="0.25">
      <c r="A98" t="s">
        <v>37</v>
      </c>
      <c r="B98" t="s">
        <v>70</v>
      </c>
      <c r="C98" s="2" t="s">
        <v>26</v>
      </c>
      <c r="D98" t="s">
        <v>75</v>
      </c>
      <c r="F98">
        <v>2</v>
      </c>
      <c r="G98" s="4">
        <v>44251</v>
      </c>
      <c r="I98" t="s">
        <v>42</v>
      </c>
      <c r="L98" s="4">
        <v>44253</v>
      </c>
      <c r="M98" s="11">
        <v>44254</v>
      </c>
      <c r="N98" s="11">
        <v>44370</v>
      </c>
      <c r="O98" s="40"/>
      <c r="P98" s="40" t="s">
        <v>45</v>
      </c>
      <c r="Q98" s="39">
        <v>0</v>
      </c>
      <c r="R98" s="39">
        <v>2</v>
      </c>
      <c r="S98" s="39">
        <v>0</v>
      </c>
      <c r="AC98" s="18">
        <f t="shared" si="8"/>
        <v>2</v>
      </c>
      <c r="AD98">
        <f t="shared" si="9"/>
        <v>0</v>
      </c>
      <c r="AE98">
        <f t="shared" si="10"/>
        <v>0</v>
      </c>
    </row>
    <row r="99" spans="1:32" x14ac:dyDescent="0.25">
      <c r="A99" t="s">
        <v>37</v>
      </c>
      <c r="B99" t="s">
        <v>70</v>
      </c>
      <c r="C99" s="2" t="s">
        <v>26</v>
      </c>
      <c r="D99" t="s">
        <v>75</v>
      </c>
      <c r="F99">
        <v>3</v>
      </c>
      <c r="G99" s="4">
        <v>44251</v>
      </c>
      <c r="I99" t="s">
        <v>42</v>
      </c>
      <c r="L99" s="4">
        <v>44253</v>
      </c>
      <c r="M99" s="11">
        <v>44254</v>
      </c>
      <c r="N99" s="11">
        <v>44370</v>
      </c>
      <c r="O99" s="40"/>
      <c r="P99" s="40" t="s">
        <v>45</v>
      </c>
      <c r="Q99" s="39">
        <v>0</v>
      </c>
      <c r="R99" s="39">
        <v>9</v>
      </c>
      <c r="S99" s="39">
        <v>2</v>
      </c>
      <c r="AC99" s="18">
        <f t="shared" si="8"/>
        <v>11</v>
      </c>
      <c r="AD99">
        <f t="shared" si="9"/>
        <v>0</v>
      </c>
      <c r="AE99">
        <f t="shared" si="10"/>
        <v>0.18181818181818182</v>
      </c>
    </row>
    <row r="100" spans="1:32" x14ac:dyDescent="0.25">
      <c r="A100" t="s">
        <v>37</v>
      </c>
      <c r="B100" t="s">
        <v>70</v>
      </c>
      <c r="C100" s="2" t="s">
        <v>26</v>
      </c>
      <c r="D100" t="s">
        <v>75</v>
      </c>
      <c r="E100" s="22" t="s">
        <v>17</v>
      </c>
      <c r="F100">
        <v>1</v>
      </c>
      <c r="G100" s="4">
        <v>44251</v>
      </c>
      <c r="I100" t="s">
        <v>42</v>
      </c>
      <c r="L100" s="4">
        <v>44253</v>
      </c>
      <c r="M100" s="11">
        <v>44254</v>
      </c>
      <c r="N100" s="11">
        <v>44265</v>
      </c>
      <c r="P100" s="14" t="s">
        <v>45</v>
      </c>
      <c r="Q100" s="23">
        <v>1</v>
      </c>
      <c r="R100" s="23">
        <v>4</v>
      </c>
      <c r="S100" s="23">
        <v>12</v>
      </c>
      <c r="AC100" s="18">
        <f t="shared" si="8"/>
        <v>17</v>
      </c>
      <c r="AD100">
        <f t="shared" si="9"/>
        <v>5.8823529411764705E-2</v>
      </c>
      <c r="AE100">
        <f t="shared" si="10"/>
        <v>0.70588235294117652</v>
      </c>
    </row>
    <row r="101" spans="1:32" x14ac:dyDescent="0.25">
      <c r="A101" t="s">
        <v>37</v>
      </c>
      <c r="B101" t="s">
        <v>70</v>
      </c>
      <c r="C101" s="2" t="s">
        <v>26</v>
      </c>
      <c r="D101" t="s">
        <v>75</v>
      </c>
      <c r="F101">
        <v>2</v>
      </c>
      <c r="G101" s="4">
        <v>44251</v>
      </c>
      <c r="I101" t="s">
        <v>42</v>
      </c>
      <c r="L101" s="4">
        <v>44253</v>
      </c>
      <c r="M101" s="11">
        <v>44254</v>
      </c>
      <c r="N101" s="11">
        <v>44265</v>
      </c>
      <c r="P101" s="14" t="s">
        <v>45</v>
      </c>
      <c r="Q101" s="23">
        <v>2</v>
      </c>
      <c r="R101" s="23">
        <v>18</v>
      </c>
      <c r="S101" s="23">
        <v>32</v>
      </c>
      <c r="AC101" s="18">
        <f t="shared" si="8"/>
        <v>52</v>
      </c>
      <c r="AD101">
        <f t="shared" si="9"/>
        <v>3.8461538461538464E-2</v>
      </c>
      <c r="AE101">
        <f t="shared" si="10"/>
        <v>0.61538461538461542</v>
      </c>
    </row>
    <row r="102" spans="1:32" x14ac:dyDescent="0.25">
      <c r="A102" t="s">
        <v>37</v>
      </c>
      <c r="B102" t="s">
        <v>70</v>
      </c>
      <c r="C102" s="2" t="s">
        <v>26</v>
      </c>
      <c r="D102" t="s">
        <v>75</v>
      </c>
      <c r="F102">
        <v>3</v>
      </c>
      <c r="G102" s="4">
        <v>44251</v>
      </c>
      <c r="I102" t="s">
        <v>42</v>
      </c>
      <c r="L102" s="4">
        <v>44253</v>
      </c>
      <c r="M102" s="11">
        <v>44254</v>
      </c>
      <c r="N102" s="11">
        <v>44265</v>
      </c>
      <c r="P102" s="14" t="s">
        <v>45</v>
      </c>
      <c r="Q102" s="24">
        <v>0</v>
      </c>
      <c r="R102" s="24">
        <v>22</v>
      </c>
      <c r="S102" s="24">
        <v>25</v>
      </c>
      <c r="AC102" s="18">
        <f t="shared" si="8"/>
        <v>47</v>
      </c>
      <c r="AD102">
        <f t="shared" si="9"/>
        <v>0</v>
      </c>
      <c r="AE102">
        <f t="shared" si="10"/>
        <v>0.53191489361702127</v>
      </c>
    </row>
    <row r="103" spans="1:32" x14ac:dyDescent="0.25">
      <c r="A103" t="s">
        <v>37</v>
      </c>
      <c r="B103" t="s">
        <v>70</v>
      </c>
      <c r="C103" s="2" t="s">
        <v>26</v>
      </c>
      <c r="D103" t="s">
        <v>75</v>
      </c>
      <c r="E103" s="22" t="s">
        <v>19</v>
      </c>
      <c r="F103">
        <v>1</v>
      </c>
      <c r="G103" s="4">
        <v>44251</v>
      </c>
      <c r="I103" t="s">
        <v>42</v>
      </c>
      <c r="L103" s="4">
        <v>44253</v>
      </c>
      <c r="M103" s="11">
        <v>44254</v>
      </c>
      <c r="N103" s="11">
        <v>44256</v>
      </c>
      <c r="P103" s="14" t="s">
        <v>45</v>
      </c>
      <c r="Q103" s="24">
        <v>9</v>
      </c>
      <c r="R103" s="24">
        <v>87</v>
      </c>
      <c r="S103" s="24">
        <v>3</v>
      </c>
      <c r="AC103" s="18">
        <f t="shared" si="8"/>
        <v>99</v>
      </c>
      <c r="AD103">
        <f t="shared" si="9"/>
        <v>9.0909090909090912E-2</v>
      </c>
      <c r="AE103">
        <f t="shared" si="10"/>
        <v>3.0303030303030304E-2</v>
      </c>
    </row>
    <row r="104" spans="1:32" x14ac:dyDescent="0.25">
      <c r="A104" t="s">
        <v>37</v>
      </c>
      <c r="B104" t="s">
        <v>70</v>
      </c>
      <c r="C104" s="2" t="s">
        <v>26</v>
      </c>
      <c r="D104" t="s">
        <v>75</v>
      </c>
      <c r="F104">
        <v>2</v>
      </c>
      <c r="G104" s="4">
        <v>44251</v>
      </c>
      <c r="I104" t="s">
        <v>42</v>
      </c>
      <c r="L104" s="4">
        <v>44253</v>
      </c>
      <c r="M104" s="11">
        <v>44254</v>
      </c>
      <c r="N104" s="11">
        <v>44256</v>
      </c>
      <c r="P104" s="14" t="s">
        <v>45</v>
      </c>
      <c r="Q104" s="24">
        <v>31</v>
      </c>
      <c r="R104" s="24">
        <v>205</v>
      </c>
      <c r="S104" s="24">
        <v>5</v>
      </c>
      <c r="AC104" s="18">
        <f t="shared" si="8"/>
        <v>241</v>
      </c>
      <c r="AD104">
        <f t="shared" si="9"/>
        <v>0.12863070539419086</v>
      </c>
      <c r="AE104">
        <f t="shared" si="10"/>
        <v>2.0746887966804978E-2</v>
      </c>
    </row>
    <row r="105" spans="1:32" x14ac:dyDescent="0.25">
      <c r="A105" t="s">
        <v>37</v>
      </c>
      <c r="B105" t="s">
        <v>70</v>
      </c>
      <c r="C105" s="2" t="s">
        <v>26</v>
      </c>
      <c r="D105" t="s">
        <v>75</v>
      </c>
      <c r="F105">
        <v>3</v>
      </c>
      <c r="G105" s="4">
        <v>44251</v>
      </c>
      <c r="I105" t="s">
        <v>42</v>
      </c>
      <c r="L105" s="4">
        <v>44253</v>
      </c>
      <c r="M105" s="11">
        <v>44254</v>
      </c>
      <c r="N105" s="11">
        <v>44256</v>
      </c>
      <c r="P105" s="14" t="s">
        <v>45</v>
      </c>
      <c r="Q105" s="24">
        <v>12</v>
      </c>
      <c r="R105" s="24">
        <v>91</v>
      </c>
      <c r="S105" s="24">
        <v>8</v>
      </c>
      <c r="AC105" s="18">
        <f t="shared" si="8"/>
        <v>111</v>
      </c>
      <c r="AD105">
        <f t="shared" si="9"/>
        <v>0.10810810810810811</v>
      </c>
      <c r="AE105">
        <f t="shared" si="10"/>
        <v>7.2072072072072071E-2</v>
      </c>
    </row>
    <row r="106" spans="1:32" x14ac:dyDescent="0.25">
      <c r="A106" t="s">
        <v>37</v>
      </c>
      <c r="B106" t="s">
        <v>70</v>
      </c>
      <c r="C106" s="2" t="s">
        <v>26</v>
      </c>
      <c r="D106" t="s">
        <v>75</v>
      </c>
      <c r="E106" s="22" t="s">
        <v>24</v>
      </c>
      <c r="F106">
        <v>1</v>
      </c>
      <c r="G106" s="4">
        <v>44251</v>
      </c>
      <c r="I106" t="s">
        <v>42</v>
      </c>
      <c r="L106" s="4">
        <v>44253</v>
      </c>
      <c r="M106" s="11">
        <v>44258</v>
      </c>
      <c r="N106" s="32"/>
      <c r="P106" s="14" t="s">
        <v>46</v>
      </c>
      <c r="Q106" s="22">
        <v>0</v>
      </c>
      <c r="R106" s="22">
        <v>0</v>
      </c>
      <c r="S106" s="22">
        <v>0</v>
      </c>
      <c r="AC106" s="18">
        <f t="shared" si="8"/>
        <v>0</v>
      </c>
      <c r="AD106" t="e">
        <f t="shared" si="9"/>
        <v>#DIV/0!</v>
      </c>
      <c r="AE106" t="e">
        <f t="shared" si="10"/>
        <v>#DIV/0!</v>
      </c>
    </row>
    <row r="107" spans="1:32" x14ac:dyDescent="0.25">
      <c r="A107" t="s">
        <v>37</v>
      </c>
      <c r="B107" t="s">
        <v>70</v>
      </c>
      <c r="C107" s="2" t="s">
        <v>26</v>
      </c>
      <c r="D107" t="s">
        <v>75</v>
      </c>
      <c r="F107">
        <v>2</v>
      </c>
      <c r="G107" s="4">
        <v>44251</v>
      </c>
      <c r="I107" t="s">
        <v>42</v>
      </c>
      <c r="L107" s="4">
        <v>44253</v>
      </c>
      <c r="M107" s="11">
        <v>44258</v>
      </c>
      <c r="N107" s="32"/>
      <c r="P107" s="14" t="s">
        <v>46</v>
      </c>
      <c r="Q107" s="22">
        <v>0</v>
      </c>
      <c r="R107" s="22">
        <v>0</v>
      </c>
      <c r="S107" s="22">
        <v>0</v>
      </c>
      <c r="AC107" s="18">
        <f t="shared" si="8"/>
        <v>0</v>
      </c>
      <c r="AD107" t="e">
        <f t="shared" si="9"/>
        <v>#DIV/0!</v>
      </c>
      <c r="AE107" t="e">
        <f t="shared" si="10"/>
        <v>#DIV/0!</v>
      </c>
    </row>
    <row r="108" spans="1:32" x14ac:dyDescent="0.25">
      <c r="A108" t="s">
        <v>37</v>
      </c>
      <c r="B108" t="s">
        <v>70</v>
      </c>
      <c r="C108" s="2" t="s">
        <v>26</v>
      </c>
      <c r="D108" t="s">
        <v>75</v>
      </c>
      <c r="F108">
        <v>3</v>
      </c>
      <c r="G108" s="4">
        <v>44251</v>
      </c>
      <c r="I108" t="s">
        <v>42</v>
      </c>
      <c r="L108" s="4">
        <v>44253</v>
      </c>
      <c r="M108" s="11">
        <v>44258</v>
      </c>
      <c r="N108" s="32"/>
      <c r="P108" s="14" t="s">
        <v>46</v>
      </c>
      <c r="Q108" s="22">
        <v>0</v>
      </c>
      <c r="R108" s="22">
        <v>0</v>
      </c>
      <c r="S108" s="22">
        <v>0</v>
      </c>
      <c r="AC108" s="18">
        <f t="shared" si="8"/>
        <v>0</v>
      </c>
      <c r="AD108" t="e">
        <f t="shared" si="9"/>
        <v>#DIV/0!</v>
      </c>
      <c r="AE108" t="e">
        <f t="shared" si="10"/>
        <v>#DIV/0!</v>
      </c>
    </row>
    <row r="109" spans="1:32" x14ac:dyDescent="0.25">
      <c r="A109" t="s">
        <v>37</v>
      </c>
      <c r="B109" t="s">
        <v>70</v>
      </c>
      <c r="C109" s="2" t="s">
        <v>26</v>
      </c>
      <c r="D109" t="s">
        <v>75</v>
      </c>
      <c r="E109" s="22" t="s">
        <v>27</v>
      </c>
      <c r="F109">
        <v>1</v>
      </c>
      <c r="G109" s="4">
        <v>44251</v>
      </c>
      <c r="I109" t="s">
        <v>42</v>
      </c>
      <c r="L109" s="4">
        <v>44253</v>
      </c>
      <c r="M109" s="11">
        <v>44259</v>
      </c>
      <c r="N109" s="32"/>
      <c r="P109" s="14" t="s">
        <v>46</v>
      </c>
      <c r="Q109" s="22">
        <v>0</v>
      </c>
      <c r="R109" s="22">
        <v>0</v>
      </c>
      <c r="S109" s="22">
        <v>0</v>
      </c>
      <c r="AC109" s="18">
        <f t="shared" si="8"/>
        <v>0</v>
      </c>
      <c r="AD109" t="e">
        <f t="shared" si="9"/>
        <v>#DIV/0!</v>
      </c>
      <c r="AE109" t="e">
        <f t="shared" si="10"/>
        <v>#DIV/0!</v>
      </c>
    </row>
    <row r="110" spans="1:32" x14ac:dyDescent="0.25">
      <c r="A110" t="s">
        <v>37</v>
      </c>
      <c r="B110" t="s">
        <v>70</v>
      </c>
      <c r="C110" s="2" t="s">
        <v>26</v>
      </c>
      <c r="D110" t="s">
        <v>75</v>
      </c>
      <c r="F110">
        <v>2</v>
      </c>
      <c r="G110" s="4">
        <v>44251</v>
      </c>
      <c r="I110" t="s">
        <v>42</v>
      </c>
      <c r="L110" s="4">
        <v>44253</v>
      </c>
      <c r="N110" s="32"/>
      <c r="P110" s="14" t="s">
        <v>46</v>
      </c>
      <c r="Q110" s="22">
        <v>0</v>
      </c>
      <c r="R110" s="22">
        <v>0</v>
      </c>
      <c r="S110" s="22">
        <v>0</v>
      </c>
      <c r="AC110" s="18">
        <f t="shared" si="8"/>
        <v>0</v>
      </c>
      <c r="AD110" t="e">
        <f t="shared" si="9"/>
        <v>#DIV/0!</v>
      </c>
      <c r="AE110" t="e">
        <f t="shared" si="10"/>
        <v>#DIV/0!</v>
      </c>
    </row>
    <row r="111" spans="1:32" s="1" customFormat="1" x14ac:dyDescent="0.25">
      <c r="A111" s="1" t="s">
        <v>37</v>
      </c>
      <c r="B111" s="1" t="s">
        <v>70</v>
      </c>
      <c r="C111" s="3" t="s">
        <v>26</v>
      </c>
      <c r="D111" s="1" t="s">
        <v>75</v>
      </c>
      <c r="E111" s="26"/>
      <c r="F111" s="1">
        <v>3</v>
      </c>
      <c r="G111" s="5">
        <v>44251</v>
      </c>
      <c r="H111" s="7"/>
      <c r="I111" s="1" t="s">
        <v>42</v>
      </c>
      <c r="L111" s="5">
        <v>44253</v>
      </c>
      <c r="M111" s="3"/>
      <c r="N111" s="33"/>
      <c r="O111" s="15"/>
      <c r="P111" s="15" t="s">
        <v>46</v>
      </c>
      <c r="Q111" s="26">
        <v>0</v>
      </c>
      <c r="R111" s="26">
        <v>0</v>
      </c>
      <c r="S111" s="26">
        <v>0</v>
      </c>
      <c r="T111" s="19"/>
      <c r="W111" s="19"/>
      <c r="Z111" s="19"/>
      <c r="AC111" s="19">
        <f t="shared" si="8"/>
        <v>0</v>
      </c>
      <c r="AD111" s="1" t="e">
        <f t="shared" si="9"/>
        <v>#DIV/0!</v>
      </c>
      <c r="AE111" s="1" t="e">
        <f t="shared" si="10"/>
        <v>#DIV/0!</v>
      </c>
    </row>
    <row r="112" spans="1:32" x14ac:dyDescent="0.25">
      <c r="A112" t="s">
        <v>37</v>
      </c>
      <c r="B112" t="s">
        <v>72</v>
      </c>
      <c r="C112" s="2" t="s">
        <v>28</v>
      </c>
      <c r="D112" t="s">
        <v>75</v>
      </c>
      <c r="E112" s="22" t="s">
        <v>13</v>
      </c>
      <c r="F112">
        <v>1</v>
      </c>
      <c r="G112" s="4">
        <v>44251</v>
      </c>
      <c r="I112" t="s">
        <v>42</v>
      </c>
      <c r="L112" s="4">
        <v>44253</v>
      </c>
      <c r="M112" s="11">
        <v>44259</v>
      </c>
      <c r="N112" s="32"/>
      <c r="P112" s="14" t="s">
        <v>46</v>
      </c>
      <c r="Q112" s="22">
        <v>0</v>
      </c>
      <c r="R112" s="22">
        <v>0</v>
      </c>
      <c r="S112" s="22">
        <v>0</v>
      </c>
      <c r="AC112" s="18">
        <f t="shared" si="8"/>
        <v>0</v>
      </c>
      <c r="AD112" t="e">
        <f t="shared" si="9"/>
        <v>#DIV/0!</v>
      </c>
      <c r="AE112" t="e">
        <f t="shared" si="10"/>
        <v>#DIV/0!</v>
      </c>
      <c r="AF112">
        <f>SUM(Q112:Q127)/SUM(Q112:S127)</f>
        <v>0.1586433260393873</v>
      </c>
    </row>
    <row r="113" spans="1:32" x14ac:dyDescent="0.25">
      <c r="A113" t="s">
        <v>37</v>
      </c>
      <c r="B113" t="s">
        <v>72</v>
      </c>
      <c r="C113" s="2" t="s">
        <v>28</v>
      </c>
      <c r="D113" t="s">
        <v>75</v>
      </c>
      <c r="F113">
        <v>2</v>
      </c>
      <c r="G113" s="4">
        <v>44251</v>
      </c>
      <c r="I113" t="s">
        <v>42</v>
      </c>
      <c r="L113" s="4">
        <v>44253</v>
      </c>
      <c r="M113" s="11">
        <v>44259</v>
      </c>
      <c r="N113" s="32"/>
      <c r="P113" s="14" t="s">
        <v>45</v>
      </c>
      <c r="Q113" s="22">
        <v>0</v>
      </c>
      <c r="R113" s="22">
        <v>3</v>
      </c>
      <c r="S113" s="22">
        <v>0</v>
      </c>
      <c r="AC113" s="18">
        <f t="shared" si="8"/>
        <v>3</v>
      </c>
      <c r="AD113">
        <f t="shared" si="9"/>
        <v>0</v>
      </c>
      <c r="AE113">
        <f t="shared" si="10"/>
        <v>0</v>
      </c>
    </row>
    <row r="114" spans="1:32" x14ac:dyDescent="0.25">
      <c r="A114" t="s">
        <v>37</v>
      </c>
      <c r="B114" t="s">
        <v>72</v>
      </c>
      <c r="C114" s="2" t="s">
        <v>28</v>
      </c>
      <c r="D114" t="s">
        <v>75</v>
      </c>
      <c r="F114">
        <v>3</v>
      </c>
      <c r="G114" s="4">
        <v>44251</v>
      </c>
      <c r="I114" t="s">
        <v>42</v>
      </c>
      <c r="L114" s="4">
        <v>44253</v>
      </c>
      <c r="M114" s="11">
        <v>44259</v>
      </c>
      <c r="N114" s="32"/>
      <c r="P114" s="14" t="s">
        <v>45</v>
      </c>
      <c r="Q114" s="22">
        <v>1</v>
      </c>
      <c r="R114" s="22">
        <v>11</v>
      </c>
      <c r="S114" s="22">
        <v>0</v>
      </c>
      <c r="AC114" s="18">
        <f t="shared" si="8"/>
        <v>12</v>
      </c>
      <c r="AD114">
        <f t="shared" si="9"/>
        <v>8.3333333333333329E-2</v>
      </c>
      <c r="AE114">
        <f t="shared" si="10"/>
        <v>0</v>
      </c>
    </row>
    <row r="115" spans="1:32" x14ac:dyDescent="0.25">
      <c r="A115" t="s">
        <v>37</v>
      </c>
      <c r="B115" t="s">
        <v>72</v>
      </c>
      <c r="C115" s="2" t="s">
        <v>28</v>
      </c>
      <c r="D115" t="s">
        <v>75</v>
      </c>
      <c r="E115" s="22" t="s">
        <v>15</v>
      </c>
      <c r="F115">
        <v>1</v>
      </c>
      <c r="G115" s="4">
        <v>44251</v>
      </c>
      <c r="I115" t="s">
        <v>42</v>
      </c>
      <c r="L115" s="4">
        <v>44253</v>
      </c>
      <c r="M115" s="11">
        <v>44259</v>
      </c>
      <c r="N115" s="11">
        <v>44367</v>
      </c>
      <c r="P115" s="14" t="s">
        <v>45</v>
      </c>
      <c r="Q115" s="23">
        <f>IF(COUNT(T115:V115)=3,SUM(T115,W115),"")</f>
        <v>0</v>
      </c>
      <c r="R115" s="23">
        <f>IF(COUNT(T115:V115)=3,SUM(U115,X115),"")</f>
        <v>4</v>
      </c>
      <c r="S115" s="23">
        <f>IF(COUNT(T115:V115)=3,SUM(V115,Y115),"")</f>
        <v>0</v>
      </c>
      <c r="T115" s="18">
        <v>0</v>
      </c>
      <c r="U115">
        <v>4</v>
      </c>
      <c r="V115">
        <v>0</v>
      </c>
      <c r="AC115" s="18">
        <f t="shared" si="8"/>
        <v>4</v>
      </c>
      <c r="AD115">
        <f t="shared" si="9"/>
        <v>0</v>
      </c>
      <c r="AE115">
        <f t="shared" si="10"/>
        <v>0</v>
      </c>
    </row>
    <row r="116" spans="1:32" x14ac:dyDescent="0.25">
      <c r="A116" t="s">
        <v>37</v>
      </c>
      <c r="B116" t="s">
        <v>72</v>
      </c>
      <c r="C116" s="2" t="s">
        <v>28</v>
      </c>
      <c r="D116" t="s">
        <v>75</v>
      </c>
      <c r="F116">
        <v>2</v>
      </c>
      <c r="G116" s="4">
        <v>44251</v>
      </c>
      <c r="I116" t="s">
        <v>42</v>
      </c>
      <c r="L116" s="4">
        <v>44253</v>
      </c>
      <c r="M116" s="11">
        <v>44259</v>
      </c>
      <c r="N116" s="11">
        <v>44367</v>
      </c>
      <c r="P116" s="14" t="s">
        <v>45</v>
      </c>
      <c r="Q116" s="23">
        <f>IF(COUNT(T116:V116)=3,SUM(T116,W116),"")</f>
        <v>0</v>
      </c>
      <c r="R116" s="23">
        <f>IF(COUNT(T116:V116)=3,SUM(U116,X116),"")</f>
        <v>7</v>
      </c>
      <c r="S116" s="23">
        <f>IF(COUNT(T116:V116)=3,SUM(V116,Y116),"")</f>
        <v>0</v>
      </c>
      <c r="T116" s="18">
        <v>0</v>
      </c>
      <c r="U116">
        <v>7</v>
      </c>
      <c r="V116">
        <v>0</v>
      </c>
      <c r="AC116" s="18">
        <f t="shared" si="8"/>
        <v>7</v>
      </c>
      <c r="AD116">
        <f t="shared" si="9"/>
        <v>0</v>
      </c>
      <c r="AE116">
        <f t="shared" si="10"/>
        <v>0</v>
      </c>
    </row>
    <row r="117" spans="1:32" x14ac:dyDescent="0.25">
      <c r="A117" t="s">
        <v>37</v>
      </c>
      <c r="B117" t="s">
        <v>72</v>
      </c>
      <c r="C117" s="2" t="s">
        <v>28</v>
      </c>
      <c r="D117" t="s">
        <v>75</v>
      </c>
      <c r="F117">
        <v>3</v>
      </c>
      <c r="G117" s="4">
        <v>44251</v>
      </c>
      <c r="I117" t="s">
        <v>42</v>
      </c>
      <c r="L117" s="4">
        <v>44253</v>
      </c>
      <c r="M117" s="11">
        <v>44259</v>
      </c>
      <c r="N117" s="11">
        <v>44367</v>
      </c>
      <c r="P117" s="14" t="s">
        <v>45</v>
      </c>
      <c r="Q117" s="23">
        <f>IF(COUNT(T117:V117)=3,SUM(T117,W117),"")</f>
        <v>0</v>
      </c>
      <c r="R117" s="23">
        <f>IF(COUNT(T117:V117)=3,SUM(U117,X117),"")</f>
        <v>9</v>
      </c>
      <c r="S117" s="23">
        <f>IF(COUNT(T117:V117)=3,SUM(V117,Y117),"")</f>
        <v>1</v>
      </c>
      <c r="T117" s="18">
        <v>0</v>
      </c>
      <c r="U117">
        <v>9</v>
      </c>
      <c r="V117">
        <v>1</v>
      </c>
      <c r="AC117" s="18">
        <f t="shared" si="8"/>
        <v>10</v>
      </c>
      <c r="AD117">
        <f t="shared" si="9"/>
        <v>0</v>
      </c>
      <c r="AE117">
        <f t="shared" si="10"/>
        <v>0.1</v>
      </c>
    </row>
    <row r="118" spans="1:32" x14ac:dyDescent="0.25">
      <c r="A118" t="s">
        <v>37</v>
      </c>
      <c r="B118" t="s">
        <v>72</v>
      </c>
      <c r="C118" s="2" t="s">
        <v>28</v>
      </c>
      <c r="D118" t="s">
        <v>75</v>
      </c>
      <c r="E118" s="22" t="s">
        <v>17</v>
      </c>
      <c r="F118">
        <v>1</v>
      </c>
      <c r="G118" s="4">
        <v>44251</v>
      </c>
      <c r="I118" t="s">
        <v>42</v>
      </c>
      <c r="L118" s="4">
        <v>44253</v>
      </c>
      <c r="M118" s="11">
        <v>44259</v>
      </c>
      <c r="N118" s="11">
        <v>44259</v>
      </c>
      <c r="P118" s="14" t="s">
        <v>45</v>
      </c>
      <c r="Q118" s="23">
        <v>11</v>
      </c>
      <c r="R118" s="23">
        <v>80</v>
      </c>
      <c r="S118" s="23">
        <v>2</v>
      </c>
      <c r="AC118" s="18">
        <f t="shared" si="8"/>
        <v>93</v>
      </c>
      <c r="AD118">
        <f t="shared" si="9"/>
        <v>0.11827956989247312</v>
      </c>
      <c r="AE118">
        <f t="shared" si="10"/>
        <v>2.1505376344086023E-2</v>
      </c>
    </row>
    <row r="119" spans="1:32" x14ac:dyDescent="0.25">
      <c r="A119" t="s">
        <v>37</v>
      </c>
      <c r="B119" t="s">
        <v>72</v>
      </c>
      <c r="C119" s="2" t="s">
        <v>28</v>
      </c>
      <c r="D119" t="s">
        <v>75</v>
      </c>
      <c r="F119">
        <v>2</v>
      </c>
      <c r="G119" s="4">
        <v>44251</v>
      </c>
      <c r="I119" t="s">
        <v>42</v>
      </c>
      <c r="L119" s="4">
        <v>44253</v>
      </c>
      <c r="M119" s="11">
        <v>44259</v>
      </c>
      <c r="N119" s="11">
        <v>44259</v>
      </c>
      <c r="P119" s="14" t="s">
        <v>45</v>
      </c>
      <c r="Q119" s="23">
        <v>53</v>
      </c>
      <c r="R119" s="23">
        <v>288</v>
      </c>
      <c r="S119" s="23">
        <v>5</v>
      </c>
      <c r="AC119" s="18">
        <f t="shared" si="8"/>
        <v>346</v>
      </c>
      <c r="AD119">
        <f t="shared" si="9"/>
        <v>0.15317919075144509</v>
      </c>
      <c r="AE119">
        <f t="shared" si="10"/>
        <v>1.4450867052023121E-2</v>
      </c>
    </row>
    <row r="120" spans="1:32" x14ac:dyDescent="0.25">
      <c r="A120" t="s">
        <v>37</v>
      </c>
      <c r="B120" t="s">
        <v>72</v>
      </c>
      <c r="C120" s="2" t="s">
        <v>28</v>
      </c>
      <c r="D120" t="s">
        <v>75</v>
      </c>
      <c r="F120">
        <v>3</v>
      </c>
      <c r="G120" s="4">
        <v>44251</v>
      </c>
      <c r="I120" t="s">
        <v>42</v>
      </c>
      <c r="L120" s="4">
        <v>44253</v>
      </c>
      <c r="M120" s="11">
        <v>44259</v>
      </c>
      <c r="N120" s="11">
        <v>44259</v>
      </c>
      <c r="P120" s="14" t="s">
        <v>45</v>
      </c>
      <c r="Q120" s="23">
        <v>52</v>
      </c>
      <c r="R120" s="23">
        <v>210</v>
      </c>
      <c r="S120" s="23">
        <v>2</v>
      </c>
      <c r="AC120" s="18">
        <f t="shared" si="8"/>
        <v>264</v>
      </c>
      <c r="AD120">
        <f t="shared" si="9"/>
        <v>0.19696969696969696</v>
      </c>
      <c r="AE120">
        <f t="shared" si="10"/>
        <v>7.575757575757576E-3</v>
      </c>
    </row>
    <row r="121" spans="1:32" x14ac:dyDescent="0.25">
      <c r="A121" t="s">
        <v>37</v>
      </c>
      <c r="B121" t="s">
        <v>72</v>
      </c>
      <c r="C121" s="2" t="s">
        <v>28</v>
      </c>
      <c r="D121" t="s">
        <v>75</v>
      </c>
      <c r="E121" s="22" t="s">
        <v>19</v>
      </c>
      <c r="F121">
        <v>1</v>
      </c>
      <c r="G121" s="4">
        <v>44251</v>
      </c>
      <c r="I121" t="s">
        <v>42</v>
      </c>
      <c r="L121" s="4">
        <v>44253</v>
      </c>
      <c r="N121" s="11">
        <v>44274</v>
      </c>
      <c r="P121" s="14" t="s">
        <v>45</v>
      </c>
      <c r="Q121" s="23">
        <v>22</v>
      </c>
      <c r="R121" s="23">
        <v>115</v>
      </c>
      <c r="S121" s="23">
        <v>6</v>
      </c>
      <c r="AC121" s="18">
        <f t="shared" si="8"/>
        <v>143</v>
      </c>
      <c r="AD121">
        <f t="shared" si="9"/>
        <v>0.15384615384615385</v>
      </c>
      <c r="AE121">
        <f t="shared" si="10"/>
        <v>4.195804195804196E-2</v>
      </c>
    </row>
    <row r="122" spans="1:32" x14ac:dyDescent="0.25">
      <c r="A122" t="s">
        <v>37</v>
      </c>
      <c r="B122" t="s">
        <v>72</v>
      </c>
      <c r="C122" s="2" t="s">
        <v>28</v>
      </c>
      <c r="D122" t="s">
        <v>75</v>
      </c>
      <c r="F122">
        <v>2</v>
      </c>
      <c r="G122" s="4">
        <v>44251</v>
      </c>
      <c r="I122" t="s">
        <v>42</v>
      </c>
      <c r="L122" s="4">
        <v>44253</v>
      </c>
      <c r="N122" s="11">
        <v>44274</v>
      </c>
      <c r="P122" s="14" t="s">
        <v>45</v>
      </c>
      <c r="Q122" s="23">
        <v>6</v>
      </c>
      <c r="R122" s="23">
        <v>24</v>
      </c>
      <c r="S122" s="23">
        <v>2</v>
      </c>
      <c r="AC122" s="18">
        <f t="shared" si="8"/>
        <v>32</v>
      </c>
      <c r="AD122">
        <f t="shared" si="9"/>
        <v>0.1875</v>
      </c>
      <c r="AE122">
        <f t="shared" si="10"/>
        <v>6.25E-2</v>
      </c>
    </row>
    <row r="123" spans="1:32" x14ac:dyDescent="0.25">
      <c r="A123" t="s">
        <v>37</v>
      </c>
      <c r="B123" t="s">
        <v>72</v>
      </c>
      <c r="C123" s="2" t="s">
        <v>28</v>
      </c>
      <c r="D123" t="s">
        <v>75</v>
      </c>
      <c r="F123">
        <v>3</v>
      </c>
      <c r="G123" s="4">
        <v>44251</v>
      </c>
      <c r="I123" t="s">
        <v>42</v>
      </c>
      <c r="L123" s="4">
        <v>44253</v>
      </c>
      <c r="N123" s="44"/>
      <c r="P123" s="14" t="s">
        <v>46</v>
      </c>
      <c r="Q123" s="22">
        <v>0</v>
      </c>
      <c r="R123" s="22">
        <v>0</v>
      </c>
      <c r="S123" s="22">
        <v>0</v>
      </c>
      <c r="AC123" s="18">
        <f t="shared" si="8"/>
        <v>0</v>
      </c>
      <c r="AD123" t="e">
        <f t="shared" si="9"/>
        <v>#DIV/0!</v>
      </c>
      <c r="AE123" t="e">
        <f t="shared" si="10"/>
        <v>#DIV/0!</v>
      </c>
    </row>
    <row r="124" spans="1:32" x14ac:dyDescent="0.25">
      <c r="A124" t="s">
        <v>37</v>
      </c>
      <c r="B124" t="s">
        <v>72</v>
      </c>
      <c r="C124" s="2" t="s">
        <v>28</v>
      </c>
      <c r="D124" t="s">
        <v>75</v>
      </c>
      <c r="E124" s="22" t="s">
        <v>24</v>
      </c>
      <c r="F124">
        <v>1</v>
      </c>
      <c r="G124" s="4">
        <v>44251</v>
      </c>
      <c r="I124" t="s">
        <v>42</v>
      </c>
      <c r="L124" s="4">
        <v>44253</v>
      </c>
      <c r="N124" s="32"/>
      <c r="P124" s="14" t="s">
        <v>46</v>
      </c>
      <c r="Q124" s="22">
        <v>0</v>
      </c>
      <c r="R124" s="22">
        <v>0</v>
      </c>
      <c r="S124" s="22">
        <v>0</v>
      </c>
      <c r="AC124" s="18">
        <f t="shared" si="8"/>
        <v>0</v>
      </c>
      <c r="AD124" t="e">
        <f t="shared" si="9"/>
        <v>#DIV/0!</v>
      </c>
      <c r="AE124" t="e">
        <f t="shared" si="10"/>
        <v>#DIV/0!</v>
      </c>
    </row>
    <row r="125" spans="1:32" x14ac:dyDescent="0.25">
      <c r="A125" t="s">
        <v>37</v>
      </c>
      <c r="B125" t="s">
        <v>72</v>
      </c>
      <c r="C125" s="2" t="s">
        <v>28</v>
      </c>
      <c r="D125" t="s">
        <v>75</v>
      </c>
      <c r="F125">
        <v>2</v>
      </c>
      <c r="G125" s="4">
        <v>44251</v>
      </c>
      <c r="I125" t="s">
        <v>42</v>
      </c>
      <c r="L125" s="4">
        <v>44253</v>
      </c>
      <c r="N125" s="32"/>
      <c r="P125" s="14" t="s">
        <v>46</v>
      </c>
      <c r="Q125" s="22">
        <v>0</v>
      </c>
      <c r="R125" s="22">
        <v>0</v>
      </c>
      <c r="S125" s="22">
        <v>0</v>
      </c>
      <c r="AC125" s="18">
        <f t="shared" si="8"/>
        <v>0</v>
      </c>
      <c r="AD125" t="e">
        <f t="shared" si="9"/>
        <v>#DIV/0!</v>
      </c>
      <c r="AE125" t="e">
        <f t="shared" si="10"/>
        <v>#DIV/0!</v>
      </c>
    </row>
    <row r="126" spans="1:32" x14ac:dyDescent="0.25">
      <c r="A126" t="s">
        <v>37</v>
      </c>
      <c r="B126" t="s">
        <v>72</v>
      </c>
      <c r="C126" s="2" t="s">
        <v>28</v>
      </c>
      <c r="D126" t="s">
        <v>75</v>
      </c>
      <c r="F126">
        <v>3</v>
      </c>
      <c r="G126" s="4">
        <v>44251</v>
      </c>
      <c r="I126" t="s">
        <v>42</v>
      </c>
      <c r="L126" s="4">
        <v>44253</v>
      </c>
      <c r="N126" s="32"/>
      <c r="P126" s="14" t="s">
        <v>46</v>
      </c>
      <c r="Q126" s="22">
        <v>0</v>
      </c>
      <c r="R126" s="22">
        <v>0</v>
      </c>
      <c r="S126" s="22">
        <v>0</v>
      </c>
      <c r="AC126" s="18">
        <f t="shared" si="8"/>
        <v>0</v>
      </c>
      <c r="AD126" t="e">
        <f t="shared" si="9"/>
        <v>#DIV/0!</v>
      </c>
      <c r="AE126" t="e">
        <f t="shared" si="10"/>
        <v>#DIV/0!</v>
      </c>
    </row>
    <row r="127" spans="1:32" s="1" customFormat="1" x14ac:dyDescent="0.25">
      <c r="A127" s="1" t="s">
        <v>37</v>
      </c>
      <c r="B127" s="1" t="s">
        <v>72</v>
      </c>
      <c r="C127" s="3" t="s">
        <v>28</v>
      </c>
      <c r="D127" s="1" t="s">
        <v>75</v>
      </c>
      <c r="E127" s="26"/>
      <c r="F127" s="1">
        <v>4</v>
      </c>
      <c r="G127" s="5">
        <v>44251</v>
      </c>
      <c r="H127" s="7"/>
      <c r="I127" s="1" t="s">
        <v>42</v>
      </c>
      <c r="L127" s="5">
        <v>44253</v>
      </c>
      <c r="M127" s="3"/>
      <c r="N127" s="33"/>
      <c r="O127" s="15"/>
      <c r="P127" s="15" t="s">
        <v>46</v>
      </c>
      <c r="Q127" s="26">
        <v>0</v>
      </c>
      <c r="R127" s="26">
        <v>0</v>
      </c>
      <c r="S127" s="26">
        <v>0</v>
      </c>
      <c r="T127" s="19"/>
      <c r="W127" s="19"/>
      <c r="Z127" s="19"/>
      <c r="AC127" s="19">
        <f t="shared" si="8"/>
        <v>0</v>
      </c>
      <c r="AD127" s="1" t="e">
        <f t="shared" si="9"/>
        <v>#DIV/0!</v>
      </c>
      <c r="AE127" s="1" t="e">
        <f t="shared" si="10"/>
        <v>#DIV/0!</v>
      </c>
    </row>
    <row r="128" spans="1:32" x14ac:dyDescent="0.25">
      <c r="A128" t="s">
        <v>38</v>
      </c>
      <c r="B128" t="s">
        <v>70</v>
      </c>
      <c r="C128" s="2" t="s">
        <v>29</v>
      </c>
      <c r="D128" s="2" t="s">
        <v>75</v>
      </c>
      <c r="E128" s="22">
        <v>1</v>
      </c>
      <c r="F128">
        <v>1</v>
      </c>
      <c r="G128" s="4">
        <v>44283</v>
      </c>
      <c r="L128" s="4">
        <v>44300</v>
      </c>
      <c r="N128" s="32"/>
      <c r="P128" s="14" t="s">
        <v>46</v>
      </c>
      <c r="Q128" s="22">
        <v>0</v>
      </c>
      <c r="R128" s="22">
        <v>0</v>
      </c>
      <c r="S128" s="22">
        <v>0</v>
      </c>
      <c r="AC128" s="18">
        <f t="shared" si="8"/>
        <v>0</v>
      </c>
      <c r="AD128" t="e">
        <f t="shared" si="9"/>
        <v>#DIV/0!</v>
      </c>
      <c r="AE128" t="e">
        <f t="shared" si="10"/>
        <v>#DIV/0!</v>
      </c>
      <c r="AF128">
        <f>SUM(Q128:Q151)/SUM(Q128:S151)</f>
        <v>8.1277213352685049E-2</v>
      </c>
    </row>
    <row r="129" spans="1:31" x14ac:dyDescent="0.25">
      <c r="A129" t="s">
        <v>38</v>
      </c>
      <c r="B129" t="s">
        <v>70</v>
      </c>
      <c r="C129" s="2" t="s">
        <v>29</v>
      </c>
      <c r="D129" s="2" t="s">
        <v>75</v>
      </c>
      <c r="F129">
        <v>2</v>
      </c>
      <c r="G129" s="4">
        <v>44283</v>
      </c>
      <c r="L129" s="4">
        <v>44300</v>
      </c>
      <c r="N129" s="32"/>
      <c r="P129" s="14" t="s">
        <v>45</v>
      </c>
      <c r="Q129" s="23">
        <f>IF(COUNT(T129:V129)=3,SUM(T129,W129),"")</f>
        <v>0</v>
      </c>
      <c r="R129" s="23">
        <f>IF(COUNT(T129:V129)=3,SUM(U129,X129),"")</f>
        <v>1</v>
      </c>
      <c r="S129" s="23">
        <f>IF(COUNT(T129:V129)=3,SUM(V129,Y129),"")</f>
        <v>0</v>
      </c>
      <c r="T129" s="18">
        <v>0</v>
      </c>
      <c r="U129">
        <v>1</v>
      </c>
      <c r="V129">
        <v>0</v>
      </c>
      <c r="W129" s="18">
        <v>0</v>
      </c>
      <c r="X129" s="2">
        <v>0</v>
      </c>
      <c r="Y129" s="2">
        <v>0</v>
      </c>
      <c r="AA129" s="2"/>
      <c r="AB129" s="2"/>
      <c r="AC129" s="18">
        <f t="shared" si="8"/>
        <v>1</v>
      </c>
      <c r="AD129">
        <f t="shared" si="9"/>
        <v>0</v>
      </c>
      <c r="AE129">
        <f t="shared" si="10"/>
        <v>0</v>
      </c>
    </row>
    <row r="130" spans="1:31" x14ac:dyDescent="0.25">
      <c r="A130" t="s">
        <v>38</v>
      </c>
      <c r="B130" t="s">
        <v>70</v>
      </c>
      <c r="C130" s="2" t="s">
        <v>29</v>
      </c>
      <c r="D130" s="2" t="s">
        <v>75</v>
      </c>
      <c r="F130">
        <v>3</v>
      </c>
      <c r="G130" s="4">
        <v>44283</v>
      </c>
      <c r="L130" s="4">
        <v>44300</v>
      </c>
      <c r="N130" s="32"/>
      <c r="P130" s="14" t="s">
        <v>45</v>
      </c>
      <c r="Q130" s="23">
        <f>IF(COUNT(T130:V130)=3,SUM(T130,W130),"")</f>
        <v>0</v>
      </c>
      <c r="R130" s="23">
        <f>IF(COUNT(T130:V130)=3,SUM(U130,X130),"")</f>
        <v>1</v>
      </c>
      <c r="S130" s="23">
        <f>IF(COUNT(T130:V130)=3,SUM(V130,Y130),"")</f>
        <v>0</v>
      </c>
      <c r="T130" s="18">
        <v>0</v>
      </c>
      <c r="U130">
        <v>1</v>
      </c>
      <c r="V130">
        <v>0</v>
      </c>
      <c r="W130" s="18">
        <v>0</v>
      </c>
      <c r="X130" s="2">
        <v>0</v>
      </c>
      <c r="Y130">
        <v>0</v>
      </c>
      <c r="AA130" s="2"/>
      <c r="AC130" s="18">
        <f t="shared" si="8"/>
        <v>1</v>
      </c>
      <c r="AD130">
        <f t="shared" si="9"/>
        <v>0</v>
      </c>
      <c r="AE130">
        <f t="shared" si="10"/>
        <v>0</v>
      </c>
    </row>
    <row r="131" spans="1:31" x14ac:dyDescent="0.25">
      <c r="A131" t="s">
        <v>38</v>
      </c>
      <c r="B131" t="s">
        <v>70</v>
      </c>
      <c r="C131" s="2" t="s">
        <v>29</v>
      </c>
      <c r="D131" s="2" t="s">
        <v>75</v>
      </c>
      <c r="E131" s="22">
        <v>2</v>
      </c>
      <c r="F131">
        <v>1</v>
      </c>
      <c r="G131" s="4">
        <v>44283</v>
      </c>
      <c r="L131" s="4">
        <v>44300</v>
      </c>
      <c r="N131" s="32"/>
      <c r="P131" s="14" t="s">
        <v>46</v>
      </c>
      <c r="Q131" s="22">
        <v>0</v>
      </c>
      <c r="R131" s="22">
        <v>0</v>
      </c>
      <c r="S131" s="22">
        <v>0</v>
      </c>
      <c r="AC131" s="18">
        <f t="shared" ref="AC131:AC194" si="11">SUM(Q131:S131)</f>
        <v>0</v>
      </c>
      <c r="AD131" t="e">
        <f t="shared" ref="AD131:AD194" si="12">Q131/(Q131+R131+S131)</f>
        <v>#DIV/0!</v>
      </c>
      <c r="AE131" t="e">
        <f t="shared" ref="AE131:AE194" si="13">S131/(Q131+R131+S131)</f>
        <v>#DIV/0!</v>
      </c>
    </row>
    <row r="132" spans="1:31" x14ac:dyDescent="0.25">
      <c r="A132" t="s">
        <v>38</v>
      </c>
      <c r="B132" t="s">
        <v>70</v>
      </c>
      <c r="C132" s="2" t="s">
        <v>29</v>
      </c>
      <c r="D132" s="2" t="s">
        <v>75</v>
      </c>
      <c r="F132">
        <v>2</v>
      </c>
      <c r="G132" s="4">
        <v>44283</v>
      </c>
      <c r="L132" s="4">
        <v>44300</v>
      </c>
      <c r="N132" s="32"/>
      <c r="P132" s="14" t="s">
        <v>46</v>
      </c>
      <c r="Q132" s="22">
        <v>0</v>
      </c>
      <c r="R132" s="22">
        <v>0</v>
      </c>
      <c r="S132" s="22">
        <v>0</v>
      </c>
      <c r="AC132" s="18">
        <f t="shared" si="11"/>
        <v>0</v>
      </c>
      <c r="AD132" t="e">
        <f t="shared" si="12"/>
        <v>#DIV/0!</v>
      </c>
      <c r="AE132" t="e">
        <f t="shared" si="13"/>
        <v>#DIV/0!</v>
      </c>
    </row>
    <row r="133" spans="1:31" x14ac:dyDescent="0.25">
      <c r="A133" t="s">
        <v>38</v>
      </c>
      <c r="B133" t="s">
        <v>70</v>
      </c>
      <c r="C133" s="2" t="s">
        <v>29</v>
      </c>
      <c r="D133" s="2" t="s">
        <v>75</v>
      </c>
      <c r="F133">
        <v>3</v>
      </c>
      <c r="G133" s="4">
        <v>44283</v>
      </c>
      <c r="L133" s="4">
        <v>44300</v>
      </c>
      <c r="N133" s="32"/>
      <c r="P133" s="14" t="s">
        <v>46</v>
      </c>
      <c r="Q133" s="22">
        <v>0</v>
      </c>
      <c r="R133" s="22">
        <v>0</v>
      </c>
      <c r="S133" s="22">
        <v>0</v>
      </c>
      <c r="AC133" s="18">
        <f t="shared" si="11"/>
        <v>0</v>
      </c>
      <c r="AD133" t="e">
        <f t="shared" si="12"/>
        <v>#DIV/0!</v>
      </c>
      <c r="AE133" t="e">
        <f t="shared" si="13"/>
        <v>#DIV/0!</v>
      </c>
    </row>
    <row r="134" spans="1:31" x14ac:dyDescent="0.25">
      <c r="A134" t="s">
        <v>38</v>
      </c>
      <c r="B134" t="s">
        <v>70</v>
      </c>
      <c r="C134" s="2" t="s">
        <v>29</v>
      </c>
      <c r="D134" s="2" t="s">
        <v>75</v>
      </c>
      <c r="E134" s="22">
        <v>3</v>
      </c>
      <c r="F134">
        <v>1</v>
      </c>
      <c r="G134" s="4">
        <v>44283</v>
      </c>
      <c r="L134" s="4">
        <v>44300</v>
      </c>
      <c r="N134" s="32"/>
      <c r="P134" s="14" t="s">
        <v>46</v>
      </c>
      <c r="Q134" s="22">
        <v>0</v>
      </c>
      <c r="R134" s="22">
        <v>0</v>
      </c>
      <c r="S134" s="22">
        <v>0</v>
      </c>
      <c r="AC134" s="18">
        <f t="shared" si="11"/>
        <v>0</v>
      </c>
      <c r="AD134" t="e">
        <f t="shared" si="12"/>
        <v>#DIV/0!</v>
      </c>
      <c r="AE134" t="e">
        <f t="shared" si="13"/>
        <v>#DIV/0!</v>
      </c>
    </row>
    <row r="135" spans="1:31" x14ac:dyDescent="0.25">
      <c r="A135" t="s">
        <v>38</v>
      </c>
      <c r="B135" t="s">
        <v>70</v>
      </c>
      <c r="C135" s="2" t="s">
        <v>29</v>
      </c>
      <c r="D135" s="2" t="s">
        <v>75</v>
      </c>
      <c r="F135">
        <v>2</v>
      </c>
      <c r="G135" s="4">
        <v>44283</v>
      </c>
      <c r="L135" s="4">
        <v>44300</v>
      </c>
      <c r="N135" s="32"/>
      <c r="P135" s="14" t="s">
        <v>46</v>
      </c>
      <c r="Q135" s="22">
        <v>0</v>
      </c>
      <c r="R135" s="22">
        <v>0</v>
      </c>
      <c r="S135" s="22">
        <v>0</v>
      </c>
      <c r="AC135" s="18">
        <f t="shared" si="11"/>
        <v>0</v>
      </c>
      <c r="AD135" t="e">
        <f t="shared" si="12"/>
        <v>#DIV/0!</v>
      </c>
      <c r="AE135" t="e">
        <f t="shared" si="13"/>
        <v>#DIV/0!</v>
      </c>
    </row>
    <row r="136" spans="1:31" x14ac:dyDescent="0.25">
      <c r="A136" t="s">
        <v>38</v>
      </c>
      <c r="B136" t="s">
        <v>70</v>
      </c>
      <c r="C136" s="2" t="s">
        <v>29</v>
      </c>
      <c r="D136" s="2" t="s">
        <v>75</v>
      </c>
      <c r="F136">
        <v>3</v>
      </c>
      <c r="G136" s="4">
        <v>44283</v>
      </c>
      <c r="L136" s="4">
        <v>44300</v>
      </c>
      <c r="N136" s="32"/>
      <c r="P136" s="14" t="s">
        <v>46</v>
      </c>
      <c r="Q136" s="22">
        <v>0</v>
      </c>
      <c r="R136" s="22">
        <v>0</v>
      </c>
      <c r="S136" s="22">
        <v>0</v>
      </c>
      <c r="AC136" s="18">
        <f t="shared" si="11"/>
        <v>0</v>
      </c>
      <c r="AD136" t="e">
        <f t="shared" si="12"/>
        <v>#DIV/0!</v>
      </c>
      <c r="AE136" t="e">
        <f t="shared" si="13"/>
        <v>#DIV/0!</v>
      </c>
    </row>
    <row r="137" spans="1:31" x14ac:dyDescent="0.25">
      <c r="A137" t="s">
        <v>38</v>
      </c>
      <c r="B137" t="s">
        <v>70</v>
      </c>
      <c r="C137" s="2" t="s">
        <v>29</v>
      </c>
      <c r="D137" s="2" t="s">
        <v>75</v>
      </c>
      <c r="E137" s="22">
        <v>4</v>
      </c>
      <c r="F137">
        <v>1</v>
      </c>
      <c r="G137" s="4">
        <v>44283</v>
      </c>
      <c r="L137" s="4">
        <v>44300</v>
      </c>
      <c r="N137" s="11">
        <v>44329</v>
      </c>
      <c r="P137" s="14" t="s">
        <v>45</v>
      </c>
      <c r="Q137" s="22">
        <v>2</v>
      </c>
      <c r="R137" s="22">
        <v>4</v>
      </c>
      <c r="S137" s="22">
        <v>1</v>
      </c>
      <c r="AC137" s="18">
        <f t="shared" si="11"/>
        <v>7</v>
      </c>
      <c r="AD137">
        <f t="shared" si="12"/>
        <v>0.2857142857142857</v>
      </c>
      <c r="AE137">
        <f t="shared" si="13"/>
        <v>0.14285714285714285</v>
      </c>
    </row>
    <row r="138" spans="1:31" x14ac:dyDescent="0.25">
      <c r="A138" t="s">
        <v>38</v>
      </c>
      <c r="B138" t="s">
        <v>70</v>
      </c>
      <c r="C138" s="2" t="s">
        <v>29</v>
      </c>
      <c r="D138" s="2" t="s">
        <v>75</v>
      </c>
      <c r="F138">
        <v>2</v>
      </c>
      <c r="G138" s="4">
        <v>44283</v>
      </c>
      <c r="L138" s="4">
        <v>44300</v>
      </c>
      <c r="N138" s="11">
        <v>44329</v>
      </c>
      <c r="P138" s="14" t="s">
        <v>45</v>
      </c>
      <c r="Q138" s="22">
        <v>1</v>
      </c>
      <c r="R138" s="22">
        <v>3</v>
      </c>
      <c r="S138" s="22">
        <v>5</v>
      </c>
      <c r="AC138" s="18">
        <f t="shared" si="11"/>
        <v>9</v>
      </c>
      <c r="AD138">
        <f t="shared" si="12"/>
        <v>0.1111111111111111</v>
      </c>
      <c r="AE138">
        <f t="shared" si="13"/>
        <v>0.55555555555555558</v>
      </c>
    </row>
    <row r="139" spans="1:31" x14ac:dyDescent="0.25">
      <c r="A139" t="s">
        <v>38</v>
      </c>
      <c r="B139" t="s">
        <v>70</v>
      </c>
      <c r="C139" s="2" t="s">
        <v>29</v>
      </c>
      <c r="D139" s="2" t="s">
        <v>75</v>
      </c>
      <c r="F139">
        <v>3</v>
      </c>
      <c r="G139" s="4">
        <v>44283</v>
      </c>
      <c r="L139" s="4">
        <v>44300</v>
      </c>
      <c r="N139" s="11">
        <v>44329</v>
      </c>
      <c r="P139" s="14" t="s">
        <v>45</v>
      </c>
      <c r="Q139" s="22">
        <v>0</v>
      </c>
      <c r="R139" s="22">
        <v>4</v>
      </c>
      <c r="S139" s="22">
        <v>0</v>
      </c>
      <c r="AC139" s="18">
        <f t="shared" si="11"/>
        <v>4</v>
      </c>
      <c r="AD139">
        <f t="shared" si="12"/>
        <v>0</v>
      </c>
      <c r="AE139">
        <f t="shared" si="13"/>
        <v>0</v>
      </c>
    </row>
    <row r="140" spans="1:31" x14ac:dyDescent="0.25">
      <c r="A140" t="s">
        <v>38</v>
      </c>
      <c r="B140" t="s">
        <v>70</v>
      </c>
      <c r="C140" s="2" t="s">
        <v>29</v>
      </c>
      <c r="D140" s="2" t="s">
        <v>75</v>
      </c>
      <c r="E140" s="22">
        <v>5</v>
      </c>
      <c r="F140">
        <v>1</v>
      </c>
      <c r="G140" s="4">
        <v>44283</v>
      </c>
      <c r="L140" s="4">
        <v>44300</v>
      </c>
      <c r="N140" s="11">
        <v>44329</v>
      </c>
      <c r="P140" s="14" t="s">
        <v>45</v>
      </c>
      <c r="Q140" s="23">
        <f>IF(COUNT(T140:V140)=3,SUM(T140,W140),"")</f>
        <v>0</v>
      </c>
      <c r="R140" s="23">
        <f>IF(COUNT(T140:V140)=3,SUM(U140,X140),"")</f>
        <v>2</v>
      </c>
      <c r="S140" s="23">
        <f>IF(COUNT(T140:V140)=3,SUM(V140,Y140),"")</f>
        <v>3</v>
      </c>
      <c r="T140" s="18">
        <v>0</v>
      </c>
      <c r="U140">
        <v>2</v>
      </c>
      <c r="V140">
        <v>3</v>
      </c>
      <c r="W140" s="18">
        <v>0</v>
      </c>
      <c r="X140" s="2">
        <v>0</v>
      </c>
      <c r="Y140" s="2">
        <v>0</v>
      </c>
      <c r="AA140" s="2"/>
      <c r="AB140" s="2"/>
      <c r="AC140" s="18">
        <f t="shared" si="11"/>
        <v>5</v>
      </c>
      <c r="AD140">
        <f t="shared" si="12"/>
        <v>0</v>
      </c>
      <c r="AE140">
        <f t="shared" si="13"/>
        <v>0.6</v>
      </c>
    </row>
    <row r="141" spans="1:31" x14ac:dyDescent="0.25">
      <c r="A141" t="s">
        <v>38</v>
      </c>
      <c r="B141" t="s">
        <v>70</v>
      </c>
      <c r="C141" s="2" t="s">
        <v>29</v>
      </c>
      <c r="D141" s="2" t="s">
        <v>75</v>
      </c>
      <c r="F141">
        <v>2</v>
      </c>
      <c r="G141" s="4">
        <v>44283</v>
      </c>
      <c r="L141" s="4">
        <v>44300</v>
      </c>
      <c r="N141" s="11">
        <v>44329</v>
      </c>
      <c r="P141" s="14" t="s">
        <v>45</v>
      </c>
      <c r="Q141" s="23">
        <f>IF(COUNT(T141:V141)=3,SUM(T141,W141),"")</f>
        <v>0</v>
      </c>
      <c r="R141" s="23">
        <f>IF(COUNT(T141:V141)=3,SUM(U141,X141),"")</f>
        <v>4</v>
      </c>
      <c r="S141" s="23">
        <f>IF(COUNT(T141:V141)=3,SUM(V141,Y141),"")</f>
        <v>0</v>
      </c>
      <c r="T141" s="18">
        <v>0</v>
      </c>
      <c r="U141">
        <v>1</v>
      </c>
      <c r="V141">
        <v>0</v>
      </c>
      <c r="W141" s="18">
        <v>0</v>
      </c>
      <c r="X141" s="2">
        <v>3</v>
      </c>
      <c r="Y141" s="2">
        <v>0</v>
      </c>
      <c r="AA141" s="2"/>
      <c r="AB141" s="2"/>
      <c r="AC141" s="18">
        <f t="shared" si="11"/>
        <v>4</v>
      </c>
      <c r="AD141">
        <f t="shared" si="12"/>
        <v>0</v>
      </c>
      <c r="AE141">
        <f t="shared" si="13"/>
        <v>0</v>
      </c>
    </row>
    <row r="142" spans="1:31" x14ac:dyDescent="0.25">
      <c r="A142" t="s">
        <v>38</v>
      </c>
      <c r="B142" t="s">
        <v>70</v>
      </c>
      <c r="C142" s="2" t="s">
        <v>29</v>
      </c>
      <c r="D142" s="2" t="s">
        <v>75</v>
      </c>
      <c r="F142">
        <v>3</v>
      </c>
      <c r="G142" s="4">
        <v>44283</v>
      </c>
      <c r="L142" s="4">
        <v>44300</v>
      </c>
      <c r="N142" s="11">
        <v>44329</v>
      </c>
      <c r="P142" s="14" t="s">
        <v>45</v>
      </c>
      <c r="Q142" s="23">
        <f>IF(COUNT(T142:V142)=3,SUM(T142,W142),"")</f>
        <v>2</v>
      </c>
      <c r="R142" s="23">
        <f>IF(COUNT(T142:V142)=3,SUM(U142,X142),"")</f>
        <v>15</v>
      </c>
      <c r="S142" s="23">
        <f>IF(COUNT(T142:V142)=3,SUM(V142,Y142),"")</f>
        <v>1</v>
      </c>
      <c r="T142" s="18">
        <v>0</v>
      </c>
      <c r="U142">
        <v>1</v>
      </c>
      <c r="V142">
        <v>0</v>
      </c>
      <c r="W142" s="18">
        <v>2</v>
      </c>
      <c r="X142" s="2">
        <v>14</v>
      </c>
      <c r="Y142" s="2">
        <v>1</v>
      </c>
      <c r="AA142" s="2"/>
      <c r="AB142" s="2"/>
      <c r="AC142" s="18">
        <f t="shared" si="11"/>
        <v>18</v>
      </c>
      <c r="AD142">
        <f t="shared" si="12"/>
        <v>0.1111111111111111</v>
      </c>
      <c r="AE142">
        <f t="shared" si="13"/>
        <v>5.5555555555555552E-2</v>
      </c>
    </row>
    <row r="143" spans="1:31" x14ac:dyDescent="0.25">
      <c r="A143" t="s">
        <v>38</v>
      </c>
      <c r="B143" t="s">
        <v>70</v>
      </c>
      <c r="C143" s="2" t="s">
        <v>29</v>
      </c>
      <c r="D143" s="2" t="s">
        <v>75</v>
      </c>
      <c r="E143" s="22">
        <v>6</v>
      </c>
      <c r="F143">
        <v>1</v>
      </c>
      <c r="G143" s="4">
        <v>44283</v>
      </c>
      <c r="L143" s="4">
        <v>44300</v>
      </c>
      <c r="N143" s="11">
        <v>44330</v>
      </c>
      <c r="P143" s="14" t="s">
        <v>45</v>
      </c>
      <c r="Q143" s="23">
        <f>IF(COUNT(T143:V143)=3,SUM(T143,W143),"")</f>
        <v>2</v>
      </c>
      <c r="R143" s="23">
        <f>IF(COUNT(T143:V143)=3,SUM(U143,X143),"")</f>
        <v>8</v>
      </c>
      <c r="S143" s="23">
        <f>IF(COUNT(T143:V143)=3,SUM(V143,Y143),"")</f>
        <v>4</v>
      </c>
      <c r="T143" s="18">
        <v>2</v>
      </c>
      <c r="U143">
        <v>2</v>
      </c>
      <c r="V143">
        <v>0</v>
      </c>
      <c r="W143" s="18">
        <v>0</v>
      </c>
      <c r="X143" s="2">
        <v>6</v>
      </c>
      <c r="Y143" s="2">
        <v>4</v>
      </c>
      <c r="AA143" s="2"/>
      <c r="AB143" s="2"/>
      <c r="AC143" s="18">
        <f t="shared" si="11"/>
        <v>14</v>
      </c>
      <c r="AD143">
        <f t="shared" si="12"/>
        <v>0.14285714285714285</v>
      </c>
      <c r="AE143">
        <f t="shared" si="13"/>
        <v>0.2857142857142857</v>
      </c>
    </row>
    <row r="144" spans="1:31" x14ac:dyDescent="0.25">
      <c r="A144" t="s">
        <v>38</v>
      </c>
      <c r="B144" t="s">
        <v>70</v>
      </c>
      <c r="C144" s="2" t="s">
        <v>29</v>
      </c>
      <c r="D144" s="2" t="s">
        <v>75</v>
      </c>
      <c r="F144">
        <v>2</v>
      </c>
      <c r="G144" s="4">
        <v>44283</v>
      </c>
      <c r="L144" s="4">
        <v>44300</v>
      </c>
      <c r="N144" s="11">
        <v>44308</v>
      </c>
      <c r="P144" s="14" t="s">
        <v>45</v>
      </c>
      <c r="Q144" s="23">
        <v>0</v>
      </c>
      <c r="R144" s="23">
        <v>18</v>
      </c>
      <c r="S144" s="23">
        <v>0</v>
      </c>
      <c r="AC144" s="18">
        <f t="shared" si="11"/>
        <v>18</v>
      </c>
      <c r="AD144">
        <f t="shared" si="12"/>
        <v>0</v>
      </c>
      <c r="AE144">
        <f t="shared" si="13"/>
        <v>0</v>
      </c>
    </row>
    <row r="145" spans="1:32" x14ac:dyDescent="0.25">
      <c r="A145" t="s">
        <v>38</v>
      </c>
      <c r="B145" t="s">
        <v>70</v>
      </c>
      <c r="C145" s="2" t="s">
        <v>29</v>
      </c>
      <c r="D145" s="2" t="s">
        <v>75</v>
      </c>
      <c r="F145">
        <v>3</v>
      </c>
      <c r="G145" s="4">
        <v>44283</v>
      </c>
      <c r="L145" s="4">
        <v>44300</v>
      </c>
      <c r="N145" s="11">
        <v>44302</v>
      </c>
      <c r="P145" s="14" t="s">
        <v>45</v>
      </c>
      <c r="Q145" s="24">
        <v>4</v>
      </c>
      <c r="R145" s="23">
        <v>55</v>
      </c>
      <c r="S145" s="24">
        <v>2</v>
      </c>
      <c r="AC145" s="18">
        <f t="shared" si="11"/>
        <v>61</v>
      </c>
      <c r="AD145">
        <f t="shared" si="12"/>
        <v>6.5573770491803282E-2</v>
      </c>
      <c r="AE145">
        <f t="shared" si="13"/>
        <v>3.2786885245901641E-2</v>
      </c>
    </row>
    <row r="146" spans="1:32" x14ac:dyDescent="0.25">
      <c r="A146" t="s">
        <v>38</v>
      </c>
      <c r="B146" t="s">
        <v>70</v>
      </c>
      <c r="C146" s="2" t="s">
        <v>29</v>
      </c>
      <c r="D146" s="2" t="s">
        <v>75</v>
      </c>
      <c r="E146" s="22">
        <v>7</v>
      </c>
      <c r="F146">
        <v>1</v>
      </c>
      <c r="G146" s="4">
        <v>44283</v>
      </c>
      <c r="L146" s="4">
        <v>44300</v>
      </c>
      <c r="N146" s="11">
        <v>44304</v>
      </c>
      <c r="P146" s="14" t="s">
        <v>45</v>
      </c>
      <c r="Q146" s="23">
        <v>14</v>
      </c>
      <c r="R146" s="23">
        <v>149</v>
      </c>
      <c r="S146" s="23">
        <v>3</v>
      </c>
      <c r="AC146" s="18">
        <f t="shared" si="11"/>
        <v>166</v>
      </c>
      <c r="AD146">
        <f t="shared" si="12"/>
        <v>8.4337349397590355E-2</v>
      </c>
      <c r="AE146">
        <f t="shared" si="13"/>
        <v>1.8072289156626505E-2</v>
      </c>
    </row>
    <row r="147" spans="1:32" x14ac:dyDescent="0.25">
      <c r="A147" t="s">
        <v>38</v>
      </c>
      <c r="B147" t="s">
        <v>70</v>
      </c>
      <c r="C147" s="2" t="s">
        <v>29</v>
      </c>
      <c r="D147" s="2" t="s">
        <v>75</v>
      </c>
      <c r="F147">
        <v>2</v>
      </c>
      <c r="G147" s="4">
        <v>44283</v>
      </c>
      <c r="L147" s="4">
        <v>44300</v>
      </c>
      <c r="N147" s="11">
        <v>44300</v>
      </c>
      <c r="P147" s="14" t="s">
        <v>45</v>
      </c>
      <c r="Q147" s="23">
        <v>24</v>
      </c>
      <c r="R147" s="23">
        <v>269</v>
      </c>
      <c r="S147" s="23">
        <v>7</v>
      </c>
      <c r="AC147" s="18">
        <f t="shared" si="11"/>
        <v>300</v>
      </c>
      <c r="AD147">
        <f t="shared" si="12"/>
        <v>0.08</v>
      </c>
      <c r="AE147">
        <f t="shared" si="13"/>
        <v>2.3333333333333334E-2</v>
      </c>
    </row>
    <row r="148" spans="1:32" x14ac:dyDescent="0.25">
      <c r="A148" t="s">
        <v>38</v>
      </c>
      <c r="B148" t="s">
        <v>70</v>
      </c>
      <c r="C148" s="2" t="s">
        <v>29</v>
      </c>
      <c r="D148" s="2" t="s">
        <v>75</v>
      </c>
      <c r="F148">
        <v>3</v>
      </c>
      <c r="G148" s="4">
        <v>44283</v>
      </c>
      <c r="L148" s="4">
        <v>44300</v>
      </c>
      <c r="N148" s="11">
        <v>44333</v>
      </c>
      <c r="P148" s="14" t="s">
        <v>45</v>
      </c>
      <c r="Q148" s="23">
        <f>IF(COUNT(T148:V148)=3,SUM(T148,W148),"")</f>
        <v>7</v>
      </c>
      <c r="R148" s="23">
        <f>IF(COUNT(T148:V148)=3,SUM(U148,X148),"")</f>
        <v>67</v>
      </c>
      <c r="S148" s="23">
        <f>IF(COUNT(T148:V148)=3,SUM(V148,Y148),"")</f>
        <v>7</v>
      </c>
      <c r="T148" s="18">
        <v>7</v>
      </c>
      <c r="U148">
        <v>67</v>
      </c>
      <c r="V148">
        <v>7</v>
      </c>
      <c r="AC148" s="18">
        <f t="shared" si="11"/>
        <v>81</v>
      </c>
      <c r="AD148">
        <f t="shared" si="12"/>
        <v>8.6419753086419748E-2</v>
      </c>
      <c r="AE148">
        <f t="shared" si="13"/>
        <v>8.6419753086419748E-2</v>
      </c>
    </row>
    <row r="149" spans="1:32" x14ac:dyDescent="0.25">
      <c r="A149" t="s">
        <v>38</v>
      </c>
      <c r="B149" t="s">
        <v>70</v>
      </c>
      <c r="C149" s="2" t="s">
        <v>29</v>
      </c>
      <c r="D149" s="2" t="s">
        <v>75</v>
      </c>
      <c r="E149" s="22">
        <v>8</v>
      </c>
      <c r="F149">
        <v>1</v>
      </c>
      <c r="G149" s="4">
        <v>44283</v>
      </c>
      <c r="L149" s="4">
        <v>44300</v>
      </c>
      <c r="N149" s="32"/>
      <c r="P149" s="14" t="s">
        <v>46</v>
      </c>
      <c r="Q149" s="22">
        <v>0</v>
      </c>
      <c r="R149" s="22">
        <v>0</v>
      </c>
      <c r="S149" s="22">
        <v>0</v>
      </c>
      <c r="AC149" s="18">
        <f t="shared" si="11"/>
        <v>0</v>
      </c>
      <c r="AD149" t="e">
        <f t="shared" si="12"/>
        <v>#DIV/0!</v>
      </c>
      <c r="AE149" t="e">
        <f t="shared" si="13"/>
        <v>#DIV/0!</v>
      </c>
    </row>
    <row r="150" spans="1:32" x14ac:dyDescent="0.25">
      <c r="A150" t="s">
        <v>38</v>
      </c>
      <c r="B150" t="s">
        <v>70</v>
      </c>
      <c r="C150" s="2" t="s">
        <v>29</v>
      </c>
      <c r="D150" s="2" t="s">
        <v>75</v>
      </c>
      <c r="F150">
        <v>2</v>
      </c>
      <c r="G150" s="4">
        <v>44283</v>
      </c>
      <c r="L150" s="4">
        <v>44300</v>
      </c>
      <c r="N150" s="32"/>
      <c r="P150" s="14" t="s">
        <v>46</v>
      </c>
      <c r="Q150" s="22">
        <v>0</v>
      </c>
      <c r="R150" s="22">
        <v>0</v>
      </c>
      <c r="S150" s="22">
        <v>0</v>
      </c>
      <c r="AC150" s="18">
        <f t="shared" si="11"/>
        <v>0</v>
      </c>
      <c r="AD150" t="e">
        <f t="shared" si="12"/>
        <v>#DIV/0!</v>
      </c>
      <c r="AE150" t="e">
        <f t="shared" si="13"/>
        <v>#DIV/0!</v>
      </c>
    </row>
    <row r="151" spans="1:32" s="1" customFormat="1" x14ac:dyDescent="0.25">
      <c r="A151" s="1" t="s">
        <v>38</v>
      </c>
      <c r="B151" s="1" t="s">
        <v>70</v>
      </c>
      <c r="C151" s="3" t="s">
        <v>29</v>
      </c>
      <c r="D151" s="3" t="s">
        <v>75</v>
      </c>
      <c r="E151" s="26"/>
      <c r="F151" s="1">
        <v>3</v>
      </c>
      <c r="G151" s="5">
        <v>44283</v>
      </c>
      <c r="H151" s="7"/>
      <c r="L151" s="5">
        <v>44300</v>
      </c>
      <c r="M151" s="3"/>
      <c r="N151" s="33"/>
      <c r="O151" s="15"/>
      <c r="P151" s="15" t="s">
        <v>46</v>
      </c>
      <c r="Q151" s="26">
        <v>0</v>
      </c>
      <c r="R151" s="26">
        <v>0</v>
      </c>
      <c r="S151" s="26">
        <v>0</v>
      </c>
      <c r="T151" s="19"/>
      <c r="W151" s="19"/>
      <c r="Z151" s="19"/>
      <c r="AC151" s="19">
        <f t="shared" si="11"/>
        <v>0</v>
      </c>
      <c r="AD151" s="1" t="e">
        <f t="shared" si="12"/>
        <v>#DIV/0!</v>
      </c>
      <c r="AE151" s="1" t="e">
        <f t="shared" si="13"/>
        <v>#DIV/0!</v>
      </c>
    </row>
    <row r="152" spans="1:32" x14ac:dyDescent="0.25">
      <c r="A152" t="s">
        <v>38</v>
      </c>
      <c r="B152" t="s">
        <v>70</v>
      </c>
      <c r="C152" s="2" t="s">
        <v>30</v>
      </c>
      <c r="D152" s="2" t="s">
        <v>75</v>
      </c>
      <c r="E152" s="22">
        <v>1</v>
      </c>
      <c r="F152">
        <v>1</v>
      </c>
      <c r="G152" s="4">
        <v>44283</v>
      </c>
      <c r="J152" t="s">
        <v>44</v>
      </c>
      <c r="K152">
        <v>488</v>
      </c>
      <c r="L152" s="4">
        <v>44320</v>
      </c>
      <c r="N152" s="34"/>
      <c r="P152" s="14" t="s">
        <v>46</v>
      </c>
      <c r="Q152" s="22">
        <v>0</v>
      </c>
      <c r="R152" s="22">
        <v>0</v>
      </c>
      <c r="S152" s="22">
        <v>0</v>
      </c>
      <c r="AC152" s="18">
        <f t="shared" si="11"/>
        <v>0</v>
      </c>
      <c r="AD152" t="e">
        <f t="shared" si="12"/>
        <v>#DIV/0!</v>
      </c>
      <c r="AE152" t="e">
        <f t="shared" si="13"/>
        <v>#DIV/0!</v>
      </c>
      <c r="AF152">
        <f>SUM(Q152:Q175)/SUM(Q152:S175)</f>
        <v>0.19405320813771518</v>
      </c>
    </row>
    <row r="153" spans="1:32" x14ac:dyDescent="0.25">
      <c r="A153" t="s">
        <v>38</v>
      </c>
      <c r="B153" t="s">
        <v>70</v>
      </c>
      <c r="C153" s="2" t="s">
        <v>30</v>
      </c>
      <c r="D153" s="2" t="s">
        <v>75</v>
      </c>
      <c r="F153">
        <v>2</v>
      </c>
      <c r="G153" s="4">
        <v>44283</v>
      </c>
      <c r="J153" t="s">
        <v>44</v>
      </c>
      <c r="K153">
        <v>488</v>
      </c>
      <c r="L153" s="4">
        <v>44320</v>
      </c>
      <c r="N153" s="32"/>
      <c r="P153" s="14" t="s">
        <v>45</v>
      </c>
      <c r="Q153" s="23">
        <f>IF(COUNT(T153:V153)=3,SUM(T153,W153),"")</f>
        <v>1</v>
      </c>
      <c r="R153" s="23">
        <f>IF(COUNT(T153:V153)=3,SUM(U153,X153),"")</f>
        <v>1</v>
      </c>
      <c r="S153" s="23">
        <f>IF(COUNT(T153:V153)=3,SUM(V153,Y153),"")</f>
        <v>0</v>
      </c>
      <c r="T153" s="18">
        <v>1</v>
      </c>
      <c r="U153">
        <v>1</v>
      </c>
      <c r="V153">
        <v>0</v>
      </c>
      <c r="AC153" s="18">
        <f t="shared" si="11"/>
        <v>2</v>
      </c>
      <c r="AD153">
        <f t="shared" si="12"/>
        <v>0.5</v>
      </c>
      <c r="AE153">
        <f t="shared" si="13"/>
        <v>0</v>
      </c>
    </row>
    <row r="154" spans="1:32" x14ac:dyDescent="0.25">
      <c r="A154" t="s">
        <v>38</v>
      </c>
      <c r="B154" t="s">
        <v>70</v>
      </c>
      <c r="C154" s="2" t="s">
        <v>30</v>
      </c>
      <c r="D154" s="2" t="s">
        <v>75</v>
      </c>
      <c r="F154">
        <v>3</v>
      </c>
      <c r="G154" s="4">
        <v>44283</v>
      </c>
      <c r="L154" s="4">
        <v>44320</v>
      </c>
      <c r="N154" s="11">
        <v>44333</v>
      </c>
      <c r="O154" s="14" t="s">
        <v>53</v>
      </c>
      <c r="P154" s="14" t="s">
        <v>45</v>
      </c>
      <c r="Q154" s="22">
        <v>1</v>
      </c>
      <c r="R154" s="22">
        <v>0</v>
      </c>
      <c r="S154" s="22">
        <v>1</v>
      </c>
      <c r="AC154" s="18">
        <f t="shared" si="11"/>
        <v>2</v>
      </c>
      <c r="AD154">
        <f t="shared" si="12"/>
        <v>0.5</v>
      </c>
      <c r="AE154">
        <f t="shared" si="13"/>
        <v>0.5</v>
      </c>
    </row>
    <row r="155" spans="1:32" x14ac:dyDescent="0.25">
      <c r="A155" t="s">
        <v>38</v>
      </c>
      <c r="B155" t="s">
        <v>70</v>
      </c>
      <c r="C155" s="2" t="s">
        <v>30</v>
      </c>
      <c r="D155" s="2" t="s">
        <v>75</v>
      </c>
      <c r="E155" s="22">
        <v>2</v>
      </c>
      <c r="F155">
        <v>1</v>
      </c>
      <c r="G155" s="4">
        <v>44283</v>
      </c>
      <c r="J155" t="s">
        <v>44</v>
      </c>
      <c r="K155">
        <v>488</v>
      </c>
      <c r="L155" s="4">
        <v>44320</v>
      </c>
      <c r="N155" s="32"/>
      <c r="P155" s="14" t="s">
        <v>46</v>
      </c>
      <c r="Q155" s="22">
        <v>0</v>
      </c>
      <c r="R155" s="22">
        <v>0</v>
      </c>
      <c r="S155" s="22">
        <v>0</v>
      </c>
      <c r="AC155" s="18">
        <f t="shared" si="11"/>
        <v>0</v>
      </c>
      <c r="AD155" t="e">
        <f t="shared" si="12"/>
        <v>#DIV/0!</v>
      </c>
      <c r="AE155" t="e">
        <f t="shared" si="13"/>
        <v>#DIV/0!</v>
      </c>
    </row>
    <row r="156" spans="1:32" x14ac:dyDescent="0.25">
      <c r="A156" t="s">
        <v>38</v>
      </c>
      <c r="B156" t="s">
        <v>70</v>
      </c>
      <c r="C156" s="2" t="s">
        <v>30</v>
      </c>
      <c r="D156" s="2" t="s">
        <v>75</v>
      </c>
      <c r="F156">
        <v>2</v>
      </c>
      <c r="G156" s="4">
        <v>44283</v>
      </c>
      <c r="J156" t="s">
        <v>44</v>
      </c>
      <c r="K156">
        <v>488</v>
      </c>
      <c r="L156" s="4">
        <v>44320</v>
      </c>
      <c r="N156" s="32"/>
      <c r="P156" s="14" t="s">
        <v>45</v>
      </c>
      <c r="Q156" s="23">
        <f>IF(COUNT(T156:V156)=3,SUM(T156,W156),"")</f>
        <v>0</v>
      </c>
      <c r="R156" s="23">
        <f>IF(COUNT(T156:V156)=3,SUM(U156,X156),"")</f>
        <v>1</v>
      </c>
      <c r="S156" s="23">
        <f>IF(COUNT(T156:V156)=3,SUM(V156,Y156),"")</f>
        <v>0</v>
      </c>
      <c r="T156" s="18">
        <v>0</v>
      </c>
      <c r="U156">
        <v>1</v>
      </c>
      <c r="V156">
        <v>0</v>
      </c>
      <c r="AC156" s="18">
        <f t="shared" si="11"/>
        <v>1</v>
      </c>
      <c r="AD156">
        <f t="shared" si="12"/>
        <v>0</v>
      </c>
      <c r="AE156">
        <f t="shared" si="13"/>
        <v>0</v>
      </c>
    </row>
    <row r="157" spans="1:32" x14ac:dyDescent="0.25">
      <c r="A157" t="s">
        <v>38</v>
      </c>
      <c r="B157" t="s">
        <v>70</v>
      </c>
      <c r="C157" s="2" t="s">
        <v>30</v>
      </c>
      <c r="D157" s="2" t="s">
        <v>75</v>
      </c>
      <c r="F157">
        <v>3</v>
      </c>
      <c r="G157" s="4">
        <v>44283</v>
      </c>
      <c r="L157" s="4">
        <v>44320</v>
      </c>
      <c r="N157" s="32"/>
      <c r="P157" s="14" t="s">
        <v>46</v>
      </c>
      <c r="Q157" s="22">
        <v>0</v>
      </c>
      <c r="R157" s="22">
        <v>0</v>
      </c>
      <c r="S157" s="22">
        <v>0</v>
      </c>
      <c r="AC157" s="18">
        <f t="shared" si="11"/>
        <v>0</v>
      </c>
      <c r="AD157" t="e">
        <f t="shared" si="12"/>
        <v>#DIV/0!</v>
      </c>
      <c r="AE157" t="e">
        <f t="shared" si="13"/>
        <v>#DIV/0!</v>
      </c>
    </row>
    <row r="158" spans="1:32" x14ac:dyDescent="0.25">
      <c r="A158" t="s">
        <v>38</v>
      </c>
      <c r="B158" t="s">
        <v>70</v>
      </c>
      <c r="C158" s="2" t="s">
        <v>30</v>
      </c>
      <c r="D158" s="2" t="s">
        <v>75</v>
      </c>
      <c r="E158" s="22">
        <v>3</v>
      </c>
      <c r="F158">
        <v>1</v>
      </c>
      <c r="G158" s="4">
        <v>44283</v>
      </c>
      <c r="J158" t="s">
        <v>44</v>
      </c>
      <c r="K158">
        <v>488</v>
      </c>
      <c r="L158" s="4">
        <v>44320</v>
      </c>
      <c r="N158" s="32"/>
      <c r="P158" s="14" t="s">
        <v>46</v>
      </c>
      <c r="Q158" s="22">
        <v>0</v>
      </c>
      <c r="R158" s="22">
        <v>0</v>
      </c>
      <c r="S158" s="22">
        <v>0</v>
      </c>
      <c r="AC158" s="18">
        <f t="shared" si="11"/>
        <v>0</v>
      </c>
      <c r="AD158" t="e">
        <f t="shared" si="12"/>
        <v>#DIV/0!</v>
      </c>
      <c r="AE158" t="e">
        <f t="shared" si="13"/>
        <v>#DIV/0!</v>
      </c>
    </row>
    <row r="159" spans="1:32" x14ac:dyDescent="0.25">
      <c r="A159" t="s">
        <v>38</v>
      </c>
      <c r="B159" t="s">
        <v>70</v>
      </c>
      <c r="C159" s="2" t="s">
        <v>30</v>
      </c>
      <c r="D159" s="2" t="s">
        <v>75</v>
      </c>
      <c r="F159">
        <v>2</v>
      </c>
      <c r="G159" s="4">
        <v>44283</v>
      </c>
      <c r="J159" t="s">
        <v>44</v>
      </c>
      <c r="K159">
        <v>488</v>
      </c>
      <c r="L159" s="4">
        <v>44320</v>
      </c>
      <c r="N159" s="32"/>
      <c r="P159" s="14" t="s">
        <v>46</v>
      </c>
      <c r="Q159" s="22">
        <v>0</v>
      </c>
      <c r="R159" s="22">
        <v>0</v>
      </c>
      <c r="S159" s="22">
        <v>0</v>
      </c>
      <c r="AC159" s="18">
        <f t="shared" si="11"/>
        <v>0</v>
      </c>
      <c r="AD159" t="e">
        <f t="shared" si="12"/>
        <v>#DIV/0!</v>
      </c>
      <c r="AE159" t="e">
        <f t="shared" si="13"/>
        <v>#DIV/0!</v>
      </c>
    </row>
    <row r="160" spans="1:32" x14ac:dyDescent="0.25">
      <c r="A160" t="s">
        <v>38</v>
      </c>
      <c r="B160" t="s">
        <v>70</v>
      </c>
      <c r="C160" s="2" t="s">
        <v>30</v>
      </c>
      <c r="D160" s="2" t="s">
        <v>75</v>
      </c>
      <c r="F160">
        <v>3</v>
      </c>
      <c r="G160" s="4">
        <v>44283</v>
      </c>
      <c r="L160" s="4">
        <v>44320</v>
      </c>
      <c r="N160" s="32"/>
      <c r="P160" s="14" t="s">
        <v>46</v>
      </c>
      <c r="Q160" s="39">
        <v>0</v>
      </c>
      <c r="R160" s="39">
        <v>0</v>
      </c>
      <c r="S160" s="39">
        <v>0</v>
      </c>
      <c r="AC160" s="18">
        <f t="shared" si="11"/>
        <v>0</v>
      </c>
      <c r="AD160" t="e">
        <f t="shared" si="12"/>
        <v>#DIV/0!</v>
      </c>
      <c r="AE160" t="e">
        <f t="shared" si="13"/>
        <v>#DIV/0!</v>
      </c>
    </row>
    <row r="161" spans="1:32" x14ac:dyDescent="0.25">
      <c r="A161" t="s">
        <v>38</v>
      </c>
      <c r="B161" t="s">
        <v>70</v>
      </c>
      <c r="C161" s="2" t="s">
        <v>30</v>
      </c>
      <c r="D161" s="2" t="s">
        <v>75</v>
      </c>
      <c r="E161" s="22">
        <v>4</v>
      </c>
      <c r="F161">
        <v>1</v>
      </c>
      <c r="G161" s="4">
        <v>44283</v>
      </c>
      <c r="J161" t="s">
        <v>44</v>
      </c>
      <c r="K161">
        <v>488</v>
      </c>
      <c r="L161" s="4">
        <v>44320</v>
      </c>
      <c r="N161" s="11">
        <v>44356</v>
      </c>
      <c r="O161" s="14" t="s">
        <v>46</v>
      </c>
      <c r="P161" s="14" t="s">
        <v>45</v>
      </c>
      <c r="Q161" s="39">
        <v>0</v>
      </c>
      <c r="R161" s="39">
        <v>0</v>
      </c>
      <c r="S161" s="39">
        <v>7</v>
      </c>
      <c r="AC161" s="18">
        <f t="shared" si="11"/>
        <v>7</v>
      </c>
      <c r="AD161">
        <f t="shared" si="12"/>
        <v>0</v>
      </c>
      <c r="AE161">
        <f t="shared" si="13"/>
        <v>1</v>
      </c>
    </row>
    <row r="162" spans="1:32" x14ac:dyDescent="0.25">
      <c r="A162" t="s">
        <v>38</v>
      </c>
      <c r="B162" t="s">
        <v>70</v>
      </c>
      <c r="C162" s="2" t="s">
        <v>30</v>
      </c>
      <c r="D162" s="2" t="s">
        <v>75</v>
      </c>
      <c r="F162">
        <v>2</v>
      </c>
      <c r="G162" s="4">
        <v>44283</v>
      </c>
      <c r="J162" t="s">
        <v>44</v>
      </c>
      <c r="K162">
        <v>488</v>
      </c>
      <c r="L162" s="4">
        <v>44320</v>
      </c>
      <c r="N162" s="11">
        <v>44356</v>
      </c>
      <c r="P162" s="14" t="s">
        <v>45</v>
      </c>
      <c r="Q162" s="39">
        <v>0</v>
      </c>
      <c r="R162" s="39">
        <v>0</v>
      </c>
      <c r="S162" s="39">
        <v>0</v>
      </c>
      <c r="AC162" s="18">
        <f t="shared" si="11"/>
        <v>0</v>
      </c>
      <c r="AD162" t="e">
        <f t="shared" si="12"/>
        <v>#DIV/0!</v>
      </c>
      <c r="AE162" t="e">
        <f t="shared" si="13"/>
        <v>#DIV/0!</v>
      </c>
    </row>
    <row r="163" spans="1:32" x14ac:dyDescent="0.25">
      <c r="A163" t="s">
        <v>38</v>
      </c>
      <c r="B163" t="s">
        <v>70</v>
      </c>
      <c r="C163" s="2" t="s">
        <v>30</v>
      </c>
      <c r="D163" s="2" t="s">
        <v>75</v>
      </c>
      <c r="F163">
        <v>3</v>
      </c>
      <c r="G163" s="4">
        <v>44283</v>
      </c>
      <c r="L163" s="4">
        <v>44320</v>
      </c>
      <c r="N163" s="11">
        <v>44333</v>
      </c>
      <c r="O163" s="14" t="s">
        <v>53</v>
      </c>
      <c r="P163" s="14" t="s">
        <v>45</v>
      </c>
      <c r="Q163" s="22">
        <v>0</v>
      </c>
      <c r="R163" s="22">
        <v>0</v>
      </c>
      <c r="S163" s="22">
        <v>0</v>
      </c>
      <c r="AC163" s="18">
        <f t="shared" si="11"/>
        <v>0</v>
      </c>
      <c r="AD163" t="e">
        <f t="shared" si="12"/>
        <v>#DIV/0!</v>
      </c>
      <c r="AE163" t="e">
        <f t="shared" si="13"/>
        <v>#DIV/0!</v>
      </c>
    </row>
    <row r="164" spans="1:32" x14ac:dyDescent="0.25">
      <c r="A164" t="s">
        <v>38</v>
      </c>
      <c r="B164" t="s">
        <v>70</v>
      </c>
      <c r="C164" s="2" t="s">
        <v>30</v>
      </c>
      <c r="D164" s="2" t="s">
        <v>75</v>
      </c>
      <c r="E164" s="22">
        <v>5</v>
      </c>
      <c r="F164">
        <v>1</v>
      </c>
      <c r="G164" s="4">
        <v>44283</v>
      </c>
      <c r="J164" t="s">
        <v>44</v>
      </c>
      <c r="K164">
        <v>488</v>
      </c>
      <c r="L164" s="4">
        <v>44320</v>
      </c>
      <c r="N164" s="32"/>
      <c r="P164" s="14" t="s">
        <v>46</v>
      </c>
      <c r="Q164" s="22">
        <v>0</v>
      </c>
      <c r="R164" s="22">
        <v>0</v>
      </c>
      <c r="S164" s="22">
        <v>0</v>
      </c>
      <c r="AC164" s="18">
        <f t="shared" si="11"/>
        <v>0</v>
      </c>
      <c r="AD164" t="e">
        <f t="shared" si="12"/>
        <v>#DIV/0!</v>
      </c>
      <c r="AE164" t="e">
        <f t="shared" si="13"/>
        <v>#DIV/0!</v>
      </c>
    </row>
    <row r="165" spans="1:32" x14ac:dyDescent="0.25">
      <c r="A165" t="s">
        <v>38</v>
      </c>
      <c r="B165" t="s">
        <v>70</v>
      </c>
      <c r="C165" s="2" t="s">
        <v>30</v>
      </c>
      <c r="D165" s="2" t="s">
        <v>75</v>
      </c>
      <c r="F165">
        <v>2</v>
      </c>
      <c r="G165" s="4">
        <v>44283</v>
      </c>
      <c r="J165" t="s">
        <v>44</v>
      </c>
      <c r="K165">
        <v>488</v>
      </c>
      <c r="L165" s="4">
        <v>44320</v>
      </c>
      <c r="N165" s="32"/>
      <c r="P165" s="14" t="s">
        <v>46</v>
      </c>
      <c r="Q165" s="22">
        <v>0</v>
      </c>
      <c r="R165" s="22">
        <v>0</v>
      </c>
      <c r="S165" s="22">
        <v>0</v>
      </c>
      <c r="AC165" s="18">
        <f t="shared" si="11"/>
        <v>0</v>
      </c>
      <c r="AD165" t="e">
        <f t="shared" si="12"/>
        <v>#DIV/0!</v>
      </c>
      <c r="AE165" t="e">
        <f t="shared" si="13"/>
        <v>#DIV/0!</v>
      </c>
    </row>
    <row r="166" spans="1:32" x14ac:dyDescent="0.25">
      <c r="A166" t="s">
        <v>38</v>
      </c>
      <c r="B166" t="s">
        <v>70</v>
      </c>
      <c r="C166" s="2" t="s">
        <v>30</v>
      </c>
      <c r="D166" s="2" t="s">
        <v>75</v>
      </c>
      <c r="F166">
        <v>3</v>
      </c>
      <c r="G166" s="4">
        <v>44283</v>
      </c>
      <c r="L166" s="4">
        <v>44320</v>
      </c>
      <c r="N166" s="32"/>
      <c r="P166" s="14" t="s">
        <v>46</v>
      </c>
      <c r="Q166" s="22">
        <v>0</v>
      </c>
      <c r="R166" s="22">
        <v>0</v>
      </c>
      <c r="S166" s="22">
        <v>0</v>
      </c>
      <c r="AC166" s="18">
        <f t="shared" si="11"/>
        <v>0</v>
      </c>
      <c r="AD166" t="e">
        <f t="shared" si="12"/>
        <v>#DIV/0!</v>
      </c>
      <c r="AE166" t="e">
        <f t="shared" si="13"/>
        <v>#DIV/0!</v>
      </c>
    </row>
    <row r="167" spans="1:32" x14ac:dyDescent="0.25">
      <c r="A167" t="s">
        <v>38</v>
      </c>
      <c r="B167" t="s">
        <v>70</v>
      </c>
      <c r="C167" s="2" t="s">
        <v>30</v>
      </c>
      <c r="D167" s="2" t="s">
        <v>75</v>
      </c>
      <c r="E167" s="22">
        <v>6</v>
      </c>
      <c r="F167">
        <v>1</v>
      </c>
      <c r="G167" s="4">
        <v>44283</v>
      </c>
      <c r="J167" t="s">
        <v>44</v>
      </c>
      <c r="K167">
        <v>488</v>
      </c>
      <c r="L167" s="4">
        <v>44320</v>
      </c>
      <c r="N167" s="11">
        <v>44329</v>
      </c>
      <c r="P167" s="14" t="s">
        <v>45</v>
      </c>
      <c r="Q167" s="8">
        <v>2</v>
      </c>
      <c r="R167">
        <v>9</v>
      </c>
      <c r="S167">
        <v>0</v>
      </c>
      <c r="AC167" s="18">
        <f t="shared" si="11"/>
        <v>11</v>
      </c>
      <c r="AD167">
        <f t="shared" si="12"/>
        <v>0.18181818181818182</v>
      </c>
      <c r="AE167">
        <f t="shared" si="13"/>
        <v>0</v>
      </c>
    </row>
    <row r="168" spans="1:32" x14ac:dyDescent="0.25">
      <c r="A168" t="s">
        <v>38</v>
      </c>
      <c r="B168" t="s">
        <v>70</v>
      </c>
      <c r="C168" s="2" t="s">
        <v>30</v>
      </c>
      <c r="D168" s="2" t="s">
        <v>75</v>
      </c>
      <c r="F168">
        <v>2</v>
      </c>
      <c r="G168" s="4">
        <v>44283</v>
      </c>
      <c r="J168" t="s">
        <v>44</v>
      </c>
      <c r="K168">
        <v>488</v>
      </c>
      <c r="L168" s="4">
        <v>44320</v>
      </c>
      <c r="N168" s="11">
        <v>44329</v>
      </c>
      <c r="P168" s="14" t="s">
        <v>45</v>
      </c>
      <c r="Q168" s="8">
        <v>1</v>
      </c>
      <c r="R168">
        <v>1</v>
      </c>
      <c r="S168">
        <v>0</v>
      </c>
      <c r="AC168" s="18">
        <f t="shared" si="11"/>
        <v>2</v>
      </c>
      <c r="AD168">
        <f t="shared" si="12"/>
        <v>0.5</v>
      </c>
      <c r="AE168">
        <f t="shared" si="13"/>
        <v>0</v>
      </c>
    </row>
    <row r="169" spans="1:32" x14ac:dyDescent="0.25">
      <c r="A169" t="s">
        <v>38</v>
      </c>
      <c r="B169" t="s">
        <v>70</v>
      </c>
      <c r="C169" s="2" t="s">
        <v>30</v>
      </c>
      <c r="D169" s="2" t="s">
        <v>75</v>
      </c>
      <c r="F169">
        <v>3</v>
      </c>
      <c r="G169" s="4">
        <v>44283</v>
      </c>
      <c r="L169" s="4">
        <v>44320</v>
      </c>
      <c r="N169" s="11">
        <v>44329</v>
      </c>
      <c r="P169" s="14" t="s">
        <v>45</v>
      </c>
      <c r="Q169" s="22">
        <v>3</v>
      </c>
      <c r="R169" s="22">
        <v>20</v>
      </c>
      <c r="S169" s="22">
        <v>0</v>
      </c>
      <c r="AC169" s="18">
        <f t="shared" si="11"/>
        <v>23</v>
      </c>
      <c r="AD169">
        <f t="shared" si="12"/>
        <v>0.13043478260869565</v>
      </c>
      <c r="AE169">
        <f t="shared" si="13"/>
        <v>0</v>
      </c>
    </row>
    <row r="170" spans="1:32" x14ac:dyDescent="0.25">
      <c r="A170" t="s">
        <v>38</v>
      </c>
      <c r="B170" t="s">
        <v>70</v>
      </c>
      <c r="C170" s="2" t="s">
        <v>30</v>
      </c>
      <c r="D170" s="2" t="s">
        <v>75</v>
      </c>
      <c r="E170" s="22">
        <v>7</v>
      </c>
      <c r="F170">
        <v>1</v>
      </c>
      <c r="G170" s="4">
        <v>44283</v>
      </c>
      <c r="J170" t="s">
        <v>44</v>
      </c>
      <c r="K170">
        <v>488</v>
      </c>
      <c r="L170" s="4">
        <v>44320</v>
      </c>
      <c r="N170" s="11">
        <v>44326</v>
      </c>
      <c r="O170" s="14" t="s">
        <v>53</v>
      </c>
      <c r="P170" s="14" t="s">
        <v>45</v>
      </c>
      <c r="Q170" s="23">
        <f>IF(COUNT(T170:V170)=3,SUM(T170,W170),"")</f>
        <v>0</v>
      </c>
      <c r="R170" s="23">
        <f>IF(COUNT(T170:V170)=3,SUM(U170,X170),"")</f>
        <v>4</v>
      </c>
      <c r="S170" s="23">
        <f>IF(COUNT(T170:V170)=3,SUM(V170,Y170),"")</f>
        <v>0</v>
      </c>
      <c r="T170" s="18">
        <v>0</v>
      </c>
      <c r="U170">
        <v>1</v>
      </c>
      <c r="V170">
        <v>0</v>
      </c>
      <c r="W170" s="18">
        <v>0</v>
      </c>
      <c r="X170">
        <v>3</v>
      </c>
      <c r="Y170">
        <v>0</v>
      </c>
      <c r="AC170" s="18">
        <f t="shared" si="11"/>
        <v>4</v>
      </c>
      <c r="AD170">
        <f t="shared" si="12"/>
        <v>0</v>
      </c>
      <c r="AE170">
        <f t="shared" si="13"/>
        <v>0</v>
      </c>
    </row>
    <row r="171" spans="1:32" x14ac:dyDescent="0.25">
      <c r="A171" t="s">
        <v>38</v>
      </c>
      <c r="B171" t="s">
        <v>70</v>
      </c>
      <c r="C171" s="2" t="s">
        <v>30</v>
      </c>
      <c r="D171" s="2" t="s">
        <v>75</v>
      </c>
      <c r="F171">
        <v>2</v>
      </c>
      <c r="G171" s="4">
        <v>44283</v>
      </c>
      <c r="J171" t="s">
        <v>44</v>
      </c>
      <c r="K171">
        <v>488</v>
      </c>
      <c r="L171" s="4">
        <v>44320</v>
      </c>
      <c r="N171" s="11">
        <v>44326</v>
      </c>
      <c r="O171" s="14" t="s">
        <v>53</v>
      </c>
      <c r="P171" s="14" t="s">
        <v>45</v>
      </c>
      <c r="Q171" s="23">
        <f>IF(COUNT(T171:V171)=3,SUM(T171,W171),"")</f>
        <v>7</v>
      </c>
      <c r="R171" s="23">
        <f>IF(COUNT(T171:V171)=3,SUM(U171,X171),"")</f>
        <v>31</v>
      </c>
      <c r="S171" s="23">
        <f>IF(COUNT(T171:V171)=3,SUM(V171,Y171),"")</f>
        <v>0</v>
      </c>
      <c r="T171" s="18">
        <v>4</v>
      </c>
      <c r="U171">
        <v>7</v>
      </c>
      <c r="V171">
        <v>0</v>
      </c>
      <c r="W171" s="18">
        <v>3</v>
      </c>
      <c r="X171">
        <v>24</v>
      </c>
      <c r="Y171">
        <v>0</v>
      </c>
      <c r="AC171" s="18">
        <f t="shared" si="11"/>
        <v>38</v>
      </c>
      <c r="AD171">
        <f t="shared" si="12"/>
        <v>0.18421052631578946</v>
      </c>
      <c r="AE171">
        <f t="shared" si="13"/>
        <v>0</v>
      </c>
    </row>
    <row r="172" spans="1:32" x14ac:dyDescent="0.25">
      <c r="A172" t="s">
        <v>38</v>
      </c>
      <c r="B172" t="s">
        <v>70</v>
      </c>
      <c r="C172" s="2" t="s">
        <v>30</v>
      </c>
      <c r="D172" s="2" t="s">
        <v>75</v>
      </c>
      <c r="F172">
        <v>3</v>
      </c>
      <c r="G172" s="4">
        <v>44283</v>
      </c>
      <c r="L172" s="4">
        <v>44320</v>
      </c>
      <c r="N172" s="11">
        <v>44333</v>
      </c>
      <c r="O172" s="14" t="s">
        <v>53</v>
      </c>
      <c r="P172" s="40" t="s">
        <v>45</v>
      </c>
      <c r="Q172" s="23">
        <f>IF(COUNT(T172:V172)=3,SUM(T172,W172),"")</f>
        <v>3</v>
      </c>
      <c r="R172" s="23">
        <f>IF(COUNT(T172:V172)=3,SUM(U172,X172),"")</f>
        <v>27</v>
      </c>
      <c r="S172" s="23">
        <f>IF(COUNT(T172:V172)=3,SUM(V172,Y172),"")</f>
        <v>0</v>
      </c>
      <c r="T172" s="29">
        <v>2</v>
      </c>
      <c r="U172" s="30">
        <v>9</v>
      </c>
      <c r="V172" s="31">
        <v>0</v>
      </c>
      <c r="W172" s="18">
        <v>1</v>
      </c>
      <c r="X172">
        <v>18</v>
      </c>
      <c r="Y172">
        <v>0</v>
      </c>
      <c r="AC172" s="18">
        <f t="shared" si="11"/>
        <v>30</v>
      </c>
      <c r="AD172">
        <f t="shared" si="12"/>
        <v>0.1</v>
      </c>
      <c r="AE172">
        <f t="shared" si="13"/>
        <v>0</v>
      </c>
    </row>
    <row r="173" spans="1:32" x14ac:dyDescent="0.25">
      <c r="A173" t="s">
        <v>38</v>
      </c>
      <c r="B173" t="s">
        <v>70</v>
      </c>
      <c r="C173" s="2" t="s">
        <v>30</v>
      </c>
      <c r="D173" s="2" t="s">
        <v>75</v>
      </c>
      <c r="E173" s="22">
        <v>8</v>
      </c>
      <c r="F173">
        <v>1</v>
      </c>
      <c r="G173" s="4">
        <v>44283</v>
      </c>
      <c r="J173" t="s">
        <v>44</v>
      </c>
      <c r="K173">
        <v>488</v>
      </c>
      <c r="L173" s="4">
        <v>44320</v>
      </c>
      <c r="N173" s="11">
        <v>44355</v>
      </c>
      <c r="O173" s="14" t="s">
        <v>53</v>
      </c>
      <c r="P173" s="40" t="s">
        <v>45</v>
      </c>
      <c r="Q173" s="39">
        <v>17</v>
      </c>
      <c r="R173" s="39">
        <v>47</v>
      </c>
      <c r="S173" s="39">
        <v>0</v>
      </c>
      <c r="AC173" s="18">
        <f t="shared" si="11"/>
        <v>64</v>
      </c>
      <c r="AD173">
        <f t="shared" si="12"/>
        <v>0.265625</v>
      </c>
      <c r="AE173">
        <f t="shared" si="13"/>
        <v>0</v>
      </c>
    </row>
    <row r="174" spans="1:32" x14ac:dyDescent="0.25">
      <c r="A174" t="s">
        <v>38</v>
      </c>
      <c r="B174" t="s">
        <v>70</v>
      </c>
      <c r="C174" s="2" t="s">
        <v>30</v>
      </c>
      <c r="D174" s="2" t="s">
        <v>75</v>
      </c>
      <c r="F174">
        <v>2</v>
      </c>
      <c r="G174" s="4">
        <v>44283</v>
      </c>
      <c r="J174" t="s">
        <v>44</v>
      </c>
      <c r="K174">
        <v>488</v>
      </c>
      <c r="L174" s="4">
        <v>44320</v>
      </c>
      <c r="N174" s="11">
        <v>44355</v>
      </c>
      <c r="P174" s="40" t="s">
        <v>45</v>
      </c>
      <c r="Q174" s="39">
        <v>22</v>
      </c>
      <c r="R174" s="39">
        <v>107</v>
      </c>
      <c r="S174" s="39">
        <v>2</v>
      </c>
      <c r="U174" s="22"/>
      <c r="AC174" s="18">
        <f t="shared" si="11"/>
        <v>131</v>
      </c>
      <c r="AD174">
        <f t="shared" si="12"/>
        <v>0.16793893129770993</v>
      </c>
      <c r="AE174">
        <f t="shared" si="13"/>
        <v>1.5267175572519083E-2</v>
      </c>
    </row>
    <row r="175" spans="1:32" s="1" customFormat="1" x14ac:dyDescent="0.25">
      <c r="A175" s="1" t="s">
        <v>38</v>
      </c>
      <c r="B175" s="1" t="s">
        <v>70</v>
      </c>
      <c r="C175" s="3" t="s">
        <v>30</v>
      </c>
      <c r="D175" s="3" t="s">
        <v>75</v>
      </c>
      <c r="E175" s="26"/>
      <c r="F175" s="1">
        <v>3</v>
      </c>
      <c r="G175" s="5">
        <v>44283</v>
      </c>
      <c r="H175" s="7"/>
      <c r="L175" s="5">
        <v>44320</v>
      </c>
      <c r="M175" s="3"/>
      <c r="N175" s="38">
        <v>44355</v>
      </c>
      <c r="O175" s="15"/>
      <c r="P175" s="41" t="s">
        <v>45</v>
      </c>
      <c r="Q175" s="42">
        <v>67</v>
      </c>
      <c r="R175" s="42">
        <v>243</v>
      </c>
      <c r="S175" s="42">
        <v>14</v>
      </c>
      <c r="T175" s="19"/>
      <c r="W175" s="19"/>
      <c r="Z175" s="19"/>
      <c r="AC175" s="19">
        <f t="shared" si="11"/>
        <v>324</v>
      </c>
      <c r="AD175" s="1">
        <f t="shared" si="12"/>
        <v>0.20679012345679013</v>
      </c>
      <c r="AE175" s="1">
        <f t="shared" si="13"/>
        <v>4.3209876543209874E-2</v>
      </c>
    </row>
    <row r="176" spans="1:32" x14ac:dyDescent="0.25">
      <c r="A176" t="s">
        <v>38</v>
      </c>
      <c r="B176" t="s">
        <v>70</v>
      </c>
      <c r="C176" s="2" t="s">
        <v>31</v>
      </c>
      <c r="D176" s="2" t="s">
        <v>75</v>
      </c>
      <c r="E176" s="22">
        <v>1</v>
      </c>
      <c r="F176">
        <v>1</v>
      </c>
      <c r="G176" s="4">
        <v>44283</v>
      </c>
      <c r="J176" t="s">
        <v>44</v>
      </c>
      <c r="K176">
        <v>488</v>
      </c>
      <c r="L176" s="4">
        <v>44320</v>
      </c>
      <c r="N176" s="32"/>
      <c r="P176" s="14" t="s">
        <v>46</v>
      </c>
      <c r="Q176" s="22">
        <v>0</v>
      </c>
      <c r="R176" s="22">
        <v>0</v>
      </c>
      <c r="S176" s="22">
        <v>0</v>
      </c>
      <c r="AC176" s="18">
        <f t="shared" si="11"/>
        <v>0</v>
      </c>
      <c r="AD176" t="e">
        <f t="shared" si="12"/>
        <v>#DIV/0!</v>
      </c>
      <c r="AE176" t="e">
        <f t="shared" si="13"/>
        <v>#DIV/0!</v>
      </c>
      <c r="AF176">
        <f>SUM(Q176:Q199)/SUM(Q176:S199)</f>
        <v>0.1064653503677894</v>
      </c>
    </row>
    <row r="177" spans="1:31" x14ac:dyDescent="0.25">
      <c r="A177" t="s">
        <v>38</v>
      </c>
      <c r="B177" t="s">
        <v>70</v>
      </c>
      <c r="C177" s="2" t="s">
        <v>31</v>
      </c>
      <c r="D177" s="2" t="s">
        <v>75</v>
      </c>
      <c r="F177">
        <v>2</v>
      </c>
      <c r="G177" s="4">
        <v>44283</v>
      </c>
      <c r="J177" t="s">
        <v>44</v>
      </c>
      <c r="K177">
        <v>488</v>
      </c>
      <c r="L177" s="4">
        <v>44320</v>
      </c>
      <c r="N177" s="32"/>
      <c r="P177" s="14" t="s">
        <v>45</v>
      </c>
      <c r="Q177" s="23">
        <f>IF(COUNT(T177:V177)=3,SUM(T177,W177),"")</f>
        <v>0</v>
      </c>
      <c r="R177" s="23">
        <f>IF(COUNT(T177:V177)=3,SUM(U177,X177),"")</f>
        <v>1</v>
      </c>
      <c r="S177" s="23">
        <f>IF(COUNT(T177:V177)=3,SUM(V177,Y177),"")</f>
        <v>0</v>
      </c>
      <c r="T177" s="18">
        <v>0</v>
      </c>
      <c r="U177">
        <v>1</v>
      </c>
      <c r="V177">
        <v>0</v>
      </c>
      <c r="W177" s="18">
        <v>0</v>
      </c>
      <c r="X177" s="2">
        <v>0</v>
      </c>
      <c r="Y177" s="2">
        <v>0</v>
      </c>
      <c r="AA177" s="2"/>
      <c r="AB177" s="2"/>
      <c r="AC177" s="18">
        <f t="shared" si="11"/>
        <v>1</v>
      </c>
      <c r="AD177">
        <f t="shared" si="12"/>
        <v>0</v>
      </c>
      <c r="AE177">
        <f t="shared" si="13"/>
        <v>0</v>
      </c>
    </row>
    <row r="178" spans="1:31" x14ac:dyDescent="0.25">
      <c r="A178" t="s">
        <v>38</v>
      </c>
      <c r="B178" t="s">
        <v>70</v>
      </c>
      <c r="C178" s="2" t="s">
        <v>31</v>
      </c>
      <c r="D178" s="2" t="s">
        <v>75</v>
      </c>
      <c r="F178">
        <v>3</v>
      </c>
      <c r="G178" s="4">
        <v>44283</v>
      </c>
      <c r="L178" s="4">
        <v>44320</v>
      </c>
      <c r="N178" s="32"/>
      <c r="P178" s="14" t="s">
        <v>45</v>
      </c>
      <c r="Q178" s="23">
        <f>IF(COUNT(T178:V178)=3,SUM(T178,W178),"")</f>
        <v>0</v>
      </c>
      <c r="R178" s="23">
        <f>IF(COUNT(T178:V178)=3,SUM(U178,X178),"")</f>
        <v>4</v>
      </c>
      <c r="S178" s="23">
        <f>IF(COUNT(T178:V178)=3,SUM(V178,Y178),"")</f>
        <v>0</v>
      </c>
      <c r="T178" s="18">
        <v>0</v>
      </c>
      <c r="U178">
        <v>4</v>
      </c>
      <c r="V178">
        <v>0</v>
      </c>
      <c r="W178" s="18">
        <v>0</v>
      </c>
      <c r="X178">
        <v>0</v>
      </c>
      <c r="Y178">
        <v>0</v>
      </c>
      <c r="AC178" s="18">
        <f t="shared" si="11"/>
        <v>4</v>
      </c>
      <c r="AD178">
        <f t="shared" si="12"/>
        <v>0</v>
      </c>
      <c r="AE178">
        <f t="shared" si="13"/>
        <v>0</v>
      </c>
    </row>
    <row r="179" spans="1:31" x14ac:dyDescent="0.25">
      <c r="A179" t="s">
        <v>38</v>
      </c>
      <c r="B179" t="s">
        <v>70</v>
      </c>
      <c r="C179" s="2" t="s">
        <v>31</v>
      </c>
      <c r="D179" s="2" t="s">
        <v>75</v>
      </c>
      <c r="E179" s="22">
        <v>2</v>
      </c>
      <c r="F179">
        <v>1</v>
      </c>
      <c r="G179" s="4">
        <v>44283</v>
      </c>
      <c r="J179" t="s">
        <v>44</v>
      </c>
      <c r="K179">
        <v>488</v>
      </c>
      <c r="L179" s="4">
        <v>44320</v>
      </c>
      <c r="N179" s="11">
        <v>44355</v>
      </c>
      <c r="P179" s="14" t="s">
        <v>45</v>
      </c>
      <c r="Q179" s="39">
        <v>1</v>
      </c>
      <c r="R179" s="39">
        <v>4</v>
      </c>
      <c r="S179" s="39">
        <v>0</v>
      </c>
      <c r="AC179" s="18">
        <f t="shared" si="11"/>
        <v>5</v>
      </c>
      <c r="AD179">
        <f t="shared" si="12"/>
        <v>0.2</v>
      </c>
      <c r="AE179">
        <f t="shared" si="13"/>
        <v>0</v>
      </c>
    </row>
    <row r="180" spans="1:31" x14ac:dyDescent="0.25">
      <c r="A180" t="s">
        <v>38</v>
      </c>
      <c r="B180" t="s">
        <v>70</v>
      </c>
      <c r="C180" s="2" t="s">
        <v>31</v>
      </c>
      <c r="D180" s="2" t="s">
        <v>75</v>
      </c>
      <c r="F180">
        <v>2</v>
      </c>
      <c r="G180" s="4">
        <v>44283</v>
      </c>
      <c r="J180" t="s">
        <v>44</v>
      </c>
      <c r="K180">
        <v>488</v>
      </c>
      <c r="L180" s="4">
        <v>44320</v>
      </c>
      <c r="N180" s="11">
        <v>44355</v>
      </c>
      <c r="P180" s="14" t="s">
        <v>45</v>
      </c>
      <c r="Q180" s="39">
        <v>3</v>
      </c>
      <c r="R180" s="39">
        <v>13</v>
      </c>
      <c r="S180" s="39">
        <v>1</v>
      </c>
      <c r="AC180" s="18">
        <f t="shared" si="11"/>
        <v>17</v>
      </c>
      <c r="AD180">
        <f t="shared" si="12"/>
        <v>0.17647058823529413</v>
      </c>
      <c r="AE180">
        <f t="shared" si="13"/>
        <v>5.8823529411764705E-2</v>
      </c>
    </row>
    <row r="181" spans="1:31" x14ac:dyDescent="0.25">
      <c r="A181" t="s">
        <v>38</v>
      </c>
      <c r="B181" t="s">
        <v>70</v>
      </c>
      <c r="C181" s="2" t="s">
        <v>31</v>
      </c>
      <c r="D181" s="2" t="s">
        <v>75</v>
      </c>
      <c r="F181">
        <v>3</v>
      </c>
      <c r="G181" s="4">
        <v>44283</v>
      </c>
      <c r="L181" s="4">
        <v>44320</v>
      </c>
      <c r="N181" s="11">
        <v>44355</v>
      </c>
      <c r="P181" s="14" t="s">
        <v>45</v>
      </c>
      <c r="Q181" s="39">
        <v>1</v>
      </c>
      <c r="R181" s="39">
        <v>6</v>
      </c>
      <c r="S181" s="39">
        <v>0</v>
      </c>
      <c r="AC181" s="18">
        <f t="shared" si="11"/>
        <v>7</v>
      </c>
      <c r="AD181">
        <f t="shared" si="12"/>
        <v>0.14285714285714285</v>
      </c>
      <c r="AE181">
        <f t="shared" si="13"/>
        <v>0</v>
      </c>
    </row>
    <row r="182" spans="1:31" x14ac:dyDescent="0.25">
      <c r="A182" t="s">
        <v>38</v>
      </c>
      <c r="B182" t="s">
        <v>70</v>
      </c>
      <c r="C182" s="2" t="s">
        <v>31</v>
      </c>
      <c r="D182" s="2" t="s">
        <v>75</v>
      </c>
      <c r="E182" s="22">
        <v>3</v>
      </c>
      <c r="F182">
        <v>1</v>
      </c>
      <c r="G182" s="4">
        <v>44283</v>
      </c>
      <c r="J182" t="s">
        <v>44</v>
      </c>
      <c r="K182">
        <v>488</v>
      </c>
      <c r="L182" s="4">
        <v>44320</v>
      </c>
      <c r="N182" s="11">
        <v>44355</v>
      </c>
      <c r="P182" s="14" t="s">
        <v>45</v>
      </c>
      <c r="Q182" s="39">
        <v>1</v>
      </c>
      <c r="R182" s="39">
        <v>10</v>
      </c>
      <c r="S182" s="39">
        <v>1</v>
      </c>
      <c r="AC182" s="18">
        <f t="shared" si="11"/>
        <v>12</v>
      </c>
      <c r="AD182">
        <f t="shared" si="12"/>
        <v>8.3333333333333329E-2</v>
      </c>
      <c r="AE182">
        <f t="shared" si="13"/>
        <v>8.3333333333333329E-2</v>
      </c>
    </row>
    <row r="183" spans="1:31" x14ac:dyDescent="0.25">
      <c r="A183" t="s">
        <v>38</v>
      </c>
      <c r="B183" t="s">
        <v>70</v>
      </c>
      <c r="C183" s="2" t="s">
        <v>31</v>
      </c>
      <c r="D183" s="2" t="s">
        <v>75</v>
      </c>
      <c r="F183">
        <v>2</v>
      </c>
      <c r="G183" s="4">
        <v>44283</v>
      </c>
      <c r="J183" t="s">
        <v>44</v>
      </c>
      <c r="K183">
        <v>488</v>
      </c>
      <c r="L183" s="4">
        <v>44320</v>
      </c>
      <c r="N183" s="11">
        <v>44355</v>
      </c>
      <c r="P183" s="14" t="s">
        <v>45</v>
      </c>
      <c r="Q183" s="39">
        <v>4</v>
      </c>
      <c r="R183" s="39">
        <v>20</v>
      </c>
      <c r="S183" s="39">
        <v>2</v>
      </c>
      <c r="AC183" s="18">
        <f t="shared" si="11"/>
        <v>26</v>
      </c>
      <c r="AD183">
        <f t="shared" si="12"/>
        <v>0.15384615384615385</v>
      </c>
      <c r="AE183">
        <f t="shared" si="13"/>
        <v>7.6923076923076927E-2</v>
      </c>
    </row>
    <row r="184" spans="1:31" x14ac:dyDescent="0.25">
      <c r="A184" t="s">
        <v>38</v>
      </c>
      <c r="B184" t="s">
        <v>70</v>
      </c>
      <c r="C184" s="2" t="s">
        <v>31</v>
      </c>
      <c r="D184" s="2" t="s">
        <v>75</v>
      </c>
      <c r="F184">
        <v>3</v>
      </c>
      <c r="G184" s="4">
        <v>44283</v>
      </c>
      <c r="L184" s="4">
        <v>44320</v>
      </c>
      <c r="N184" s="11">
        <v>44355</v>
      </c>
      <c r="O184" s="14" t="s">
        <v>45</v>
      </c>
      <c r="P184" s="14" t="s">
        <v>45</v>
      </c>
      <c r="Q184" s="23">
        <f>IF(COUNT(T184:V184)=3,SUM(T184,W184),"")</f>
        <v>6</v>
      </c>
      <c r="R184" s="23">
        <f>IF(COUNT(T184:V184)=3,SUM(U184,X184),"")</f>
        <v>25</v>
      </c>
      <c r="S184" s="23">
        <f>IF(COUNT(T184:V184)=3,SUM(V184,Y184),"")</f>
        <v>2</v>
      </c>
      <c r="T184" s="18">
        <v>6</v>
      </c>
      <c r="U184">
        <v>25</v>
      </c>
      <c r="V184">
        <v>2</v>
      </c>
      <c r="AC184" s="18">
        <f t="shared" si="11"/>
        <v>33</v>
      </c>
      <c r="AD184">
        <f t="shared" si="12"/>
        <v>0.18181818181818182</v>
      </c>
      <c r="AE184">
        <f t="shared" si="13"/>
        <v>6.0606060606060608E-2</v>
      </c>
    </row>
    <row r="185" spans="1:31" x14ac:dyDescent="0.25">
      <c r="A185" t="s">
        <v>38</v>
      </c>
      <c r="B185" t="s">
        <v>70</v>
      </c>
      <c r="C185" s="2" t="s">
        <v>31</v>
      </c>
      <c r="D185" s="2" t="s">
        <v>75</v>
      </c>
      <c r="E185" s="22">
        <v>4</v>
      </c>
      <c r="F185">
        <v>1</v>
      </c>
      <c r="G185" s="4">
        <v>44283</v>
      </c>
      <c r="J185" t="s">
        <v>44</v>
      </c>
      <c r="K185">
        <v>488</v>
      </c>
      <c r="L185" s="4">
        <v>44320</v>
      </c>
      <c r="N185" s="11">
        <v>44322</v>
      </c>
      <c r="P185" s="14" t="s">
        <v>45</v>
      </c>
      <c r="Q185" s="23">
        <v>6</v>
      </c>
      <c r="R185" s="23">
        <v>37</v>
      </c>
      <c r="S185" s="23">
        <v>2</v>
      </c>
      <c r="AC185" s="18">
        <f t="shared" si="11"/>
        <v>45</v>
      </c>
      <c r="AD185">
        <f t="shared" si="12"/>
        <v>0.13333333333333333</v>
      </c>
      <c r="AE185">
        <f t="shared" si="13"/>
        <v>4.4444444444444446E-2</v>
      </c>
    </row>
    <row r="186" spans="1:31" x14ac:dyDescent="0.25">
      <c r="A186" t="s">
        <v>38</v>
      </c>
      <c r="B186" t="s">
        <v>70</v>
      </c>
      <c r="C186" s="2" t="s">
        <v>31</v>
      </c>
      <c r="D186" s="2" t="s">
        <v>75</v>
      </c>
      <c r="F186">
        <v>2</v>
      </c>
      <c r="G186" s="4">
        <v>44283</v>
      </c>
      <c r="J186" t="s">
        <v>44</v>
      </c>
      <c r="K186">
        <v>488</v>
      </c>
      <c r="L186" s="4">
        <v>44320</v>
      </c>
      <c r="N186" s="11">
        <v>44322</v>
      </c>
      <c r="P186" s="14" t="s">
        <v>45</v>
      </c>
      <c r="Q186" s="23">
        <v>4</v>
      </c>
      <c r="R186" s="23">
        <v>55</v>
      </c>
      <c r="S186" s="23">
        <v>8</v>
      </c>
      <c r="AC186" s="18">
        <f t="shared" si="11"/>
        <v>67</v>
      </c>
      <c r="AD186">
        <f t="shared" si="12"/>
        <v>5.9701492537313432E-2</v>
      </c>
      <c r="AE186">
        <f t="shared" si="13"/>
        <v>0.11940298507462686</v>
      </c>
    </row>
    <row r="187" spans="1:31" x14ac:dyDescent="0.25">
      <c r="A187" t="s">
        <v>38</v>
      </c>
      <c r="B187" t="s">
        <v>70</v>
      </c>
      <c r="C187" s="2" t="s">
        <v>31</v>
      </c>
      <c r="D187" s="2" t="s">
        <v>75</v>
      </c>
      <c r="F187">
        <v>3</v>
      </c>
      <c r="G187" s="4">
        <v>44283</v>
      </c>
      <c r="L187" s="4">
        <v>44320</v>
      </c>
      <c r="N187" s="11">
        <v>44322</v>
      </c>
      <c r="P187" s="14" t="s">
        <v>45</v>
      </c>
      <c r="Q187" s="23">
        <v>16</v>
      </c>
      <c r="R187" s="23">
        <v>64</v>
      </c>
      <c r="S187" s="23">
        <v>1</v>
      </c>
      <c r="AC187" s="18">
        <f t="shared" si="11"/>
        <v>81</v>
      </c>
      <c r="AD187">
        <f t="shared" si="12"/>
        <v>0.19753086419753085</v>
      </c>
      <c r="AE187">
        <f t="shared" si="13"/>
        <v>1.2345679012345678E-2</v>
      </c>
    </row>
    <row r="188" spans="1:31" x14ac:dyDescent="0.25">
      <c r="A188" t="s">
        <v>38</v>
      </c>
      <c r="B188" t="s">
        <v>70</v>
      </c>
      <c r="C188" s="2" t="s">
        <v>31</v>
      </c>
      <c r="D188" s="2" t="s">
        <v>75</v>
      </c>
      <c r="E188" s="22">
        <v>5</v>
      </c>
      <c r="F188">
        <v>1</v>
      </c>
      <c r="G188" s="4">
        <v>44283</v>
      </c>
      <c r="J188" t="s">
        <v>44</v>
      </c>
      <c r="K188">
        <v>488</v>
      </c>
      <c r="L188" s="4">
        <v>44320</v>
      </c>
      <c r="N188" s="11">
        <v>44355</v>
      </c>
      <c r="O188" s="14" t="s">
        <v>45</v>
      </c>
      <c r="P188" s="14" t="s">
        <v>45</v>
      </c>
      <c r="Q188" s="39">
        <v>2</v>
      </c>
      <c r="R188" s="39">
        <v>0</v>
      </c>
      <c r="S188" s="39">
        <v>16</v>
      </c>
      <c r="AC188" s="18">
        <f t="shared" si="11"/>
        <v>18</v>
      </c>
      <c r="AD188">
        <f t="shared" si="12"/>
        <v>0.1111111111111111</v>
      </c>
      <c r="AE188">
        <f t="shared" si="13"/>
        <v>0.88888888888888884</v>
      </c>
    </row>
    <row r="189" spans="1:31" x14ac:dyDescent="0.25">
      <c r="A189" t="s">
        <v>38</v>
      </c>
      <c r="B189" t="s">
        <v>70</v>
      </c>
      <c r="C189" s="2" t="s">
        <v>31</v>
      </c>
      <c r="D189" s="2" t="s">
        <v>75</v>
      </c>
      <c r="F189">
        <v>2</v>
      </c>
      <c r="G189" s="4">
        <v>44283</v>
      </c>
      <c r="J189" t="s">
        <v>44</v>
      </c>
      <c r="K189">
        <v>488</v>
      </c>
      <c r="L189" s="4">
        <v>44320</v>
      </c>
      <c r="N189" s="11">
        <v>44355</v>
      </c>
      <c r="O189" s="14" t="s">
        <v>45</v>
      </c>
      <c r="P189" s="14" t="s">
        <v>45</v>
      </c>
      <c r="Q189" s="39">
        <v>2</v>
      </c>
      <c r="R189" s="39">
        <v>17</v>
      </c>
      <c r="S189" s="39">
        <v>5</v>
      </c>
      <c r="AC189" s="18">
        <f t="shared" si="11"/>
        <v>24</v>
      </c>
      <c r="AD189">
        <f t="shared" si="12"/>
        <v>8.3333333333333329E-2</v>
      </c>
      <c r="AE189">
        <f t="shared" si="13"/>
        <v>0.20833333333333334</v>
      </c>
    </row>
    <row r="190" spans="1:31" x14ac:dyDescent="0.25">
      <c r="A190" t="s">
        <v>38</v>
      </c>
      <c r="B190" t="s">
        <v>70</v>
      </c>
      <c r="C190" s="2" t="s">
        <v>31</v>
      </c>
      <c r="D190" s="2" t="s">
        <v>75</v>
      </c>
      <c r="F190">
        <v>3</v>
      </c>
      <c r="G190" s="4">
        <v>44283</v>
      </c>
      <c r="L190" s="4">
        <v>44320</v>
      </c>
      <c r="N190" s="11">
        <v>44355</v>
      </c>
      <c r="O190" s="14" t="s">
        <v>46</v>
      </c>
      <c r="P190" s="14" t="s">
        <v>45</v>
      </c>
      <c r="Q190" s="39">
        <v>6</v>
      </c>
      <c r="R190" s="39">
        <v>42</v>
      </c>
      <c r="S190" s="39">
        <v>6</v>
      </c>
      <c r="AC190" s="18">
        <f t="shared" si="11"/>
        <v>54</v>
      </c>
      <c r="AD190">
        <f t="shared" si="12"/>
        <v>0.1111111111111111</v>
      </c>
      <c r="AE190">
        <f t="shared" si="13"/>
        <v>0.1111111111111111</v>
      </c>
    </row>
    <row r="191" spans="1:31" x14ac:dyDescent="0.25">
      <c r="A191" t="s">
        <v>38</v>
      </c>
      <c r="B191" t="s">
        <v>70</v>
      </c>
      <c r="C191" s="2" t="s">
        <v>31</v>
      </c>
      <c r="D191" s="2" t="s">
        <v>75</v>
      </c>
      <c r="E191" s="22">
        <v>6</v>
      </c>
      <c r="F191">
        <v>1</v>
      </c>
      <c r="G191" s="4">
        <v>44283</v>
      </c>
      <c r="J191" t="s">
        <v>44</v>
      </c>
      <c r="K191">
        <v>488</v>
      </c>
      <c r="L191" s="4">
        <v>44320</v>
      </c>
      <c r="N191" s="11">
        <v>44356</v>
      </c>
      <c r="P191" s="14" t="s">
        <v>45</v>
      </c>
      <c r="Q191" s="23">
        <f>IF(COUNT(T191:V191)=3,SUM(T191,W191),"")</f>
        <v>8</v>
      </c>
      <c r="R191" s="23">
        <f>IF(COUNT(T191:V191)=3,SUM(U191,X191),"")</f>
        <v>75</v>
      </c>
      <c r="S191" s="23">
        <f>IF(COUNT(T191:V191)=3,SUM(V191,Y191),"")</f>
        <v>4</v>
      </c>
      <c r="T191" s="18">
        <v>8</v>
      </c>
      <c r="U191">
        <v>75</v>
      </c>
      <c r="V191">
        <v>4</v>
      </c>
      <c r="AC191" s="18">
        <f t="shared" si="11"/>
        <v>87</v>
      </c>
      <c r="AD191">
        <f t="shared" si="12"/>
        <v>9.1954022988505746E-2</v>
      </c>
      <c r="AE191">
        <f t="shared" si="13"/>
        <v>4.5977011494252873E-2</v>
      </c>
    </row>
    <row r="192" spans="1:31" x14ac:dyDescent="0.25">
      <c r="A192" t="s">
        <v>38</v>
      </c>
      <c r="B192" t="s">
        <v>70</v>
      </c>
      <c r="C192" s="2" t="s">
        <v>31</v>
      </c>
      <c r="D192" s="2" t="s">
        <v>75</v>
      </c>
      <c r="F192">
        <v>2</v>
      </c>
      <c r="G192" s="4">
        <v>44283</v>
      </c>
      <c r="J192" t="s">
        <v>44</v>
      </c>
      <c r="K192">
        <v>488</v>
      </c>
      <c r="L192" s="4">
        <v>44320</v>
      </c>
      <c r="N192" s="11">
        <v>44356</v>
      </c>
      <c r="P192" s="14" t="s">
        <v>45</v>
      </c>
      <c r="Q192" s="23">
        <f>IF(COUNT(T192:V192)=3,SUM(T192,W192),"")</f>
        <v>2</v>
      </c>
      <c r="R192" s="23">
        <f>IF(COUNT(T192:V192)=3,SUM(U192,X192),"")</f>
        <v>17</v>
      </c>
      <c r="S192" s="23">
        <f>IF(COUNT(T192:V192)=3,SUM(V192,Y192),"")</f>
        <v>3</v>
      </c>
      <c r="T192" s="18">
        <v>2</v>
      </c>
      <c r="U192">
        <v>17</v>
      </c>
      <c r="V192">
        <v>3</v>
      </c>
      <c r="AC192" s="18">
        <f t="shared" si="11"/>
        <v>22</v>
      </c>
      <c r="AD192">
        <f t="shared" si="12"/>
        <v>9.0909090909090912E-2</v>
      </c>
      <c r="AE192">
        <f t="shared" si="13"/>
        <v>0.13636363636363635</v>
      </c>
    </row>
    <row r="193" spans="1:32" x14ac:dyDescent="0.25">
      <c r="A193" t="s">
        <v>38</v>
      </c>
      <c r="B193" t="s">
        <v>70</v>
      </c>
      <c r="C193" s="2" t="s">
        <v>31</v>
      </c>
      <c r="D193" s="2" t="s">
        <v>75</v>
      </c>
      <c r="F193">
        <v>3</v>
      </c>
      <c r="G193" s="4">
        <v>44283</v>
      </c>
      <c r="L193" s="4">
        <v>44320</v>
      </c>
      <c r="N193" s="11">
        <v>44356</v>
      </c>
      <c r="P193" s="14" t="s">
        <v>45</v>
      </c>
      <c r="Q193" s="23">
        <f>IF(COUNT(T193:V193)=3,SUM(T193,W193),"")</f>
        <v>10</v>
      </c>
      <c r="R193" s="23">
        <f>IF(COUNT(T193:V193)=3,SUM(U193,X193),"")</f>
        <v>141</v>
      </c>
      <c r="S193" s="23">
        <f>IF(COUNT(T193:V193)=3,SUM(V193,Y193),"")</f>
        <v>7</v>
      </c>
      <c r="T193" s="18">
        <v>10</v>
      </c>
      <c r="U193">
        <v>141</v>
      </c>
      <c r="V193">
        <v>7</v>
      </c>
      <c r="AC193" s="18">
        <f t="shared" si="11"/>
        <v>158</v>
      </c>
      <c r="AD193">
        <f t="shared" si="12"/>
        <v>6.3291139240506333E-2</v>
      </c>
      <c r="AE193">
        <f t="shared" si="13"/>
        <v>4.4303797468354431E-2</v>
      </c>
    </row>
    <row r="194" spans="1:32" x14ac:dyDescent="0.25">
      <c r="A194" t="s">
        <v>38</v>
      </c>
      <c r="B194" t="s">
        <v>70</v>
      </c>
      <c r="C194" s="2" t="s">
        <v>31</v>
      </c>
      <c r="D194" s="2" t="s">
        <v>75</v>
      </c>
      <c r="E194" s="22">
        <v>7</v>
      </c>
      <c r="F194">
        <v>1</v>
      </c>
      <c r="G194" s="4">
        <v>44283</v>
      </c>
      <c r="J194" t="s">
        <v>44</v>
      </c>
      <c r="K194">
        <v>488</v>
      </c>
      <c r="L194" s="4">
        <v>44320</v>
      </c>
      <c r="N194" s="11">
        <v>44323</v>
      </c>
      <c r="P194" s="14" t="s">
        <v>45</v>
      </c>
      <c r="Q194" s="22">
        <v>50</v>
      </c>
      <c r="R194" s="22">
        <v>501</v>
      </c>
      <c r="S194" s="22">
        <v>11</v>
      </c>
      <c r="AC194" s="18">
        <f t="shared" si="11"/>
        <v>562</v>
      </c>
      <c r="AD194">
        <f t="shared" si="12"/>
        <v>8.8967971530249115E-2</v>
      </c>
      <c r="AE194">
        <f t="shared" si="13"/>
        <v>1.9572953736654804E-2</v>
      </c>
    </row>
    <row r="195" spans="1:32" x14ac:dyDescent="0.25">
      <c r="A195" t="s">
        <v>38</v>
      </c>
      <c r="B195" t="s">
        <v>70</v>
      </c>
      <c r="C195" s="2" t="s">
        <v>31</v>
      </c>
      <c r="D195" s="2" t="s">
        <v>75</v>
      </c>
      <c r="F195">
        <v>2</v>
      </c>
      <c r="G195" s="4">
        <v>44283</v>
      </c>
      <c r="J195" t="s">
        <v>44</v>
      </c>
      <c r="K195">
        <v>488</v>
      </c>
      <c r="L195" s="4">
        <v>44320</v>
      </c>
      <c r="N195" s="11">
        <v>44323</v>
      </c>
      <c r="P195" s="14" t="s">
        <v>45</v>
      </c>
      <c r="Q195" s="22">
        <v>75</v>
      </c>
      <c r="R195" s="22">
        <v>501</v>
      </c>
      <c r="S195" s="22">
        <v>14</v>
      </c>
      <c r="AC195" s="18">
        <f t="shared" ref="AC195:AC258" si="14">SUM(Q195:S195)</f>
        <v>590</v>
      </c>
      <c r="AD195">
        <f t="shared" ref="AD195:AD258" si="15">Q195/(Q195+R195+S195)</f>
        <v>0.1271186440677966</v>
      </c>
      <c r="AE195">
        <f t="shared" ref="AE195:AE258" si="16">S195/(Q195+R195+S195)</f>
        <v>2.3728813559322035E-2</v>
      </c>
    </row>
    <row r="196" spans="1:32" x14ac:dyDescent="0.25">
      <c r="A196" t="s">
        <v>38</v>
      </c>
      <c r="B196" t="s">
        <v>70</v>
      </c>
      <c r="C196" s="2" t="s">
        <v>31</v>
      </c>
      <c r="D196" s="2" t="s">
        <v>75</v>
      </c>
      <c r="F196">
        <v>3</v>
      </c>
      <c r="G196" s="4">
        <v>44283</v>
      </c>
      <c r="L196" s="4">
        <v>44320</v>
      </c>
      <c r="N196" s="11">
        <v>44323</v>
      </c>
      <c r="P196" s="14" t="s">
        <v>45</v>
      </c>
      <c r="Q196" s="22">
        <v>50</v>
      </c>
      <c r="R196" s="22">
        <v>453</v>
      </c>
      <c r="S196" s="22">
        <v>5</v>
      </c>
      <c r="AC196" s="18">
        <f t="shared" si="14"/>
        <v>508</v>
      </c>
      <c r="AD196">
        <f t="shared" si="15"/>
        <v>9.8425196850393706E-2</v>
      </c>
      <c r="AE196">
        <f t="shared" si="16"/>
        <v>9.8425196850393699E-3</v>
      </c>
    </row>
    <row r="197" spans="1:32" x14ac:dyDescent="0.25">
      <c r="A197" t="s">
        <v>38</v>
      </c>
      <c r="B197" t="s">
        <v>70</v>
      </c>
      <c r="C197" s="2" t="s">
        <v>31</v>
      </c>
      <c r="D197" s="2" t="s">
        <v>75</v>
      </c>
      <c r="E197" s="22">
        <v>8</v>
      </c>
      <c r="F197">
        <v>1</v>
      </c>
      <c r="G197" s="4">
        <v>44283</v>
      </c>
      <c r="J197" t="s">
        <v>44</v>
      </c>
      <c r="K197">
        <v>488</v>
      </c>
      <c r="L197" s="4">
        <v>44320</v>
      </c>
      <c r="N197" s="11">
        <v>44329</v>
      </c>
      <c r="P197" s="14" t="s">
        <v>45</v>
      </c>
      <c r="Q197" s="22">
        <v>14</v>
      </c>
      <c r="R197" s="22">
        <v>125</v>
      </c>
      <c r="S197" s="22">
        <v>6</v>
      </c>
      <c r="AC197" s="18">
        <f t="shared" si="14"/>
        <v>145</v>
      </c>
      <c r="AD197">
        <f t="shared" si="15"/>
        <v>9.6551724137931033E-2</v>
      </c>
      <c r="AE197">
        <f t="shared" si="16"/>
        <v>4.1379310344827586E-2</v>
      </c>
    </row>
    <row r="198" spans="1:32" x14ac:dyDescent="0.25">
      <c r="A198" t="s">
        <v>38</v>
      </c>
      <c r="B198" t="s">
        <v>70</v>
      </c>
      <c r="C198" s="2" t="s">
        <v>31</v>
      </c>
      <c r="D198" s="2" t="s">
        <v>75</v>
      </c>
      <c r="F198">
        <v>2</v>
      </c>
      <c r="G198" s="4">
        <v>44283</v>
      </c>
      <c r="J198" t="s">
        <v>44</v>
      </c>
      <c r="K198">
        <v>488</v>
      </c>
      <c r="L198" s="4">
        <v>44320</v>
      </c>
      <c r="N198" s="11">
        <v>44354</v>
      </c>
      <c r="O198" s="14" t="s">
        <v>45</v>
      </c>
      <c r="P198" s="14" t="s">
        <v>45</v>
      </c>
      <c r="Q198" s="23">
        <f>IF(COUNT(T198:V198)=3,SUM(T198,W198),"")</f>
        <v>5</v>
      </c>
      <c r="R198" s="23">
        <f>IF(COUNT(T198:V198)=3,SUM(U198,X198),"")</f>
        <v>49</v>
      </c>
      <c r="S198" s="23">
        <f>IF(COUNT(T198:V198)=3,SUM(V198,Y198),"")</f>
        <v>0</v>
      </c>
      <c r="T198" s="18">
        <v>5</v>
      </c>
      <c r="U198">
        <v>49</v>
      </c>
      <c r="V198">
        <v>0</v>
      </c>
      <c r="AC198" s="18">
        <f t="shared" si="14"/>
        <v>54</v>
      </c>
      <c r="AD198">
        <f>Q198/(Q198+R198+U174)</f>
        <v>9.2592592592592587E-2</v>
      </c>
      <c r="AE198">
        <f>U174/(Q198+R198+U174)</f>
        <v>0</v>
      </c>
    </row>
    <row r="199" spans="1:32" s="1" customFormat="1" x14ac:dyDescent="0.25">
      <c r="A199" s="1" t="s">
        <v>38</v>
      </c>
      <c r="B199" s="1" t="s">
        <v>70</v>
      </c>
      <c r="C199" s="3" t="s">
        <v>31</v>
      </c>
      <c r="D199" s="3" t="s">
        <v>75</v>
      </c>
      <c r="E199" s="26"/>
      <c r="F199" s="1">
        <v>3</v>
      </c>
      <c r="G199" s="5">
        <v>44283</v>
      </c>
      <c r="H199" s="7"/>
      <c r="L199" s="5">
        <v>44320</v>
      </c>
      <c r="M199" s="3"/>
      <c r="N199" s="38">
        <v>44355</v>
      </c>
      <c r="O199" s="15" t="s">
        <v>45</v>
      </c>
      <c r="P199" s="15" t="s">
        <v>45</v>
      </c>
      <c r="Q199" s="36">
        <f>IF(COUNT(T199:V199)=3,SUM(T199,W199),"")</f>
        <v>9</v>
      </c>
      <c r="R199" s="36">
        <f>IF(COUNT(T199:V199)=3,SUM(U199,X199),"")</f>
        <v>52</v>
      </c>
      <c r="S199" s="36">
        <f>IF(COUNT(T199:V199)=3,SUM(V199,Y199),"")</f>
        <v>2</v>
      </c>
      <c r="T199" s="19">
        <v>9</v>
      </c>
      <c r="U199" s="1">
        <v>52</v>
      </c>
      <c r="V199" s="1">
        <v>2</v>
      </c>
      <c r="W199" s="19"/>
      <c r="Z199" s="19"/>
      <c r="AC199" s="19">
        <f t="shared" si="14"/>
        <v>63</v>
      </c>
      <c r="AD199" s="1">
        <f t="shared" si="15"/>
        <v>0.14285714285714285</v>
      </c>
      <c r="AE199" s="1">
        <f t="shared" si="16"/>
        <v>3.1746031746031744E-2</v>
      </c>
    </row>
    <row r="200" spans="1:32" s="8" customFormat="1" x14ac:dyDescent="0.25">
      <c r="A200" s="8" t="s">
        <v>39</v>
      </c>
      <c r="B200" t="s">
        <v>70</v>
      </c>
      <c r="C200" s="2" t="s">
        <v>32</v>
      </c>
      <c r="D200" s="2" t="s">
        <v>76</v>
      </c>
      <c r="E200" s="27">
        <v>1</v>
      </c>
      <c r="F200" s="8">
        <v>1</v>
      </c>
      <c r="G200" s="48">
        <v>44323</v>
      </c>
      <c r="H200" s="9"/>
      <c r="M200" s="2"/>
      <c r="N200" s="28">
        <v>44356</v>
      </c>
      <c r="O200" s="16" t="s">
        <v>46</v>
      </c>
      <c r="P200" s="16"/>
      <c r="Q200" s="49">
        <v>0</v>
      </c>
      <c r="R200" s="49">
        <v>0</v>
      </c>
      <c r="S200" s="49">
        <v>1</v>
      </c>
      <c r="T200" s="18"/>
      <c r="W200" s="18"/>
      <c r="Z200" s="18"/>
      <c r="AC200" s="18">
        <f t="shared" si="14"/>
        <v>1</v>
      </c>
      <c r="AD200">
        <f t="shared" si="15"/>
        <v>0</v>
      </c>
      <c r="AE200">
        <f t="shared" si="16"/>
        <v>1</v>
      </c>
      <c r="AF200">
        <f>SUM(Q200:Q223)/SUM(Q200:S223)</f>
        <v>0.17583603020496225</v>
      </c>
    </row>
    <row r="201" spans="1:32" x14ac:dyDescent="0.25">
      <c r="A201" t="s">
        <v>39</v>
      </c>
      <c r="B201" t="s">
        <v>70</v>
      </c>
      <c r="C201" s="2" t="s">
        <v>32</v>
      </c>
      <c r="D201" s="2" t="s">
        <v>76</v>
      </c>
      <c r="F201">
        <v>2</v>
      </c>
      <c r="G201" s="4">
        <v>44323</v>
      </c>
      <c r="N201" s="28">
        <v>44356</v>
      </c>
      <c r="O201" s="14" t="s">
        <v>46</v>
      </c>
      <c r="Q201" s="39">
        <v>0</v>
      </c>
      <c r="R201" s="39">
        <v>8</v>
      </c>
      <c r="S201" s="39">
        <v>0</v>
      </c>
      <c r="AC201" s="18">
        <f t="shared" si="14"/>
        <v>8</v>
      </c>
      <c r="AD201">
        <f t="shared" si="15"/>
        <v>0</v>
      </c>
      <c r="AE201">
        <f t="shared" si="16"/>
        <v>0</v>
      </c>
    </row>
    <row r="202" spans="1:32" x14ac:dyDescent="0.25">
      <c r="A202" t="s">
        <v>39</v>
      </c>
      <c r="B202" t="s">
        <v>70</v>
      </c>
      <c r="C202" s="2" t="s">
        <v>32</v>
      </c>
      <c r="D202" s="2" t="s">
        <v>76</v>
      </c>
      <c r="F202">
        <v>3</v>
      </c>
      <c r="G202" s="4">
        <v>44323</v>
      </c>
      <c r="N202" s="28">
        <v>44356</v>
      </c>
      <c r="O202" s="14" t="s">
        <v>46</v>
      </c>
      <c r="Q202" s="39">
        <v>2</v>
      </c>
      <c r="R202" s="39">
        <v>16</v>
      </c>
      <c r="S202" s="39">
        <v>1</v>
      </c>
      <c r="AC202" s="18">
        <f t="shared" si="14"/>
        <v>19</v>
      </c>
      <c r="AD202">
        <f t="shared" si="15"/>
        <v>0.10526315789473684</v>
      </c>
      <c r="AE202">
        <f t="shared" si="16"/>
        <v>5.2631578947368418E-2</v>
      </c>
    </row>
    <row r="203" spans="1:32" x14ac:dyDescent="0.25">
      <c r="A203" t="s">
        <v>39</v>
      </c>
      <c r="B203" t="s">
        <v>70</v>
      </c>
      <c r="C203" s="2" t="s">
        <v>32</v>
      </c>
      <c r="D203" s="2" t="s">
        <v>76</v>
      </c>
      <c r="E203" s="22">
        <v>2</v>
      </c>
      <c r="F203">
        <v>1</v>
      </c>
      <c r="G203" s="4">
        <v>44323</v>
      </c>
      <c r="N203" s="28">
        <v>44356</v>
      </c>
      <c r="O203" s="14" t="s">
        <v>46</v>
      </c>
      <c r="Q203" s="39">
        <v>2</v>
      </c>
      <c r="R203" s="39">
        <v>5</v>
      </c>
      <c r="S203" s="39">
        <v>0</v>
      </c>
      <c r="AC203" s="18">
        <f t="shared" si="14"/>
        <v>7</v>
      </c>
      <c r="AD203">
        <f t="shared" si="15"/>
        <v>0.2857142857142857</v>
      </c>
      <c r="AE203">
        <f t="shared" si="16"/>
        <v>0</v>
      </c>
    </row>
    <row r="204" spans="1:32" x14ac:dyDescent="0.25">
      <c r="A204" t="s">
        <v>39</v>
      </c>
      <c r="B204" t="s">
        <v>70</v>
      </c>
      <c r="C204" s="2" t="s">
        <v>32</v>
      </c>
      <c r="D204" s="2" t="s">
        <v>76</v>
      </c>
      <c r="F204">
        <v>2</v>
      </c>
      <c r="G204" s="4">
        <v>44323</v>
      </c>
      <c r="N204" s="28">
        <v>44356</v>
      </c>
      <c r="O204" s="14" t="s">
        <v>46</v>
      </c>
      <c r="Q204" s="39">
        <v>5</v>
      </c>
      <c r="R204" s="39">
        <v>36</v>
      </c>
      <c r="S204" s="39">
        <v>3</v>
      </c>
      <c r="AC204" s="18">
        <f t="shared" si="14"/>
        <v>44</v>
      </c>
      <c r="AD204">
        <f t="shared" si="15"/>
        <v>0.11363636363636363</v>
      </c>
      <c r="AE204">
        <f t="shared" si="16"/>
        <v>6.8181818181818177E-2</v>
      </c>
    </row>
    <row r="205" spans="1:32" x14ac:dyDescent="0.25">
      <c r="A205" t="s">
        <v>39</v>
      </c>
      <c r="B205" t="s">
        <v>70</v>
      </c>
      <c r="C205" s="2" t="s">
        <v>32</v>
      </c>
      <c r="D205" s="2" t="s">
        <v>76</v>
      </c>
      <c r="F205">
        <v>3</v>
      </c>
      <c r="G205" s="4">
        <v>44323</v>
      </c>
      <c r="I205" t="s">
        <v>60</v>
      </c>
      <c r="N205" s="28">
        <v>44356</v>
      </c>
      <c r="O205" s="14" t="s">
        <v>46</v>
      </c>
      <c r="Q205" s="39">
        <v>2</v>
      </c>
      <c r="R205" s="39">
        <v>10</v>
      </c>
      <c r="S205" s="39">
        <v>0</v>
      </c>
      <c r="AC205" s="18">
        <f t="shared" si="14"/>
        <v>12</v>
      </c>
      <c r="AD205">
        <f t="shared" si="15"/>
        <v>0.16666666666666666</v>
      </c>
      <c r="AE205">
        <f t="shared" si="16"/>
        <v>0</v>
      </c>
    </row>
    <row r="206" spans="1:32" x14ac:dyDescent="0.25">
      <c r="A206" t="s">
        <v>39</v>
      </c>
      <c r="B206" t="s">
        <v>70</v>
      </c>
      <c r="C206" s="2" t="s">
        <v>32</v>
      </c>
      <c r="D206" s="2" t="s">
        <v>76</v>
      </c>
      <c r="E206" s="22">
        <v>3</v>
      </c>
      <c r="F206">
        <v>1</v>
      </c>
      <c r="G206" s="4">
        <v>44323</v>
      </c>
      <c r="N206" s="28">
        <v>44361</v>
      </c>
      <c r="O206" s="14" t="s">
        <v>45</v>
      </c>
      <c r="Q206" s="23">
        <f t="shared" ref="Q206:Q216" si="17">IF(COUNT(T206:V206)=3,SUM(T206,W206),"")</f>
        <v>0</v>
      </c>
      <c r="R206" s="23">
        <f t="shared" ref="R206:R216" si="18">IF(COUNT(T206:V206)=3,SUM(U206,X206),"")</f>
        <v>6</v>
      </c>
      <c r="S206" s="23">
        <f t="shared" ref="S206:S216" si="19">IF(COUNT(T206:V206)=3,SUM(V206,Y206),"")</f>
        <v>4</v>
      </c>
      <c r="T206" s="18">
        <v>0</v>
      </c>
      <c r="U206">
        <v>6</v>
      </c>
      <c r="V206">
        <v>4</v>
      </c>
      <c r="AC206" s="18">
        <f t="shared" si="14"/>
        <v>10</v>
      </c>
      <c r="AD206">
        <f t="shared" si="15"/>
        <v>0</v>
      </c>
      <c r="AE206">
        <f t="shared" si="16"/>
        <v>0.4</v>
      </c>
    </row>
    <row r="207" spans="1:32" x14ac:dyDescent="0.25">
      <c r="A207" t="s">
        <v>39</v>
      </c>
      <c r="B207" t="s">
        <v>70</v>
      </c>
      <c r="C207" s="2" t="s">
        <v>32</v>
      </c>
      <c r="D207" s="2" t="s">
        <v>76</v>
      </c>
      <c r="F207">
        <v>2</v>
      </c>
      <c r="G207" s="4">
        <v>44323</v>
      </c>
      <c r="N207" s="28">
        <v>44361</v>
      </c>
      <c r="O207" s="14" t="s">
        <v>46</v>
      </c>
      <c r="Q207" s="23">
        <f t="shared" si="17"/>
        <v>1</v>
      </c>
      <c r="R207" s="23">
        <f t="shared" si="18"/>
        <v>10</v>
      </c>
      <c r="S207" s="23">
        <f t="shared" si="19"/>
        <v>6</v>
      </c>
      <c r="T207" s="18">
        <v>1</v>
      </c>
      <c r="U207">
        <v>10</v>
      </c>
      <c r="V207">
        <v>6</v>
      </c>
      <c r="AC207" s="18">
        <f t="shared" si="14"/>
        <v>17</v>
      </c>
      <c r="AD207">
        <f t="shared" si="15"/>
        <v>5.8823529411764705E-2</v>
      </c>
      <c r="AE207">
        <f t="shared" si="16"/>
        <v>0.35294117647058826</v>
      </c>
    </row>
    <row r="208" spans="1:32" x14ac:dyDescent="0.25">
      <c r="A208" t="s">
        <v>39</v>
      </c>
      <c r="B208" t="s">
        <v>70</v>
      </c>
      <c r="C208" s="2" t="s">
        <v>32</v>
      </c>
      <c r="D208" s="2" t="s">
        <v>76</v>
      </c>
      <c r="F208">
        <v>3</v>
      </c>
      <c r="G208" s="4">
        <v>44323</v>
      </c>
      <c r="N208" s="28">
        <v>44361</v>
      </c>
      <c r="O208" s="14" t="s">
        <v>46</v>
      </c>
      <c r="Q208" s="23">
        <f t="shared" si="17"/>
        <v>1</v>
      </c>
      <c r="R208" s="23">
        <f t="shared" si="18"/>
        <v>4</v>
      </c>
      <c r="S208" s="23">
        <f t="shared" si="19"/>
        <v>3</v>
      </c>
      <c r="T208" s="18">
        <v>1</v>
      </c>
      <c r="U208">
        <v>4</v>
      </c>
      <c r="V208">
        <v>3</v>
      </c>
      <c r="AC208" s="18">
        <f t="shared" si="14"/>
        <v>8</v>
      </c>
      <c r="AD208">
        <f t="shared" si="15"/>
        <v>0.125</v>
      </c>
      <c r="AE208">
        <f t="shared" si="16"/>
        <v>0.375</v>
      </c>
    </row>
    <row r="209" spans="1:32" x14ac:dyDescent="0.25">
      <c r="A209" t="s">
        <v>39</v>
      </c>
      <c r="B209" t="s">
        <v>70</v>
      </c>
      <c r="C209" s="2" t="s">
        <v>32</v>
      </c>
      <c r="D209" s="2" t="s">
        <v>76</v>
      </c>
      <c r="E209" s="22">
        <v>4</v>
      </c>
      <c r="F209">
        <v>1</v>
      </c>
      <c r="G209" s="4">
        <v>44323</v>
      </c>
      <c r="N209" s="28">
        <v>44361</v>
      </c>
      <c r="O209" s="14" t="s">
        <v>46</v>
      </c>
      <c r="Q209" s="23">
        <f t="shared" si="17"/>
        <v>0</v>
      </c>
      <c r="R209" s="23">
        <f t="shared" si="18"/>
        <v>4</v>
      </c>
      <c r="S209" s="23">
        <f t="shared" si="19"/>
        <v>0</v>
      </c>
      <c r="T209" s="18">
        <v>0</v>
      </c>
      <c r="U209">
        <v>4</v>
      </c>
      <c r="V209">
        <v>0</v>
      </c>
      <c r="AC209" s="18">
        <f t="shared" si="14"/>
        <v>4</v>
      </c>
      <c r="AD209">
        <f t="shared" si="15"/>
        <v>0</v>
      </c>
      <c r="AE209">
        <f t="shared" si="16"/>
        <v>0</v>
      </c>
    </row>
    <row r="210" spans="1:32" x14ac:dyDescent="0.25">
      <c r="A210" t="s">
        <v>39</v>
      </c>
      <c r="B210" t="s">
        <v>70</v>
      </c>
      <c r="C210" s="2" t="s">
        <v>32</v>
      </c>
      <c r="D210" s="2" t="s">
        <v>76</v>
      </c>
      <c r="F210">
        <v>2</v>
      </c>
      <c r="G210" s="4">
        <v>44323</v>
      </c>
      <c r="N210" s="28">
        <v>44361</v>
      </c>
      <c r="O210" s="14" t="s">
        <v>46</v>
      </c>
      <c r="Q210" s="23">
        <f t="shared" si="17"/>
        <v>1</v>
      </c>
      <c r="R210" s="23">
        <f t="shared" si="18"/>
        <v>3</v>
      </c>
      <c r="S210" s="23">
        <f t="shared" si="19"/>
        <v>0</v>
      </c>
      <c r="T210" s="18">
        <v>1</v>
      </c>
      <c r="U210">
        <v>3</v>
      </c>
      <c r="V210">
        <v>0</v>
      </c>
      <c r="AC210" s="18">
        <f t="shared" si="14"/>
        <v>4</v>
      </c>
      <c r="AD210">
        <f t="shared" si="15"/>
        <v>0.25</v>
      </c>
      <c r="AE210">
        <f t="shared" si="16"/>
        <v>0</v>
      </c>
    </row>
    <row r="211" spans="1:32" x14ac:dyDescent="0.25">
      <c r="A211" t="s">
        <v>39</v>
      </c>
      <c r="B211" t="s">
        <v>70</v>
      </c>
      <c r="C211" s="2" t="s">
        <v>32</v>
      </c>
      <c r="D211" s="2" t="s">
        <v>76</v>
      </c>
      <c r="F211">
        <v>3</v>
      </c>
      <c r="G211" s="4">
        <v>44323</v>
      </c>
      <c r="N211" s="28">
        <v>44361</v>
      </c>
      <c r="O211" s="14" t="s">
        <v>46</v>
      </c>
      <c r="Q211" s="23">
        <f t="shared" si="17"/>
        <v>1</v>
      </c>
      <c r="R211" s="23">
        <f t="shared" si="18"/>
        <v>4</v>
      </c>
      <c r="S211" s="23">
        <f t="shared" si="19"/>
        <v>1</v>
      </c>
      <c r="T211" s="18">
        <v>1</v>
      </c>
      <c r="U211">
        <v>4</v>
      </c>
      <c r="V211">
        <v>1</v>
      </c>
      <c r="AC211" s="18">
        <f t="shared" si="14"/>
        <v>6</v>
      </c>
      <c r="AD211">
        <f t="shared" si="15"/>
        <v>0.16666666666666666</v>
      </c>
      <c r="AE211">
        <f t="shared" si="16"/>
        <v>0.16666666666666666</v>
      </c>
    </row>
    <row r="212" spans="1:32" x14ac:dyDescent="0.25">
      <c r="A212" t="s">
        <v>39</v>
      </c>
      <c r="B212" t="s">
        <v>70</v>
      </c>
      <c r="C212" s="2" t="s">
        <v>32</v>
      </c>
      <c r="D212" s="2" t="s">
        <v>76</v>
      </c>
      <c r="E212" s="22">
        <v>5</v>
      </c>
      <c r="F212">
        <v>1</v>
      </c>
      <c r="G212" s="4">
        <v>44323</v>
      </c>
      <c r="N212" s="28">
        <v>44334</v>
      </c>
      <c r="O212" s="14" t="s">
        <v>46</v>
      </c>
      <c r="Q212" s="23">
        <f t="shared" si="17"/>
        <v>2</v>
      </c>
      <c r="R212" s="23">
        <f t="shared" si="18"/>
        <v>23</v>
      </c>
      <c r="S212" s="23">
        <f t="shared" si="19"/>
        <v>0</v>
      </c>
      <c r="T212" s="18">
        <v>2</v>
      </c>
      <c r="U212">
        <v>23</v>
      </c>
      <c r="V212">
        <v>0</v>
      </c>
      <c r="W212" s="18">
        <v>0</v>
      </c>
      <c r="X212" s="2">
        <v>0</v>
      </c>
      <c r="Y212" s="2">
        <v>0</v>
      </c>
      <c r="AA212" s="2"/>
      <c r="AB212" s="2"/>
      <c r="AC212" s="18">
        <f t="shared" si="14"/>
        <v>25</v>
      </c>
      <c r="AD212">
        <f t="shared" si="15"/>
        <v>0.08</v>
      </c>
      <c r="AE212">
        <f t="shared" si="16"/>
        <v>0</v>
      </c>
    </row>
    <row r="213" spans="1:32" x14ac:dyDescent="0.25">
      <c r="A213" t="s">
        <v>39</v>
      </c>
      <c r="B213" t="s">
        <v>70</v>
      </c>
      <c r="C213" s="2" t="s">
        <v>32</v>
      </c>
      <c r="D213" s="2" t="s">
        <v>76</v>
      </c>
      <c r="F213">
        <v>2</v>
      </c>
      <c r="G213" s="4">
        <v>44323</v>
      </c>
      <c r="N213" s="28">
        <v>44334</v>
      </c>
      <c r="O213" s="14" t="s">
        <v>46</v>
      </c>
      <c r="Q213" s="23">
        <f t="shared" si="17"/>
        <v>15</v>
      </c>
      <c r="R213" s="23">
        <f t="shared" si="18"/>
        <v>59</v>
      </c>
      <c r="S213" s="23">
        <f t="shared" si="19"/>
        <v>3</v>
      </c>
      <c r="T213" s="18">
        <v>8</v>
      </c>
      <c r="U213">
        <v>38</v>
      </c>
      <c r="V213">
        <v>2</v>
      </c>
      <c r="W213" s="18">
        <v>7</v>
      </c>
      <c r="X213" s="2">
        <v>21</v>
      </c>
      <c r="Y213">
        <v>1</v>
      </c>
      <c r="AA213" s="2"/>
      <c r="AC213" s="18">
        <f t="shared" si="14"/>
        <v>77</v>
      </c>
      <c r="AD213">
        <f t="shared" si="15"/>
        <v>0.19480519480519481</v>
      </c>
      <c r="AE213">
        <f t="shared" si="16"/>
        <v>3.896103896103896E-2</v>
      </c>
    </row>
    <row r="214" spans="1:32" x14ac:dyDescent="0.25">
      <c r="A214" t="s">
        <v>39</v>
      </c>
      <c r="B214" t="s">
        <v>70</v>
      </c>
      <c r="C214" s="2" t="s">
        <v>32</v>
      </c>
      <c r="D214" s="2" t="s">
        <v>76</v>
      </c>
      <c r="F214">
        <v>3</v>
      </c>
      <c r="G214" s="4">
        <v>44323</v>
      </c>
      <c r="N214" s="28">
        <v>44334</v>
      </c>
      <c r="O214" s="14" t="s">
        <v>46</v>
      </c>
      <c r="Q214" s="23">
        <f t="shared" si="17"/>
        <v>26</v>
      </c>
      <c r="R214" s="23">
        <f t="shared" si="18"/>
        <v>92</v>
      </c>
      <c r="S214" s="23">
        <f t="shared" si="19"/>
        <v>2</v>
      </c>
      <c r="T214" s="18">
        <v>26</v>
      </c>
      <c r="U214">
        <v>92</v>
      </c>
      <c r="V214">
        <v>2</v>
      </c>
      <c r="W214" s="18">
        <v>0</v>
      </c>
      <c r="X214" s="2">
        <v>0</v>
      </c>
      <c r="Y214" s="2">
        <v>0</v>
      </c>
      <c r="AA214" s="2"/>
      <c r="AB214" s="2"/>
      <c r="AC214" s="18">
        <f t="shared" si="14"/>
        <v>120</v>
      </c>
      <c r="AD214">
        <f t="shared" si="15"/>
        <v>0.21666666666666667</v>
      </c>
      <c r="AE214">
        <f t="shared" si="16"/>
        <v>1.6666666666666666E-2</v>
      </c>
    </row>
    <row r="215" spans="1:32" x14ac:dyDescent="0.25">
      <c r="A215" t="s">
        <v>39</v>
      </c>
      <c r="B215" t="s">
        <v>70</v>
      </c>
      <c r="C215" s="2" t="s">
        <v>32</v>
      </c>
      <c r="D215" s="2" t="s">
        <v>76</v>
      </c>
      <c r="E215" s="22">
        <v>6</v>
      </c>
      <c r="F215">
        <v>1</v>
      </c>
      <c r="G215" s="4">
        <v>44323</v>
      </c>
      <c r="N215" s="28">
        <v>44333</v>
      </c>
      <c r="O215" s="14" t="s">
        <v>46</v>
      </c>
      <c r="Q215" s="23">
        <f t="shared" si="17"/>
        <v>38</v>
      </c>
      <c r="R215" s="23">
        <f t="shared" si="18"/>
        <v>216</v>
      </c>
      <c r="S215" s="23">
        <f t="shared" si="19"/>
        <v>5</v>
      </c>
      <c r="T215" s="18">
        <v>24</v>
      </c>
      <c r="U215">
        <v>127</v>
      </c>
      <c r="V215">
        <v>3</v>
      </c>
      <c r="W215" s="18">
        <v>14</v>
      </c>
      <c r="X215">
        <v>89</v>
      </c>
      <c r="Y215">
        <v>2</v>
      </c>
      <c r="AC215" s="18">
        <f t="shared" si="14"/>
        <v>259</v>
      </c>
      <c r="AD215">
        <f t="shared" si="15"/>
        <v>0.14671814671814673</v>
      </c>
      <c r="AE215">
        <f t="shared" si="16"/>
        <v>1.9305019305019305E-2</v>
      </c>
    </row>
    <row r="216" spans="1:32" x14ac:dyDescent="0.25">
      <c r="A216" t="s">
        <v>39</v>
      </c>
      <c r="B216" t="s">
        <v>70</v>
      </c>
      <c r="C216" s="2" t="s">
        <v>32</v>
      </c>
      <c r="D216" s="2" t="s">
        <v>76</v>
      </c>
      <c r="F216">
        <v>2</v>
      </c>
      <c r="G216" s="4">
        <v>44323</v>
      </c>
      <c r="N216" s="28">
        <v>44333</v>
      </c>
      <c r="O216" s="14" t="s">
        <v>46</v>
      </c>
      <c r="Q216" s="23">
        <f t="shared" si="17"/>
        <v>47</v>
      </c>
      <c r="R216" s="23">
        <f t="shared" si="18"/>
        <v>145</v>
      </c>
      <c r="S216" s="23">
        <f t="shared" si="19"/>
        <v>1</v>
      </c>
      <c r="T216" s="18">
        <v>26</v>
      </c>
      <c r="U216">
        <v>76</v>
      </c>
      <c r="V216">
        <v>1</v>
      </c>
      <c r="W216" s="18">
        <v>21</v>
      </c>
      <c r="X216">
        <v>69</v>
      </c>
      <c r="Y216">
        <v>0</v>
      </c>
      <c r="AC216" s="18">
        <f t="shared" si="14"/>
        <v>193</v>
      </c>
      <c r="AD216">
        <f t="shared" si="15"/>
        <v>0.24352331606217617</v>
      </c>
      <c r="AE216">
        <f t="shared" si="16"/>
        <v>5.1813471502590676E-3</v>
      </c>
    </row>
    <row r="217" spans="1:32" x14ac:dyDescent="0.25">
      <c r="A217" t="s">
        <v>39</v>
      </c>
      <c r="B217" t="s">
        <v>70</v>
      </c>
      <c r="C217" s="2" t="s">
        <v>32</v>
      </c>
      <c r="D217" s="2" t="s">
        <v>76</v>
      </c>
      <c r="F217">
        <v>3</v>
      </c>
      <c r="G217" s="4">
        <v>44323</v>
      </c>
      <c r="N217" s="28">
        <v>44333</v>
      </c>
      <c r="O217" s="14" t="s">
        <v>46</v>
      </c>
      <c r="Q217" s="23">
        <f t="shared" ref="Q217:Q223" si="20">IF(COUNT(T217:V217)=3,SUM(T217,W217),"")</f>
        <v>15</v>
      </c>
      <c r="R217" s="23">
        <f t="shared" ref="R217:R223" si="21">IF(COUNT(T217:V217)=3,SUM(U217,X217),"")</f>
        <v>62</v>
      </c>
      <c r="S217" s="23">
        <f t="shared" ref="S217:S223" si="22">IF(COUNT(T217:V217)=3,SUM(V217,Y217),"")</f>
        <v>0</v>
      </c>
      <c r="T217" s="18">
        <v>14</v>
      </c>
      <c r="U217">
        <v>59</v>
      </c>
      <c r="V217">
        <v>0</v>
      </c>
      <c r="W217" s="18">
        <v>1</v>
      </c>
      <c r="X217">
        <v>3</v>
      </c>
      <c r="Y217">
        <v>0</v>
      </c>
      <c r="AC217" s="18">
        <f t="shared" si="14"/>
        <v>77</v>
      </c>
      <c r="AD217">
        <f t="shared" si="15"/>
        <v>0.19480519480519481</v>
      </c>
      <c r="AE217">
        <f t="shared" si="16"/>
        <v>0</v>
      </c>
    </row>
    <row r="218" spans="1:32" x14ac:dyDescent="0.25">
      <c r="A218" t="s">
        <v>39</v>
      </c>
      <c r="B218" t="s">
        <v>70</v>
      </c>
      <c r="C218" s="2" t="s">
        <v>32</v>
      </c>
      <c r="D218" s="2" t="s">
        <v>76</v>
      </c>
      <c r="E218" s="22">
        <v>7</v>
      </c>
      <c r="F218">
        <v>1</v>
      </c>
      <c r="G218" s="4">
        <v>44323</v>
      </c>
      <c r="N218" s="28">
        <v>44331</v>
      </c>
      <c r="O218" s="14" t="s">
        <v>46</v>
      </c>
      <c r="Q218" s="23">
        <f t="shared" si="20"/>
        <v>0</v>
      </c>
      <c r="R218" s="23">
        <f t="shared" si="21"/>
        <v>4</v>
      </c>
      <c r="S218" s="23">
        <f t="shared" si="22"/>
        <v>0</v>
      </c>
      <c r="T218" s="18">
        <v>0</v>
      </c>
      <c r="U218">
        <v>4</v>
      </c>
      <c r="V218">
        <v>0</v>
      </c>
      <c r="W218" s="18">
        <v>0</v>
      </c>
      <c r="X218" s="2">
        <v>0</v>
      </c>
      <c r="Y218" s="2">
        <v>0</v>
      </c>
      <c r="AA218" s="2"/>
      <c r="AB218" s="2"/>
      <c r="AC218" s="18">
        <f t="shared" si="14"/>
        <v>4</v>
      </c>
      <c r="AD218">
        <f t="shared" si="15"/>
        <v>0</v>
      </c>
      <c r="AE218">
        <f t="shared" si="16"/>
        <v>0</v>
      </c>
    </row>
    <row r="219" spans="1:32" x14ac:dyDescent="0.25">
      <c r="A219" t="s">
        <v>39</v>
      </c>
      <c r="B219" t="s">
        <v>70</v>
      </c>
      <c r="C219" s="2" t="s">
        <v>32</v>
      </c>
      <c r="D219" s="2" t="s">
        <v>76</v>
      </c>
      <c r="F219">
        <v>2</v>
      </c>
      <c r="G219" s="4">
        <v>44323</v>
      </c>
      <c r="N219" s="28">
        <v>44334</v>
      </c>
      <c r="O219" s="14" t="s">
        <v>46</v>
      </c>
      <c r="Q219" s="23">
        <f t="shared" si="20"/>
        <v>3</v>
      </c>
      <c r="R219" s="23">
        <f t="shared" si="21"/>
        <v>10</v>
      </c>
      <c r="S219" s="23">
        <f t="shared" si="22"/>
        <v>0</v>
      </c>
      <c r="T219" s="18">
        <v>3</v>
      </c>
      <c r="U219">
        <v>10</v>
      </c>
      <c r="V219">
        <v>0</v>
      </c>
      <c r="W219" s="18">
        <v>0</v>
      </c>
      <c r="X219" s="2">
        <v>0</v>
      </c>
      <c r="Y219" s="2">
        <v>0</v>
      </c>
      <c r="AA219" s="2"/>
      <c r="AB219" s="2"/>
      <c r="AC219" s="18">
        <f t="shared" si="14"/>
        <v>13</v>
      </c>
      <c r="AD219">
        <f t="shared" si="15"/>
        <v>0.23076923076923078</v>
      </c>
      <c r="AE219">
        <f t="shared" si="16"/>
        <v>0</v>
      </c>
    </row>
    <row r="220" spans="1:32" x14ac:dyDescent="0.25">
      <c r="A220" t="s">
        <v>39</v>
      </c>
      <c r="B220" t="s">
        <v>70</v>
      </c>
      <c r="C220" s="2" t="s">
        <v>32</v>
      </c>
      <c r="D220" s="2" t="s">
        <v>76</v>
      </c>
      <c r="F220">
        <v>3</v>
      </c>
      <c r="G220" s="4">
        <v>44323</v>
      </c>
      <c r="N220" s="28">
        <v>44334</v>
      </c>
      <c r="O220" s="14" t="s">
        <v>46</v>
      </c>
      <c r="Q220" s="23">
        <f t="shared" si="20"/>
        <v>1</v>
      </c>
      <c r="R220" s="23">
        <f t="shared" si="21"/>
        <v>8</v>
      </c>
      <c r="S220" s="23">
        <f t="shared" si="22"/>
        <v>0</v>
      </c>
      <c r="T220" s="18">
        <v>1</v>
      </c>
      <c r="U220">
        <v>8</v>
      </c>
      <c r="V220">
        <v>0</v>
      </c>
      <c r="W220" s="18">
        <v>0</v>
      </c>
      <c r="X220" s="2">
        <v>0</v>
      </c>
      <c r="Y220" s="2">
        <v>0</v>
      </c>
      <c r="AA220" s="2"/>
      <c r="AB220" s="2"/>
      <c r="AC220" s="18">
        <f t="shared" si="14"/>
        <v>9</v>
      </c>
      <c r="AD220">
        <f t="shared" si="15"/>
        <v>0.1111111111111111</v>
      </c>
      <c r="AE220">
        <f t="shared" si="16"/>
        <v>0</v>
      </c>
    </row>
    <row r="221" spans="1:32" x14ac:dyDescent="0.25">
      <c r="A221" t="s">
        <v>39</v>
      </c>
      <c r="B221" t="s">
        <v>70</v>
      </c>
      <c r="C221" s="2" t="s">
        <v>32</v>
      </c>
      <c r="D221" s="2" t="s">
        <v>76</v>
      </c>
      <c r="E221" s="22">
        <v>8</v>
      </c>
      <c r="F221">
        <v>1</v>
      </c>
      <c r="G221" s="4">
        <v>44323</v>
      </c>
      <c r="N221" s="28">
        <v>44331</v>
      </c>
      <c r="O221" s="14" t="s">
        <v>46</v>
      </c>
      <c r="Q221" s="23">
        <f t="shared" si="20"/>
        <v>0</v>
      </c>
      <c r="R221" s="23">
        <f t="shared" si="21"/>
        <v>3</v>
      </c>
      <c r="S221" s="23">
        <f t="shared" si="22"/>
        <v>0</v>
      </c>
      <c r="T221" s="18">
        <v>0</v>
      </c>
      <c r="U221">
        <v>3</v>
      </c>
      <c r="V221">
        <v>0</v>
      </c>
      <c r="W221" s="18">
        <v>0</v>
      </c>
      <c r="X221" s="2">
        <v>0</v>
      </c>
      <c r="Y221" s="2">
        <v>0</v>
      </c>
      <c r="AA221" s="2"/>
      <c r="AB221" s="2"/>
      <c r="AC221" s="18">
        <f t="shared" si="14"/>
        <v>3</v>
      </c>
      <c r="AD221">
        <f t="shared" si="15"/>
        <v>0</v>
      </c>
      <c r="AE221">
        <f t="shared" si="16"/>
        <v>0</v>
      </c>
    </row>
    <row r="222" spans="1:32" x14ac:dyDescent="0.25">
      <c r="A222" t="s">
        <v>39</v>
      </c>
      <c r="B222" t="s">
        <v>70</v>
      </c>
      <c r="C222" s="2" t="s">
        <v>32</v>
      </c>
      <c r="D222" s="2" t="s">
        <v>76</v>
      </c>
      <c r="F222">
        <v>2</v>
      </c>
      <c r="G222" s="4">
        <v>44323</v>
      </c>
      <c r="N222" s="28">
        <v>44331</v>
      </c>
      <c r="O222" s="14" t="s">
        <v>45</v>
      </c>
      <c r="Q222" s="23">
        <f t="shared" si="20"/>
        <v>1</v>
      </c>
      <c r="R222" s="23">
        <f t="shared" si="21"/>
        <v>5</v>
      </c>
      <c r="S222" s="23">
        <f t="shared" si="22"/>
        <v>0</v>
      </c>
      <c r="T222" s="18">
        <v>1</v>
      </c>
      <c r="U222">
        <v>5</v>
      </c>
      <c r="V222">
        <v>0</v>
      </c>
      <c r="W222" s="18">
        <v>0</v>
      </c>
      <c r="X222" s="2">
        <v>0</v>
      </c>
      <c r="Y222" s="2">
        <v>0</v>
      </c>
      <c r="AA222" s="2"/>
      <c r="AB222" s="2"/>
      <c r="AC222" s="18">
        <f t="shared" si="14"/>
        <v>6</v>
      </c>
      <c r="AD222">
        <f t="shared" si="15"/>
        <v>0.16666666666666666</v>
      </c>
      <c r="AE222">
        <f t="shared" si="16"/>
        <v>0</v>
      </c>
    </row>
    <row r="223" spans="1:32" s="1" customFormat="1" x14ac:dyDescent="0.25">
      <c r="A223" s="1" t="s">
        <v>39</v>
      </c>
      <c r="B223" s="1" t="s">
        <v>70</v>
      </c>
      <c r="C223" s="3" t="s">
        <v>32</v>
      </c>
      <c r="D223" s="3" t="s">
        <v>76</v>
      </c>
      <c r="E223" s="26"/>
      <c r="F223" s="1">
        <v>3</v>
      </c>
      <c r="G223" s="5">
        <v>44323</v>
      </c>
      <c r="H223" s="7"/>
      <c r="M223" s="3"/>
      <c r="N223" s="38">
        <v>44331</v>
      </c>
      <c r="O223" s="15" t="s">
        <v>46</v>
      </c>
      <c r="P223" s="15"/>
      <c r="Q223" s="36">
        <f t="shared" si="20"/>
        <v>0</v>
      </c>
      <c r="R223" s="36">
        <f t="shared" si="21"/>
        <v>1</v>
      </c>
      <c r="S223" s="36">
        <f t="shared" si="22"/>
        <v>0</v>
      </c>
      <c r="T223" s="19">
        <v>0</v>
      </c>
      <c r="U223" s="1">
        <v>1</v>
      </c>
      <c r="V223" s="1">
        <v>0</v>
      </c>
      <c r="W223" s="19">
        <v>0</v>
      </c>
      <c r="X223" s="1">
        <v>0</v>
      </c>
      <c r="Y223" s="1">
        <v>0</v>
      </c>
      <c r="Z223" s="19"/>
      <c r="AC223" s="19">
        <f t="shared" si="14"/>
        <v>1</v>
      </c>
      <c r="AD223" s="1">
        <f t="shared" si="15"/>
        <v>0</v>
      </c>
      <c r="AE223" s="1">
        <f t="shared" si="16"/>
        <v>0</v>
      </c>
    </row>
    <row r="224" spans="1:32" x14ac:dyDescent="0.25">
      <c r="A224" t="s">
        <v>39</v>
      </c>
      <c r="B224" t="s">
        <v>59</v>
      </c>
      <c r="C224" s="2" t="s">
        <v>33</v>
      </c>
      <c r="D224" s="2" t="s">
        <v>76</v>
      </c>
      <c r="E224" s="22">
        <v>1</v>
      </c>
      <c r="F224">
        <v>1</v>
      </c>
      <c r="G224" s="4">
        <v>44323</v>
      </c>
      <c r="N224" s="34"/>
      <c r="Q224" s="21">
        <v>0</v>
      </c>
      <c r="R224" s="21">
        <v>4</v>
      </c>
      <c r="S224" s="21">
        <v>0</v>
      </c>
      <c r="AC224" s="18">
        <f t="shared" si="14"/>
        <v>4</v>
      </c>
      <c r="AD224">
        <f t="shared" si="15"/>
        <v>0</v>
      </c>
      <c r="AE224">
        <f t="shared" si="16"/>
        <v>0</v>
      </c>
      <c r="AF224">
        <f>SUM(Q224:Q244)/SUM(Q224:S244)</f>
        <v>0.24217515017388555</v>
      </c>
    </row>
    <row r="225" spans="1:31" x14ac:dyDescent="0.25">
      <c r="A225" t="s">
        <v>39</v>
      </c>
      <c r="B225" t="s">
        <v>59</v>
      </c>
      <c r="C225" s="2" t="s">
        <v>33</v>
      </c>
      <c r="D225" s="2" t="s">
        <v>76</v>
      </c>
      <c r="F225">
        <v>2</v>
      </c>
      <c r="G225" s="4">
        <v>44323</v>
      </c>
      <c r="N225" s="28">
        <v>44367</v>
      </c>
      <c r="O225" s="14" t="s">
        <v>45</v>
      </c>
      <c r="Q225" s="23">
        <f t="shared" ref="Q225:Q226" si="23">IF(COUNT(T225:V225)=3,SUM(T225,W225),"")</f>
        <v>1</v>
      </c>
      <c r="R225" s="23">
        <f t="shared" ref="R225:R226" si="24">IF(COUNT(T225:V225)=3,SUM(U225,X225),"")</f>
        <v>7</v>
      </c>
      <c r="S225" s="23">
        <f t="shared" ref="S225:S226" si="25">IF(COUNT(T225:V225)=3,SUM(V225,Y225),"")</f>
        <v>3</v>
      </c>
      <c r="T225" s="45">
        <v>1</v>
      </c>
      <c r="U225" s="46">
        <v>7</v>
      </c>
      <c r="V225" s="47">
        <v>3</v>
      </c>
      <c r="AC225" s="18">
        <f>SUM(T225:V225)</f>
        <v>11</v>
      </c>
      <c r="AD225" t="e">
        <f>#REF!/(#REF!+U225+V225)</f>
        <v>#REF!</v>
      </c>
      <c r="AE225" t="e">
        <f>V225/(#REF!+U225+V225)</f>
        <v>#REF!</v>
      </c>
    </row>
    <row r="226" spans="1:31" x14ac:dyDescent="0.25">
      <c r="A226" t="s">
        <v>39</v>
      </c>
      <c r="B226" t="s">
        <v>59</v>
      </c>
      <c r="C226" s="2" t="s">
        <v>33</v>
      </c>
      <c r="D226" s="2" t="s">
        <v>76</v>
      </c>
      <c r="F226">
        <v>3</v>
      </c>
      <c r="G226" s="4">
        <v>44323</v>
      </c>
      <c r="N226" s="28">
        <v>44367</v>
      </c>
      <c r="O226" s="14" t="s">
        <v>46</v>
      </c>
      <c r="Q226" s="23">
        <f t="shared" si="23"/>
        <v>0</v>
      </c>
      <c r="R226" s="23">
        <f t="shared" si="24"/>
        <v>4</v>
      </c>
      <c r="S226" s="23">
        <f t="shared" si="25"/>
        <v>3</v>
      </c>
      <c r="T226" s="43">
        <v>0</v>
      </c>
      <c r="U226" s="43">
        <v>4</v>
      </c>
      <c r="V226" s="43">
        <v>3</v>
      </c>
      <c r="AC226" s="18">
        <f>SUM(T226:V226)</f>
        <v>7</v>
      </c>
      <c r="AD226">
        <f>T225/(T225+U226+V226)</f>
        <v>0.125</v>
      </c>
      <c r="AE226">
        <f>V226/(T225+U226+V226)</f>
        <v>0.375</v>
      </c>
    </row>
    <row r="227" spans="1:31" x14ac:dyDescent="0.25">
      <c r="A227" t="s">
        <v>39</v>
      </c>
      <c r="B227" t="s">
        <v>59</v>
      </c>
      <c r="C227" s="2" t="s">
        <v>33</v>
      </c>
      <c r="D227" s="2" t="s">
        <v>76</v>
      </c>
      <c r="E227" s="22">
        <v>2</v>
      </c>
      <c r="F227">
        <v>1</v>
      </c>
      <c r="G227" s="4">
        <v>44323</v>
      </c>
      <c r="N227" s="28">
        <v>44367</v>
      </c>
      <c r="O227" s="14" t="s">
        <v>46</v>
      </c>
      <c r="Q227" s="21">
        <v>1</v>
      </c>
      <c r="R227" s="21">
        <v>1</v>
      </c>
      <c r="S227" s="21">
        <v>0</v>
      </c>
      <c r="AC227" s="18">
        <f t="shared" si="14"/>
        <v>2</v>
      </c>
      <c r="AD227">
        <f t="shared" si="15"/>
        <v>0.5</v>
      </c>
      <c r="AE227">
        <f t="shared" si="16"/>
        <v>0</v>
      </c>
    </row>
    <row r="228" spans="1:31" x14ac:dyDescent="0.25">
      <c r="A228" t="s">
        <v>39</v>
      </c>
      <c r="B228" t="s">
        <v>59</v>
      </c>
      <c r="C228" s="2" t="s">
        <v>33</v>
      </c>
      <c r="D228" s="2" t="s">
        <v>76</v>
      </c>
      <c r="F228">
        <v>2</v>
      </c>
      <c r="G228" s="4">
        <v>44323</v>
      </c>
      <c r="N228" s="28">
        <v>44367</v>
      </c>
      <c r="O228" s="14" t="s">
        <v>45</v>
      </c>
      <c r="Q228" s="23">
        <f t="shared" ref="Q228:Q229" si="26">IF(COUNT(T228:V228)=3,SUM(T228,W228),"")</f>
        <v>1</v>
      </c>
      <c r="R228" s="23">
        <f t="shared" ref="R228:R229" si="27">IF(COUNT(T228:V228)=3,SUM(U228,X228),"")</f>
        <v>8</v>
      </c>
      <c r="S228" s="23">
        <f t="shared" ref="S228:S229" si="28">IF(COUNT(T228:V228)=3,SUM(V228,Y228),"")</f>
        <v>0</v>
      </c>
      <c r="T228" s="18">
        <v>1</v>
      </c>
      <c r="U228">
        <v>8</v>
      </c>
      <c r="V228">
        <v>0</v>
      </c>
      <c r="AC228" s="18">
        <f t="shared" si="14"/>
        <v>9</v>
      </c>
      <c r="AD228">
        <f t="shared" si="15"/>
        <v>0.1111111111111111</v>
      </c>
      <c r="AE228">
        <f t="shared" si="16"/>
        <v>0</v>
      </c>
    </row>
    <row r="229" spans="1:31" x14ac:dyDescent="0.25">
      <c r="A229" t="s">
        <v>39</v>
      </c>
      <c r="B229" t="s">
        <v>59</v>
      </c>
      <c r="C229" s="2" t="s">
        <v>33</v>
      </c>
      <c r="D229" s="2" t="s">
        <v>76</v>
      </c>
      <c r="F229">
        <v>3</v>
      </c>
      <c r="G229" s="4">
        <v>44323</v>
      </c>
      <c r="N229" s="28">
        <v>44367</v>
      </c>
      <c r="O229" s="14" t="s">
        <v>46</v>
      </c>
      <c r="Q229" s="23">
        <f t="shared" si="26"/>
        <v>0</v>
      </c>
      <c r="R229" s="23">
        <f t="shared" si="27"/>
        <v>5</v>
      </c>
      <c r="S229" s="23">
        <f t="shared" si="28"/>
        <v>1</v>
      </c>
      <c r="T229" s="18">
        <v>0</v>
      </c>
      <c r="U229">
        <v>5</v>
      </c>
      <c r="V229">
        <v>1</v>
      </c>
      <c r="AC229" s="18">
        <f t="shared" si="14"/>
        <v>6</v>
      </c>
      <c r="AD229">
        <f t="shared" si="15"/>
        <v>0</v>
      </c>
      <c r="AE229">
        <f t="shared" si="16"/>
        <v>0.16666666666666666</v>
      </c>
    </row>
    <row r="230" spans="1:31" x14ac:dyDescent="0.25">
      <c r="A230" t="s">
        <v>39</v>
      </c>
      <c r="B230" t="s">
        <v>59</v>
      </c>
      <c r="C230" s="2" t="s">
        <v>33</v>
      </c>
      <c r="D230" s="2" t="s">
        <v>76</v>
      </c>
      <c r="E230" s="22">
        <v>3</v>
      </c>
      <c r="F230">
        <v>1</v>
      </c>
      <c r="G230" s="4">
        <v>44323</v>
      </c>
      <c r="N230" s="28">
        <v>44367</v>
      </c>
      <c r="O230" s="14" t="s">
        <v>46</v>
      </c>
      <c r="Q230" s="23">
        <f t="shared" ref="Q230" si="29">IF(COUNT(T230:V230)=3,SUM(T230,W230),"")</f>
        <v>0</v>
      </c>
      <c r="R230" s="23">
        <f t="shared" ref="R230" si="30">IF(COUNT(T230:V230)=3,SUM(U230,X230),"")</f>
        <v>1</v>
      </c>
      <c r="S230" s="23">
        <f t="shared" ref="S230" si="31">IF(COUNT(T230:V230)=3,SUM(V230,Y230),"")</f>
        <v>0</v>
      </c>
      <c r="T230" s="18">
        <v>0</v>
      </c>
      <c r="U230">
        <v>1</v>
      </c>
      <c r="V230">
        <v>0</v>
      </c>
      <c r="AC230" s="18">
        <f t="shared" si="14"/>
        <v>1</v>
      </c>
      <c r="AD230">
        <f t="shared" si="15"/>
        <v>0</v>
      </c>
      <c r="AE230">
        <f t="shared" si="16"/>
        <v>0</v>
      </c>
    </row>
    <row r="231" spans="1:31" x14ac:dyDescent="0.25">
      <c r="A231" t="s">
        <v>39</v>
      </c>
      <c r="B231" t="s">
        <v>59</v>
      </c>
      <c r="C231" s="2" t="s">
        <v>33</v>
      </c>
      <c r="D231" s="2" t="s">
        <v>76</v>
      </c>
      <c r="F231">
        <v>2</v>
      </c>
      <c r="G231" s="4">
        <v>44323</v>
      </c>
      <c r="N231" s="28">
        <v>44367</v>
      </c>
      <c r="O231" s="14" t="s">
        <v>46</v>
      </c>
      <c r="Q231" s="23">
        <f t="shared" ref="Q231:Q232" si="32">IF(COUNT(T231:V231)=3,SUM(T231,W231),"")</f>
        <v>0</v>
      </c>
      <c r="R231" s="23">
        <f t="shared" ref="R231:R232" si="33">IF(COUNT(T231:V231)=3,SUM(U231,X231),"")</f>
        <v>3</v>
      </c>
      <c r="S231" s="23">
        <f t="shared" ref="S231:S232" si="34">IF(COUNT(T231:V231)=3,SUM(V231,Y231),"")</f>
        <v>0</v>
      </c>
      <c r="T231" s="18">
        <v>0</v>
      </c>
      <c r="U231" s="24">
        <v>3</v>
      </c>
      <c r="V231" s="24">
        <v>0</v>
      </c>
      <c r="AC231" s="18">
        <f>SUM(Q231:V231)</f>
        <v>6</v>
      </c>
      <c r="AD231">
        <f t="shared" si="15"/>
        <v>0</v>
      </c>
      <c r="AE231">
        <f t="shared" si="16"/>
        <v>0</v>
      </c>
    </row>
    <row r="232" spans="1:31" x14ac:dyDescent="0.25">
      <c r="A232" t="s">
        <v>39</v>
      </c>
      <c r="B232" t="s">
        <v>59</v>
      </c>
      <c r="C232" s="2" t="s">
        <v>33</v>
      </c>
      <c r="D232" s="2" t="s">
        <v>76</v>
      </c>
      <c r="F232">
        <v>3</v>
      </c>
      <c r="G232" s="4">
        <v>44323</v>
      </c>
      <c r="N232" s="28">
        <v>44367</v>
      </c>
      <c r="O232" s="14" t="s">
        <v>46</v>
      </c>
      <c r="Q232" s="23">
        <f t="shared" si="32"/>
        <v>2</v>
      </c>
      <c r="R232" s="23">
        <f t="shared" si="33"/>
        <v>3</v>
      </c>
      <c r="S232" s="23">
        <f t="shared" si="34"/>
        <v>0</v>
      </c>
      <c r="T232" s="18">
        <v>2</v>
      </c>
      <c r="U232">
        <v>3</v>
      </c>
      <c r="V232">
        <v>0</v>
      </c>
      <c r="AC232" s="18">
        <f t="shared" si="14"/>
        <v>5</v>
      </c>
      <c r="AD232">
        <f t="shared" si="15"/>
        <v>0.4</v>
      </c>
      <c r="AE232">
        <f t="shared" si="16"/>
        <v>0</v>
      </c>
    </row>
    <row r="233" spans="1:31" x14ac:dyDescent="0.25">
      <c r="A233" t="s">
        <v>39</v>
      </c>
      <c r="B233" t="s">
        <v>59</v>
      </c>
      <c r="C233" s="2" t="s">
        <v>33</v>
      </c>
      <c r="D233" s="2" t="s">
        <v>76</v>
      </c>
      <c r="E233" s="22">
        <v>4</v>
      </c>
      <c r="F233">
        <v>1</v>
      </c>
      <c r="G233" s="4">
        <v>44323</v>
      </c>
      <c r="N233" s="28">
        <v>44362</v>
      </c>
      <c r="O233" s="14" t="s">
        <v>46</v>
      </c>
      <c r="Q233" s="23">
        <v>2</v>
      </c>
      <c r="R233" s="23">
        <v>10</v>
      </c>
      <c r="S233" s="23">
        <v>1</v>
      </c>
      <c r="AC233" s="18">
        <f t="shared" si="14"/>
        <v>13</v>
      </c>
      <c r="AD233">
        <f t="shared" si="15"/>
        <v>0.15384615384615385</v>
      </c>
      <c r="AE233">
        <f t="shared" si="16"/>
        <v>7.6923076923076927E-2</v>
      </c>
    </row>
    <row r="234" spans="1:31" x14ac:dyDescent="0.25">
      <c r="A234" t="s">
        <v>39</v>
      </c>
      <c r="B234" t="s">
        <v>59</v>
      </c>
      <c r="C234" s="2" t="s">
        <v>33</v>
      </c>
      <c r="D234" s="2" t="s">
        <v>76</v>
      </c>
      <c r="F234">
        <v>2</v>
      </c>
      <c r="G234" s="4">
        <v>44323</v>
      </c>
      <c r="N234" s="28">
        <v>44365</v>
      </c>
      <c r="O234" s="14" t="s">
        <v>45</v>
      </c>
      <c r="Q234" s="23">
        <v>1</v>
      </c>
      <c r="R234" s="23">
        <v>14</v>
      </c>
      <c r="S234" s="23">
        <v>2</v>
      </c>
      <c r="AC234" s="18">
        <f t="shared" si="14"/>
        <v>17</v>
      </c>
      <c r="AD234">
        <f t="shared" si="15"/>
        <v>5.8823529411764705E-2</v>
      </c>
      <c r="AE234">
        <f t="shared" si="16"/>
        <v>0.11764705882352941</v>
      </c>
    </row>
    <row r="235" spans="1:31" x14ac:dyDescent="0.25">
      <c r="A235" t="s">
        <v>39</v>
      </c>
      <c r="B235" t="s">
        <v>59</v>
      </c>
      <c r="C235" s="2" t="s">
        <v>33</v>
      </c>
      <c r="D235" s="2" t="s">
        <v>76</v>
      </c>
      <c r="F235">
        <v>3</v>
      </c>
      <c r="G235" s="4">
        <v>44323</v>
      </c>
      <c r="N235" s="28">
        <v>44365</v>
      </c>
      <c r="O235" s="14" t="s">
        <v>46</v>
      </c>
      <c r="Q235" s="23">
        <v>0</v>
      </c>
      <c r="R235" s="23">
        <v>12</v>
      </c>
      <c r="S235" s="23">
        <v>1</v>
      </c>
      <c r="AC235" s="18">
        <f t="shared" si="14"/>
        <v>13</v>
      </c>
      <c r="AD235">
        <f t="shared" si="15"/>
        <v>0</v>
      </c>
      <c r="AE235">
        <f t="shared" si="16"/>
        <v>7.6923076923076927E-2</v>
      </c>
    </row>
    <row r="236" spans="1:31" x14ac:dyDescent="0.25">
      <c r="A236" t="s">
        <v>39</v>
      </c>
      <c r="B236" t="s">
        <v>59</v>
      </c>
      <c r="C236" s="2" t="s">
        <v>33</v>
      </c>
      <c r="D236" s="2" t="s">
        <v>76</v>
      </c>
      <c r="E236" s="22">
        <v>5</v>
      </c>
      <c r="F236">
        <v>1</v>
      </c>
      <c r="G236" s="4">
        <v>44323</v>
      </c>
      <c r="N236" s="28">
        <v>44365</v>
      </c>
      <c r="O236" s="14" t="s">
        <v>46</v>
      </c>
      <c r="Q236" s="23">
        <f t="shared" ref="Q236" si="35">IF(COUNT(T236:V236)=3,SUM(T236,W236,Z236),"")</f>
        <v>97</v>
      </c>
      <c r="R236" s="23">
        <f t="shared" ref="R236" si="36">IF(COUNT(T236:V236)=3,SUM(U236,X236,AA236),"")</f>
        <v>207</v>
      </c>
      <c r="S236" s="23">
        <f t="shared" ref="S236" si="37">IF(COUNT(T236:V236)=3,SUM(V236,Y236,AB236),"")</f>
        <v>7</v>
      </c>
      <c r="T236" s="18">
        <v>36</v>
      </c>
      <c r="U236">
        <v>65</v>
      </c>
      <c r="V236">
        <v>6</v>
      </c>
      <c r="Z236" s="18">
        <v>61</v>
      </c>
      <c r="AA236">
        <v>142</v>
      </c>
      <c r="AB236">
        <v>1</v>
      </c>
      <c r="AC236" s="18">
        <f t="shared" si="14"/>
        <v>311</v>
      </c>
      <c r="AD236">
        <f t="shared" si="15"/>
        <v>0.31189710610932475</v>
      </c>
      <c r="AE236">
        <f t="shared" si="16"/>
        <v>2.2508038585209004E-2</v>
      </c>
    </row>
    <row r="237" spans="1:31" x14ac:dyDescent="0.25">
      <c r="A237" t="s">
        <v>39</v>
      </c>
      <c r="B237" t="s">
        <v>59</v>
      </c>
      <c r="C237" s="2" t="s">
        <v>33</v>
      </c>
      <c r="D237" s="2" t="s">
        <v>76</v>
      </c>
      <c r="F237">
        <v>2</v>
      </c>
      <c r="G237" s="4">
        <v>44323</v>
      </c>
      <c r="N237" s="28">
        <v>44367</v>
      </c>
      <c r="O237" s="14" t="s">
        <v>45</v>
      </c>
      <c r="Q237" s="23">
        <f t="shared" ref="Q237" si="38">IF(COUNT(T237:V237)=3,SUM(T237,W237,Z237),"")</f>
        <v>2</v>
      </c>
      <c r="R237" s="23">
        <f t="shared" ref="R237" si="39">IF(COUNT(T237:V237)=3,SUM(U237,X237,AA237),"")</f>
        <v>41</v>
      </c>
      <c r="S237" s="23">
        <f t="shared" ref="S237" si="40">IF(COUNT(T237:V237)=3,SUM(V237,Y237,AB237),"")</f>
        <v>0</v>
      </c>
      <c r="T237" s="18">
        <v>0</v>
      </c>
      <c r="U237">
        <v>2</v>
      </c>
      <c r="V237">
        <v>0</v>
      </c>
      <c r="W237" s="18">
        <v>2</v>
      </c>
      <c r="X237">
        <v>39</v>
      </c>
      <c r="Y237">
        <v>0</v>
      </c>
      <c r="AC237" s="18">
        <f t="shared" si="14"/>
        <v>43</v>
      </c>
      <c r="AD237">
        <f t="shared" si="15"/>
        <v>4.6511627906976744E-2</v>
      </c>
      <c r="AE237">
        <f t="shared" si="16"/>
        <v>0</v>
      </c>
    </row>
    <row r="238" spans="1:31" x14ac:dyDescent="0.25">
      <c r="A238" t="s">
        <v>39</v>
      </c>
      <c r="B238" t="s">
        <v>59</v>
      </c>
      <c r="C238" s="2" t="s">
        <v>33</v>
      </c>
      <c r="D238" s="2" t="s">
        <v>76</v>
      </c>
      <c r="F238">
        <v>3</v>
      </c>
      <c r="G238" s="4">
        <v>44323</v>
      </c>
      <c r="N238" s="28">
        <v>44367</v>
      </c>
      <c r="O238" s="14" t="s">
        <v>45</v>
      </c>
      <c r="Q238" s="23">
        <f t="shared" ref="Q238:Q242" si="41">IF(COUNT(T238:V238)=3,SUM(T238,W238,Z238),"")</f>
        <v>1</v>
      </c>
      <c r="R238" s="23">
        <f t="shared" ref="R238:R242" si="42">IF(COUNT(T238:V238)=3,SUM(U238,X238,AA238),"")</f>
        <v>32</v>
      </c>
      <c r="S238" s="23">
        <f t="shared" ref="S238:S242" si="43">IF(COUNT(T238:V238)=3,SUM(V238,Y238,AB238),"")</f>
        <v>3</v>
      </c>
      <c r="T238" s="18">
        <v>0</v>
      </c>
      <c r="U238">
        <v>1</v>
      </c>
      <c r="V238">
        <v>0</v>
      </c>
      <c r="W238" s="18">
        <v>1</v>
      </c>
      <c r="X238" s="2">
        <v>31</v>
      </c>
      <c r="Y238">
        <v>3</v>
      </c>
      <c r="AC238" s="18">
        <f t="shared" si="14"/>
        <v>36</v>
      </c>
      <c r="AD238">
        <f t="shared" si="15"/>
        <v>2.7777777777777776E-2</v>
      </c>
      <c r="AE238">
        <f t="shared" si="16"/>
        <v>8.3333333333333329E-2</v>
      </c>
    </row>
    <row r="239" spans="1:31" x14ac:dyDescent="0.25">
      <c r="A239" t="s">
        <v>39</v>
      </c>
      <c r="B239" t="s">
        <v>59</v>
      </c>
      <c r="C239" s="2" t="s">
        <v>33</v>
      </c>
      <c r="D239" s="2" t="s">
        <v>76</v>
      </c>
      <c r="E239" s="22">
        <v>6</v>
      </c>
      <c r="F239">
        <v>1</v>
      </c>
      <c r="G239" s="4">
        <v>44323</v>
      </c>
      <c r="N239" s="28">
        <v>44351</v>
      </c>
      <c r="O239" s="14" t="s">
        <v>45</v>
      </c>
      <c r="P239" s="14" t="s">
        <v>45</v>
      </c>
      <c r="Q239" s="23">
        <f t="shared" si="41"/>
        <v>34</v>
      </c>
      <c r="R239" s="23">
        <f t="shared" si="42"/>
        <v>82</v>
      </c>
      <c r="S239" s="23">
        <f t="shared" si="43"/>
        <v>2</v>
      </c>
      <c r="T239" s="18">
        <v>30</v>
      </c>
      <c r="U239">
        <v>73</v>
      </c>
      <c r="V239">
        <v>2</v>
      </c>
      <c r="Z239" s="18">
        <v>4</v>
      </c>
      <c r="AA239">
        <v>9</v>
      </c>
      <c r="AB239">
        <v>0</v>
      </c>
      <c r="AC239" s="18">
        <f t="shared" si="14"/>
        <v>118</v>
      </c>
      <c r="AD239">
        <f t="shared" si="15"/>
        <v>0.28813559322033899</v>
      </c>
      <c r="AE239">
        <f t="shared" si="16"/>
        <v>1.6949152542372881E-2</v>
      </c>
    </row>
    <row r="240" spans="1:31" x14ac:dyDescent="0.25">
      <c r="A240" t="s">
        <v>39</v>
      </c>
      <c r="B240" t="s">
        <v>59</v>
      </c>
      <c r="C240" s="2" t="s">
        <v>33</v>
      </c>
      <c r="D240" s="2" t="s">
        <v>76</v>
      </c>
      <c r="F240">
        <v>2</v>
      </c>
      <c r="G240" s="4">
        <v>44323</v>
      </c>
      <c r="N240" s="28">
        <v>44362</v>
      </c>
      <c r="P240" s="14" t="s">
        <v>45</v>
      </c>
      <c r="Q240" s="23">
        <f t="shared" si="41"/>
        <v>175</v>
      </c>
      <c r="R240" s="23">
        <f t="shared" si="42"/>
        <v>602</v>
      </c>
      <c r="S240" s="23">
        <f>IF(COUNT(T240:V240)=3,SUM(V240,Y240,AB240),"")</f>
        <v>4</v>
      </c>
      <c r="T240" s="18">
        <v>65</v>
      </c>
      <c r="U240">
        <v>131</v>
      </c>
      <c r="V240">
        <v>4</v>
      </c>
      <c r="Z240" s="18">
        <v>110</v>
      </c>
      <c r="AA240">
        <v>471</v>
      </c>
      <c r="AB240">
        <v>0</v>
      </c>
      <c r="AC240" s="18">
        <f t="shared" si="14"/>
        <v>781</v>
      </c>
      <c r="AD240">
        <f t="shared" si="15"/>
        <v>0.22407170294494239</v>
      </c>
      <c r="AE240">
        <f t="shared" si="16"/>
        <v>5.1216389244558257E-3</v>
      </c>
    </row>
    <row r="241" spans="1:32" x14ac:dyDescent="0.25">
      <c r="A241" t="s">
        <v>39</v>
      </c>
      <c r="B241" t="s">
        <v>59</v>
      </c>
      <c r="C241" s="2" t="s">
        <v>33</v>
      </c>
      <c r="D241" s="2" t="s">
        <v>76</v>
      </c>
      <c r="F241">
        <v>3</v>
      </c>
      <c r="G241" s="4">
        <v>44323</v>
      </c>
      <c r="N241" s="28">
        <v>44362</v>
      </c>
      <c r="P241" s="14" t="s">
        <v>45</v>
      </c>
      <c r="Q241" s="23">
        <f t="shared" si="41"/>
        <v>143</v>
      </c>
      <c r="R241" s="23">
        <f t="shared" si="42"/>
        <v>544</v>
      </c>
      <c r="S241" s="23">
        <f t="shared" si="43"/>
        <v>4</v>
      </c>
      <c r="T241" s="18">
        <v>55</v>
      </c>
      <c r="U241">
        <v>119</v>
      </c>
      <c r="V241">
        <v>0</v>
      </c>
      <c r="Z241" s="18">
        <v>88</v>
      </c>
      <c r="AA241">
        <v>425</v>
      </c>
      <c r="AB241">
        <v>4</v>
      </c>
      <c r="AC241" s="18">
        <f t="shared" si="14"/>
        <v>691</v>
      </c>
      <c r="AD241">
        <f t="shared" si="15"/>
        <v>0.20694645441389292</v>
      </c>
      <c r="AE241">
        <f t="shared" si="16"/>
        <v>5.7887120115774236E-3</v>
      </c>
    </row>
    <row r="242" spans="1:32" x14ac:dyDescent="0.25">
      <c r="A242" t="s">
        <v>39</v>
      </c>
      <c r="B242" t="s">
        <v>59</v>
      </c>
      <c r="C242" s="2" t="s">
        <v>33</v>
      </c>
      <c r="D242" s="2" t="s">
        <v>76</v>
      </c>
      <c r="E242" s="22">
        <v>7</v>
      </c>
      <c r="F242">
        <v>1</v>
      </c>
      <c r="G242" s="4">
        <v>44323</v>
      </c>
      <c r="N242" s="28">
        <v>44350</v>
      </c>
      <c r="P242" s="14" t="s">
        <v>45</v>
      </c>
      <c r="Q242" s="23">
        <f t="shared" si="41"/>
        <v>229</v>
      </c>
      <c r="R242" s="23">
        <f t="shared" si="42"/>
        <v>665</v>
      </c>
      <c r="S242" s="23">
        <f t="shared" si="43"/>
        <v>17</v>
      </c>
      <c r="T242" s="29">
        <v>100</v>
      </c>
      <c r="U242" s="30">
        <v>169</v>
      </c>
      <c r="V242" s="31">
        <v>8</v>
      </c>
      <c r="Z242" s="18">
        <v>129</v>
      </c>
      <c r="AA242">
        <v>496</v>
      </c>
      <c r="AB242">
        <v>9</v>
      </c>
      <c r="AC242" s="18">
        <f t="shared" si="14"/>
        <v>911</v>
      </c>
      <c r="AD242">
        <f t="shared" si="15"/>
        <v>0.2513721185510428</v>
      </c>
      <c r="AE242">
        <f t="shared" si="16"/>
        <v>1.8660812294182216E-2</v>
      </c>
    </row>
    <row r="243" spans="1:32" x14ac:dyDescent="0.25">
      <c r="A243" t="s">
        <v>39</v>
      </c>
      <c r="B243" t="s">
        <v>59</v>
      </c>
      <c r="C243" s="2" t="s">
        <v>33</v>
      </c>
      <c r="D243" s="2" t="s">
        <v>76</v>
      </c>
      <c r="F243">
        <v>2</v>
      </c>
      <c r="G243" s="4">
        <v>44323</v>
      </c>
      <c r="N243" s="28">
        <v>44350</v>
      </c>
      <c r="P243" s="14" t="s">
        <v>45</v>
      </c>
      <c r="Q243" s="23">
        <f>IF(COUNT(T243:V243)=3,SUM(T243,W243,Z243),"")</f>
        <v>77</v>
      </c>
      <c r="R243" s="23">
        <f>IF(COUNT(T243:V243)=3,SUM(U243,X243,AA243),"")</f>
        <v>99</v>
      </c>
      <c r="S243" s="23">
        <f>IF(COUNT(T243:V243)=3,SUM(V243,Y243,AB243),"")</f>
        <v>5</v>
      </c>
      <c r="T243" s="18">
        <v>61</v>
      </c>
      <c r="U243">
        <v>72</v>
      </c>
      <c r="V243">
        <v>5</v>
      </c>
      <c r="Z243" s="29">
        <v>16</v>
      </c>
      <c r="AA243" s="30">
        <v>27</v>
      </c>
      <c r="AB243" s="31">
        <v>0</v>
      </c>
      <c r="AC243" s="18">
        <f t="shared" si="14"/>
        <v>181</v>
      </c>
      <c r="AD243">
        <f t="shared" si="15"/>
        <v>0.425414364640884</v>
      </c>
      <c r="AE243">
        <f t="shared" si="16"/>
        <v>2.7624309392265192E-2</v>
      </c>
    </row>
    <row r="244" spans="1:32" s="1" customFormat="1" x14ac:dyDescent="0.25">
      <c r="A244" s="1" t="s">
        <v>39</v>
      </c>
      <c r="B244" s="1" t="s">
        <v>59</v>
      </c>
      <c r="C244" s="3" t="s">
        <v>33</v>
      </c>
      <c r="D244" s="3" t="s">
        <v>76</v>
      </c>
      <c r="E244" s="26"/>
      <c r="F244" s="1">
        <v>3</v>
      </c>
      <c r="G244" s="5">
        <v>44323</v>
      </c>
      <c r="H244" s="7"/>
      <c r="M244" s="3"/>
      <c r="N244" s="38">
        <v>44350</v>
      </c>
      <c r="O244" s="15" t="s">
        <v>45</v>
      </c>
      <c r="P244" s="15" t="s">
        <v>45</v>
      </c>
      <c r="Q244" s="26"/>
      <c r="R244" s="26"/>
      <c r="S244" s="26"/>
      <c r="T244" s="19">
        <v>22</v>
      </c>
      <c r="U244" s="1">
        <v>44</v>
      </c>
      <c r="V244" s="1">
        <v>3</v>
      </c>
      <c r="W244" s="19"/>
      <c r="Z244" s="19">
        <v>9</v>
      </c>
      <c r="AA244" s="1">
        <v>17</v>
      </c>
      <c r="AB244" s="1">
        <v>0</v>
      </c>
      <c r="AC244" s="19">
        <f t="shared" si="14"/>
        <v>0</v>
      </c>
      <c r="AD244" s="1" t="e">
        <f t="shared" si="15"/>
        <v>#DIV/0!</v>
      </c>
      <c r="AE244" s="1" t="e">
        <f t="shared" si="16"/>
        <v>#DIV/0!</v>
      </c>
    </row>
    <row r="245" spans="1:32" x14ac:dyDescent="0.25">
      <c r="A245" t="s">
        <v>38</v>
      </c>
      <c r="B245" t="s">
        <v>70</v>
      </c>
      <c r="C245" s="2" t="s">
        <v>34</v>
      </c>
      <c r="D245" s="2" t="s">
        <v>76</v>
      </c>
      <c r="E245" s="22">
        <v>1</v>
      </c>
      <c r="F245">
        <v>1</v>
      </c>
      <c r="G245" s="4">
        <v>44325</v>
      </c>
      <c r="M245" s="11">
        <v>44350</v>
      </c>
      <c r="N245" s="34"/>
      <c r="Q245" s="22">
        <v>0</v>
      </c>
      <c r="R245" s="22">
        <v>10</v>
      </c>
      <c r="S245" s="22">
        <v>0</v>
      </c>
      <c r="AC245" s="18">
        <f t="shared" si="14"/>
        <v>10</v>
      </c>
      <c r="AD245">
        <f t="shared" si="15"/>
        <v>0</v>
      </c>
      <c r="AE245">
        <f t="shared" si="16"/>
        <v>0</v>
      </c>
      <c r="AF245">
        <f>SUM(Q245:Q268)/SUM(Q245:S268)</f>
        <v>9.5874355368026257E-2</v>
      </c>
    </row>
    <row r="246" spans="1:32" x14ac:dyDescent="0.25">
      <c r="A246" t="s">
        <v>38</v>
      </c>
      <c r="B246" t="s">
        <v>70</v>
      </c>
      <c r="C246" s="2" t="s">
        <v>34</v>
      </c>
      <c r="D246" s="2" t="s">
        <v>76</v>
      </c>
      <c r="F246">
        <v>2</v>
      </c>
      <c r="G246" s="4">
        <v>44325</v>
      </c>
      <c r="M246" s="11">
        <v>44350</v>
      </c>
      <c r="N246" s="34"/>
      <c r="Q246" s="23">
        <v>0</v>
      </c>
      <c r="R246" s="23">
        <v>7</v>
      </c>
      <c r="S246" s="23">
        <v>0</v>
      </c>
      <c r="AC246" s="18">
        <f t="shared" si="14"/>
        <v>7</v>
      </c>
      <c r="AD246">
        <f t="shared" si="15"/>
        <v>0</v>
      </c>
      <c r="AE246">
        <f t="shared" si="16"/>
        <v>0</v>
      </c>
    </row>
    <row r="247" spans="1:32" x14ac:dyDescent="0.25">
      <c r="A247" t="s">
        <v>38</v>
      </c>
      <c r="B247" t="s">
        <v>70</v>
      </c>
      <c r="C247" s="2" t="s">
        <v>34</v>
      </c>
      <c r="D247" s="2" t="s">
        <v>76</v>
      </c>
      <c r="F247">
        <v>3</v>
      </c>
      <c r="G247" s="4">
        <v>44325</v>
      </c>
      <c r="M247" s="11">
        <v>44350</v>
      </c>
      <c r="N247" s="34"/>
      <c r="Q247" s="23">
        <v>0</v>
      </c>
      <c r="R247" s="23">
        <v>12</v>
      </c>
      <c r="S247" s="23">
        <v>0</v>
      </c>
      <c r="AC247" s="18">
        <f t="shared" si="14"/>
        <v>12</v>
      </c>
      <c r="AD247">
        <f t="shared" si="15"/>
        <v>0</v>
      </c>
      <c r="AE247">
        <f t="shared" si="16"/>
        <v>0</v>
      </c>
    </row>
    <row r="248" spans="1:32" x14ac:dyDescent="0.25">
      <c r="A248" t="s">
        <v>38</v>
      </c>
      <c r="B248" t="s">
        <v>70</v>
      </c>
      <c r="C248" s="2" t="s">
        <v>34</v>
      </c>
      <c r="D248" s="2" t="s">
        <v>76</v>
      </c>
      <c r="E248" s="22">
        <v>2</v>
      </c>
      <c r="F248">
        <v>1</v>
      </c>
      <c r="G248" s="4">
        <v>44325</v>
      </c>
      <c r="M248" s="11">
        <v>44350</v>
      </c>
      <c r="N248" s="34"/>
      <c r="Q248" s="23">
        <v>1</v>
      </c>
      <c r="R248" s="23">
        <v>4</v>
      </c>
      <c r="S248" s="23">
        <v>0</v>
      </c>
      <c r="AC248" s="18">
        <f t="shared" si="14"/>
        <v>5</v>
      </c>
      <c r="AD248">
        <f t="shared" si="15"/>
        <v>0.2</v>
      </c>
      <c r="AE248">
        <f t="shared" si="16"/>
        <v>0</v>
      </c>
    </row>
    <row r="249" spans="1:32" x14ac:dyDescent="0.25">
      <c r="A249" t="s">
        <v>38</v>
      </c>
      <c r="B249" t="s">
        <v>70</v>
      </c>
      <c r="C249" s="2" t="s">
        <v>34</v>
      </c>
      <c r="D249" s="2" t="s">
        <v>76</v>
      </c>
      <c r="F249">
        <v>2</v>
      </c>
      <c r="G249" s="4">
        <v>44325</v>
      </c>
      <c r="M249" s="11">
        <v>44350</v>
      </c>
      <c r="N249" s="34"/>
      <c r="Q249" s="23">
        <v>2</v>
      </c>
      <c r="R249" s="23">
        <v>8</v>
      </c>
      <c r="S249" s="23">
        <v>0</v>
      </c>
      <c r="AC249" s="18">
        <f t="shared" si="14"/>
        <v>10</v>
      </c>
      <c r="AD249">
        <f t="shared" si="15"/>
        <v>0.2</v>
      </c>
      <c r="AE249">
        <f t="shared" si="16"/>
        <v>0</v>
      </c>
    </row>
    <row r="250" spans="1:32" x14ac:dyDescent="0.25">
      <c r="A250" t="s">
        <v>38</v>
      </c>
      <c r="B250" t="s">
        <v>70</v>
      </c>
      <c r="C250" s="2" t="s">
        <v>34</v>
      </c>
      <c r="D250" s="2" t="s">
        <v>76</v>
      </c>
      <c r="F250">
        <v>3</v>
      </c>
      <c r="G250" s="4">
        <v>44325</v>
      </c>
      <c r="M250" s="11">
        <v>44350</v>
      </c>
      <c r="N250" s="34"/>
      <c r="Q250" s="23">
        <v>1</v>
      </c>
      <c r="R250" s="23">
        <v>6</v>
      </c>
      <c r="S250" s="23">
        <v>0</v>
      </c>
      <c r="AC250" s="18">
        <f t="shared" si="14"/>
        <v>7</v>
      </c>
      <c r="AD250">
        <f t="shared" si="15"/>
        <v>0.14285714285714285</v>
      </c>
      <c r="AE250">
        <f t="shared" si="16"/>
        <v>0</v>
      </c>
    </row>
    <row r="251" spans="1:32" x14ac:dyDescent="0.25">
      <c r="A251" t="s">
        <v>38</v>
      </c>
      <c r="B251" t="s">
        <v>70</v>
      </c>
      <c r="C251" s="2" t="s">
        <v>34</v>
      </c>
      <c r="D251" s="2" t="s">
        <v>76</v>
      </c>
      <c r="E251" s="22">
        <v>3</v>
      </c>
      <c r="F251">
        <v>1</v>
      </c>
      <c r="G251" s="4">
        <v>44325</v>
      </c>
      <c r="M251" s="11"/>
      <c r="N251" s="28">
        <v>44351</v>
      </c>
      <c r="O251" s="14" t="s">
        <v>45</v>
      </c>
      <c r="P251" s="14" t="s">
        <v>45</v>
      </c>
      <c r="Q251" s="23">
        <f t="shared" ref="Q251:Q262" si="44">IF(COUNT(T251:V251)=3,SUM(T251,W251),"")</f>
        <v>0</v>
      </c>
      <c r="R251" s="23">
        <f t="shared" ref="R251:R262" si="45">IF(COUNT(T251:V251)=3,SUM(U251,X251),"")</f>
        <v>5</v>
      </c>
      <c r="S251" s="23">
        <f t="shared" ref="S251:S262" si="46">IF(COUNT(T251:V251)=3,SUM(V251,Y251),"")</f>
        <v>4</v>
      </c>
      <c r="T251" s="18">
        <v>0</v>
      </c>
      <c r="U251">
        <v>5</v>
      </c>
      <c r="V251">
        <v>4</v>
      </c>
      <c r="AC251" s="18">
        <f t="shared" si="14"/>
        <v>9</v>
      </c>
      <c r="AD251">
        <f t="shared" si="15"/>
        <v>0</v>
      </c>
      <c r="AE251">
        <f t="shared" si="16"/>
        <v>0.44444444444444442</v>
      </c>
    </row>
    <row r="252" spans="1:32" x14ac:dyDescent="0.25">
      <c r="A252" t="s">
        <v>38</v>
      </c>
      <c r="B252" t="s">
        <v>70</v>
      </c>
      <c r="C252" s="2" t="s">
        <v>34</v>
      </c>
      <c r="D252" s="2" t="s">
        <v>76</v>
      </c>
      <c r="F252">
        <v>2</v>
      </c>
      <c r="G252" s="4">
        <v>44325</v>
      </c>
      <c r="N252" s="28">
        <v>44362</v>
      </c>
      <c r="O252" s="14" t="s">
        <v>45</v>
      </c>
      <c r="P252" s="14" t="s">
        <v>45</v>
      </c>
      <c r="Q252" s="31">
        <v>3</v>
      </c>
      <c r="R252" s="30">
        <v>32</v>
      </c>
      <c r="S252" s="31">
        <v>2</v>
      </c>
      <c r="T252" s="18">
        <v>0</v>
      </c>
      <c r="U252" s="2">
        <v>3</v>
      </c>
      <c r="V252" s="2">
        <v>0</v>
      </c>
      <c r="AC252" s="18">
        <f t="shared" si="14"/>
        <v>37</v>
      </c>
      <c r="AD252">
        <f t="shared" si="15"/>
        <v>8.1081081081081086E-2</v>
      </c>
      <c r="AE252">
        <f t="shared" si="16"/>
        <v>5.4054054054054057E-2</v>
      </c>
    </row>
    <row r="253" spans="1:32" x14ac:dyDescent="0.25">
      <c r="A253" t="s">
        <v>38</v>
      </c>
      <c r="B253" t="s">
        <v>70</v>
      </c>
      <c r="C253" s="2" t="s">
        <v>34</v>
      </c>
      <c r="D253" s="2" t="s">
        <v>76</v>
      </c>
      <c r="F253">
        <v>3</v>
      </c>
      <c r="G253" s="4">
        <v>44325</v>
      </c>
      <c r="N253" s="28">
        <v>44362</v>
      </c>
      <c r="O253" s="14" t="s">
        <v>45</v>
      </c>
      <c r="P253" s="14" t="s">
        <v>45</v>
      </c>
      <c r="Q253" s="23">
        <v>2</v>
      </c>
      <c r="R253" s="23">
        <v>12</v>
      </c>
      <c r="S253" s="23">
        <v>1</v>
      </c>
      <c r="AC253" s="18">
        <f t="shared" si="14"/>
        <v>15</v>
      </c>
      <c r="AD253">
        <f t="shared" si="15"/>
        <v>0.13333333333333333</v>
      </c>
      <c r="AE253">
        <f t="shared" si="16"/>
        <v>6.6666666666666666E-2</v>
      </c>
    </row>
    <row r="254" spans="1:32" x14ac:dyDescent="0.25">
      <c r="A254" t="s">
        <v>38</v>
      </c>
      <c r="B254" t="s">
        <v>70</v>
      </c>
      <c r="C254" s="2" t="s">
        <v>34</v>
      </c>
      <c r="D254" s="2" t="s">
        <v>76</v>
      </c>
      <c r="E254" s="22">
        <v>4</v>
      </c>
      <c r="F254">
        <v>1</v>
      </c>
      <c r="G254" s="4">
        <v>44325</v>
      </c>
      <c r="N254" s="28">
        <v>44362</v>
      </c>
      <c r="O254" s="14" t="s">
        <v>46</v>
      </c>
      <c r="Q254" s="23">
        <f t="shared" ref="Q254:Q258" si="47">IF(COUNT(T254:V254)=3,SUM(T254,W254),"")</f>
        <v>0</v>
      </c>
      <c r="R254" s="23">
        <f t="shared" ref="R254:R258" si="48">IF(COUNT(T254:V254)=3,SUM(U254,X254),"")</f>
        <v>5</v>
      </c>
      <c r="S254" s="23">
        <f t="shared" ref="S254:S259" si="49">IF(COUNT(T254:V254)=3,SUM(V254,Y254),"")</f>
        <v>2</v>
      </c>
      <c r="T254" s="18">
        <v>0</v>
      </c>
      <c r="U254">
        <v>5</v>
      </c>
      <c r="V254">
        <v>2</v>
      </c>
      <c r="AC254" s="18">
        <f t="shared" si="14"/>
        <v>7</v>
      </c>
      <c r="AD254">
        <f t="shared" si="15"/>
        <v>0</v>
      </c>
      <c r="AE254">
        <f t="shared" si="16"/>
        <v>0.2857142857142857</v>
      </c>
    </row>
    <row r="255" spans="1:32" x14ac:dyDescent="0.25">
      <c r="A255" t="s">
        <v>38</v>
      </c>
      <c r="B255" t="s">
        <v>70</v>
      </c>
      <c r="C255" s="2" t="s">
        <v>34</v>
      </c>
      <c r="D255" s="2" t="s">
        <v>76</v>
      </c>
      <c r="F255">
        <v>2</v>
      </c>
      <c r="G255" s="4">
        <v>44325</v>
      </c>
      <c r="N255" s="28">
        <v>44362</v>
      </c>
      <c r="O255" s="14" t="s">
        <v>46</v>
      </c>
      <c r="Q255" s="23">
        <f t="shared" si="47"/>
        <v>2</v>
      </c>
      <c r="R255" s="23">
        <f t="shared" si="48"/>
        <v>14</v>
      </c>
      <c r="S255" s="23">
        <f t="shared" si="49"/>
        <v>0</v>
      </c>
      <c r="T255" s="18">
        <v>2</v>
      </c>
      <c r="U255">
        <v>14</v>
      </c>
      <c r="V255">
        <v>0</v>
      </c>
      <c r="AC255" s="18">
        <f t="shared" si="14"/>
        <v>16</v>
      </c>
      <c r="AD255">
        <f t="shared" si="15"/>
        <v>0.125</v>
      </c>
      <c r="AE255">
        <f t="shared" si="16"/>
        <v>0</v>
      </c>
    </row>
    <row r="256" spans="1:32" x14ac:dyDescent="0.25">
      <c r="A256" t="s">
        <v>38</v>
      </c>
      <c r="B256" t="s">
        <v>70</v>
      </c>
      <c r="C256" s="2" t="s">
        <v>34</v>
      </c>
      <c r="D256" s="2" t="s">
        <v>76</v>
      </c>
      <c r="F256">
        <v>3</v>
      </c>
      <c r="G256" s="4">
        <v>44325</v>
      </c>
      <c r="N256" s="28">
        <v>44362</v>
      </c>
      <c r="O256" s="14" t="s">
        <v>45</v>
      </c>
      <c r="Q256" s="23">
        <v>1</v>
      </c>
      <c r="R256" s="23">
        <v>12</v>
      </c>
      <c r="S256" s="23">
        <v>1</v>
      </c>
      <c r="AC256" s="18">
        <f t="shared" si="14"/>
        <v>14</v>
      </c>
      <c r="AD256">
        <f t="shared" si="15"/>
        <v>7.1428571428571425E-2</v>
      </c>
      <c r="AE256">
        <f t="shared" si="16"/>
        <v>7.1428571428571425E-2</v>
      </c>
    </row>
    <row r="257" spans="1:32" x14ac:dyDescent="0.25">
      <c r="A257" t="s">
        <v>38</v>
      </c>
      <c r="B257" t="s">
        <v>70</v>
      </c>
      <c r="C257" s="2" t="s">
        <v>34</v>
      </c>
      <c r="D257" s="2" t="s">
        <v>76</v>
      </c>
      <c r="E257" s="22">
        <v>5</v>
      </c>
      <c r="F257">
        <v>1</v>
      </c>
      <c r="G257" s="4">
        <v>44325</v>
      </c>
      <c r="N257" s="28">
        <v>44354</v>
      </c>
      <c r="O257" s="14" t="s">
        <v>45</v>
      </c>
      <c r="Q257" s="23">
        <f t="shared" si="47"/>
        <v>1</v>
      </c>
      <c r="R257" s="23">
        <f t="shared" si="48"/>
        <v>13</v>
      </c>
      <c r="S257" s="23">
        <f t="shared" si="49"/>
        <v>0</v>
      </c>
      <c r="T257" s="18">
        <v>0</v>
      </c>
      <c r="U257">
        <v>2</v>
      </c>
      <c r="V257">
        <v>0</v>
      </c>
      <c r="W257" s="18">
        <v>1</v>
      </c>
      <c r="X257">
        <v>11</v>
      </c>
      <c r="Y257">
        <v>0</v>
      </c>
      <c r="AC257" s="18">
        <f t="shared" si="14"/>
        <v>14</v>
      </c>
      <c r="AD257">
        <f t="shared" si="15"/>
        <v>7.1428571428571425E-2</v>
      </c>
      <c r="AE257">
        <f t="shared" si="16"/>
        <v>0</v>
      </c>
    </row>
    <row r="258" spans="1:32" x14ac:dyDescent="0.25">
      <c r="A258" t="s">
        <v>38</v>
      </c>
      <c r="B258" t="s">
        <v>70</v>
      </c>
      <c r="C258" s="2" t="s">
        <v>34</v>
      </c>
      <c r="D258" s="2" t="s">
        <v>76</v>
      </c>
      <c r="F258">
        <v>2</v>
      </c>
      <c r="G258" s="4">
        <v>44325</v>
      </c>
      <c r="N258" s="28">
        <v>44354</v>
      </c>
      <c r="O258" s="14" t="s">
        <v>45</v>
      </c>
      <c r="Q258" s="23">
        <f t="shared" si="47"/>
        <v>0</v>
      </c>
      <c r="R258" s="23">
        <f t="shared" si="48"/>
        <v>2</v>
      </c>
      <c r="S258" s="23">
        <f t="shared" si="49"/>
        <v>0</v>
      </c>
      <c r="T258" s="18">
        <v>0</v>
      </c>
      <c r="U258">
        <v>2</v>
      </c>
      <c r="V258">
        <v>0</v>
      </c>
      <c r="AC258" s="18">
        <f t="shared" si="14"/>
        <v>2</v>
      </c>
      <c r="AD258">
        <f t="shared" si="15"/>
        <v>0</v>
      </c>
      <c r="AE258">
        <f t="shared" si="16"/>
        <v>0</v>
      </c>
    </row>
    <row r="259" spans="1:32" x14ac:dyDescent="0.25">
      <c r="A259" t="s">
        <v>38</v>
      </c>
      <c r="B259" t="s">
        <v>70</v>
      </c>
      <c r="C259" s="2" t="s">
        <v>34</v>
      </c>
      <c r="D259" s="2" t="s">
        <v>76</v>
      </c>
      <c r="F259">
        <v>3</v>
      </c>
      <c r="G259" s="4">
        <v>44325</v>
      </c>
      <c r="N259" s="28">
        <v>44361</v>
      </c>
      <c r="O259" s="14" t="s">
        <v>45</v>
      </c>
      <c r="Q259" s="23">
        <v>10</v>
      </c>
      <c r="R259" s="23">
        <v>53</v>
      </c>
      <c r="S259" s="23">
        <f t="shared" si="49"/>
        <v>2</v>
      </c>
      <c r="T259" s="18">
        <v>1</v>
      </c>
      <c r="U259">
        <v>3</v>
      </c>
      <c r="V259">
        <v>2</v>
      </c>
      <c r="W259" s="18">
        <v>5</v>
      </c>
      <c r="X259">
        <v>34</v>
      </c>
      <c r="Y259">
        <v>0</v>
      </c>
      <c r="AC259" s="18">
        <f t="shared" ref="AC259:AC268" si="50">SUM(Q259:S259)</f>
        <v>65</v>
      </c>
      <c r="AD259">
        <f t="shared" ref="AD259:AD268" si="51">Q259/(Q259+R259+S259)</f>
        <v>0.15384615384615385</v>
      </c>
      <c r="AE259">
        <f t="shared" ref="AE259:AE268" si="52">S259/(Q259+R259+S259)</f>
        <v>3.0769230769230771E-2</v>
      </c>
    </row>
    <row r="260" spans="1:32" x14ac:dyDescent="0.25">
      <c r="A260" t="s">
        <v>38</v>
      </c>
      <c r="B260" t="s">
        <v>70</v>
      </c>
      <c r="C260" s="2" t="s">
        <v>34</v>
      </c>
      <c r="D260" s="2" t="s">
        <v>76</v>
      </c>
      <c r="E260" s="22">
        <v>6</v>
      </c>
      <c r="F260">
        <v>1</v>
      </c>
      <c r="G260" s="4">
        <v>44325</v>
      </c>
      <c r="N260" s="28">
        <v>44343</v>
      </c>
      <c r="O260" s="14" t="s">
        <v>45</v>
      </c>
      <c r="Q260" s="23">
        <f t="shared" si="44"/>
        <v>10</v>
      </c>
      <c r="R260" s="23">
        <f t="shared" si="45"/>
        <v>104</v>
      </c>
      <c r="S260" s="23">
        <f t="shared" si="46"/>
        <v>8</v>
      </c>
      <c r="T260" s="18">
        <v>1</v>
      </c>
      <c r="U260">
        <v>9</v>
      </c>
      <c r="V260">
        <v>0</v>
      </c>
      <c r="W260" s="18">
        <v>9</v>
      </c>
      <c r="X260">
        <v>95</v>
      </c>
      <c r="Y260">
        <v>8</v>
      </c>
      <c r="AC260" s="18">
        <f t="shared" si="50"/>
        <v>122</v>
      </c>
      <c r="AD260">
        <f t="shared" si="51"/>
        <v>8.1967213114754092E-2</v>
      </c>
      <c r="AE260">
        <f t="shared" si="52"/>
        <v>6.5573770491803282E-2</v>
      </c>
    </row>
    <row r="261" spans="1:32" x14ac:dyDescent="0.25">
      <c r="A261" t="s">
        <v>38</v>
      </c>
      <c r="B261" t="s">
        <v>70</v>
      </c>
      <c r="C261" s="2" t="s">
        <v>34</v>
      </c>
      <c r="D261" s="2" t="s">
        <v>76</v>
      </c>
      <c r="F261">
        <v>2</v>
      </c>
      <c r="G261" s="4">
        <v>44325</v>
      </c>
      <c r="N261" s="28">
        <v>44343</v>
      </c>
      <c r="O261" s="14" t="s">
        <v>45</v>
      </c>
      <c r="Q261" s="23">
        <f t="shared" si="44"/>
        <v>25</v>
      </c>
      <c r="R261" s="23">
        <f t="shared" si="45"/>
        <v>186</v>
      </c>
      <c r="S261" s="23">
        <f t="shared" si="46"/>
        <v>1</v>
      </c>
      <c r="T261" s="18">
        <v>5</v>
      </c>
      <c r="U261">
        <v>14</v>
      </c>
      <c r="V261">
        <v>0</v>
      </c>
      <c r="W261" s="18">
        <v>20</v>
      </c>
      <c r="X261">
        <v>172</v>
      </c>
      <c r="Y261">
        <v>1</v>
      </c>
      <c r="AC261" s="18">
        <f t="shared" si="50"/>
        <v>212</v>
      </c>
      <c r="AD261">
        <f t="shared" si="51"/>
        <v>0.11792452830188679</v>
      </c>
      <c r="AE261">
        <f t="shared" si="52"/>
        <v>4.7169811320754715E-3</v>
      </c>
    </row>
    <row r="262" spans="1:32" x14ac:dyDescent="0.25">
      <c r="A262" t="s">
        <v>38</v>
      </c>
      <c r="B262" t="s">
        <v>70</v>
      </c>
      <c r="C262" s="2" t="s">
        <v>34</v>
      </c>
      <c r="D262" s="2" t="s">
        <v>76</v>
      </c>
      <c r="F262">
        <v>3</v>
      </c>
      <c r="G262" s="4">
        <v>44325</v>
      </c>
      <c r="N262" s="28">
        <v>44348</v>
      </c>
      <c r="O262" s="14" t="s">
        <v>45</v>
      </c>
      <c r="Q262" s="23">
        <f t="shared" si="44"/>
        <v>18</v>
      </c>
      <c r="R262" s="23">
        <f t="shared" si="45"/>
        <v>158</v>
      </c>
      <c r="S262" s="23">
        <f t="shared" si="46"/>
        <v>1</v>
      </c>
      <c r="T262" s="18">
        <v>3</v>
      </c>
      <c r="U262">
        <v>18</v>
      </c>
      <c r="V262">
        <v>1</v>
      </c>
      <c r="W262" s="18">
        <v>15</v>
      </c>
      <c r="X262">
        <v>140</v>
      </c>
      <c r="Y262">
        <v>0</v>
      </c>
      <c r="AC262" s="18">
        <f t="shared" si="50"/>
        <v>177</v>
      </c>
      <c r="AD262">
        <f t="shared" si="51"/>
        <v>0.10169491525423729</v>
      </c>
      <c r="AE262">
        <f t="shared" si="52"/>
        <v>5.6497175141242938E-3</v>
      </c>
    </row>
    <row r="263" spans="1:32" x14ac:dyDescent="0.25">
      <c r="A263" t="s">
        <v>38</v>
      </c>
      <c r="B263" t="s">
        <v>70</v>
      </c>
      <c r="C263" s="2" t="s">
        <v>34</v>
      </c>
      <c r="D263" s="2" t="s">
        <v>76</v>
      </c>
      <c r="E263" s="22">
        <v>7</v>
      </c>
      <c r="F263">
        <v>1</v>
      </c>
      <c r="G263" s="4">
        <v>44325</v>
      </c>
      <c r="N263" s="28">
        <v>44340</v>
      </c>
      <c r="O263" s="14" t="s">
        <v>45</v>
      </c>
      <c r="Q263" s="23">
        <f>IF(COUNT(T263:V263)=3,SUM(T263,W263),"")</f>
        <v>23</v>
      </c>
      <c r="R263" s="23">
        <f>IF(COUNT(T263:V263)=3,SUM(U263,X263),"")</f>
        <v>280</v>
      </c>
      <c r="S263" s="23">
        <f>IF(COUNT(T263:V263)=3,SUM(V263,Y263),"")</f>
        <v>11</v>
      </c>
      <c r="T263" s="18">
        <v>16</v>
      </c>
      <c r="U263">
        <v>114</v>
      </c>
      <c r="V263">
        <v>8</v>
      </c>
      <c r="W263" s="18">
        <v>7</v>
      </c>
      <c r="X263">
        <v>166</v>
      </c>
      <c r="Y263">
        <v>3</v>
      </c>
      <c r="AC263" s="18">
        <f t="shared" si="50"/>
        <v>314</v>
      </c>
      <c r="AD263">
        <f t="shared" si="51"/>
        <v>7.32484076433121E-2</v>
      </c>
      <c r="AE263">
        <f t="shared" si="52"/>
        <v>3.5031847133757961E-2</v>
      </c>
    </row>
    <row r="264" spans="1:32" x14ac:dyDescent="0.25">
      <c r="A264" t="s">
        <v>38</v>
      </c>
      <c r="B264" t="s">
        <v>70</v>
      </c>
      <c r="C264" s="2" t="s">
        <v>34</v>
      </c>
      <c r="D264" s="2" t="s">
        <v>76</v>
      </c>
      <c r="F264">
        <v>2</v>
      </c>
      <c r="G264" s="4">
        <v>44325</v>
      </c>
      <c r="N264" s="28">
        <v>44340</v>
      </c>
      <c r="O264" s="14" t="s">
        <v>45</v>
      </c>
      <c r="Q264" s="23">
        <f t="shared" ref="Q264:Q267" si="53">IF(COUNT(T264:V264)=3,SUM(T264,W264),"")</f>
        <v>23</v>
      </c>
      <c r="R264" s="23">
        <f t="shared" ref="R264:R267" si="54">IF(COUNT(T264:V264)=3,SUM(U264,X264),"")</f>
        <v>271</v>
      </c>
      <c r="S264" s="23">
        <f t="shared" ref="S264:S267" si="55">IF(COUNT(T264:V264)=3,SUM(V264,Y264),"")</f>
        <v>14</v>
      </c>
      <c r="T264" s="18">
        <v>23</v>
      </c>
      <c r="U264">
        <v>208</v>
      </c>
      <c r="V264">
        <v>14</v>
      </c>
      <c r="W264" s="18">
        <v>0</v>
      </c>
      <c r="X264">
        <v>63</v>
      </c>
      <c r="Y264">
        <v>0</v>
      </c>
      <c r="AC264" s="18">
        <f t="shared" si="50"/>
        <v>308</v>
      </c>
      <c r="AD264">
        <f t="shared" si="51"/>
        <v>7.4675324675324672E-2</v>
      </c>
      <c r="AE264">
        <f t="shared" si="52"/>
        <v>4.5454545454545456E-2</v>
      </c>
    </row>
    <row r="265" spans="1:32" x14ac:dyDescent="0.25">
      <c r="A265" t="s">
        <v>38</v>
      </c>
      <c r="B265" t="s">
        <v>70</v>
      </c>
      <c r="C265" s="2" t="s">
        <v>34</v>
      </c>
      <c r="D265" s="2" t="s">
        <v>76</v>
      </c>
      <c r="F265">
        <v>3</v>
      </c>
      <c r="G265" s="4">
        <v>44325</v>
      </c>
      <c r="N265" s="28">
        <v>44342</v>
      </c>
      <c r="O265" s="14" t="s">
        <v>46</v>
      </c>
      <c r="Q265" s="23">
        <f t="shared" si="53"/>
        <v>54</v>
      </c>
      <c r="R265" s="23">
        <f t="shared" si="54"/>
        <v>336</v>
      </c>
      <c r="S265" s="23">
        <f t="shared" si="55"/>
        <v>17</v>
      </c>
      <c r="T265" s="18">
        <v>54</v>
      </c>
      <c r="U265">
        <v>336</v>
      </c>
      <c r="V265">
        <v>17</v>
      </c>
      <c r="AC265" s="18">
        <f t="shared" si="50"/>
        <v>407</v>
      </c>
      <c r="AD265">
        <f t="shared" si="51"/>
        <v>0.13267813267813267</v>
      </c>
      <c r="AE265">
        <f t="shared" si="52"/>
        <v>4.1769041769041768E-2</v>
      </c>
    </row>
    <row r="266" spans="1:32" x14ac:dyDescent="0.25">
      <c r="A266" t="s">
        <v>38</v>
      </c>
      <c r="B266" t="s">
        <v>70</v>
      </c>
      <c r="C266" s="2" t="s">
        <v>34</v>
      </c>
      <c r="D266" s="2" t="s">
        <v>76</v>
      </c>
      <c r="E266" s="22">
        <v>8</v>
      </c>
      <c r="F266">
        <v>1</v>
      </c>
      <c r="G266" s="4">
        <v>44325</v>
      </c>
      <c r="N266" s="28">
        <v>44338</v>
      </c>
      <c r="O266" s="14" t="s">
        <v>46</v>
      </c>
      <c r="Q266" s="23">
        <f t="shared" si="53"/>
        <v>75</v>
      </c>
      <c r="R266" s="23">
        <f t="shared" si="54"/>
        <v>662</v>
      </c>
      <c r="S266" s="23">
        <f t="shared" si="55"/>
        <v>16</v>
      </c>
      <c r="T266" s="29">
        <v>75</v>
      </c>
      <c r="U266" s="30">
        <v>662</v>
      </c>
      <c r="V266" s="35">
        <v>16</v>
      </c>
      <c r="AC266" s="18">
        <f t="shared" si="50"/>
        <v>753</v>
      </c>
      <c r="AD266">
        <f t="shared" si="51"/>
        <v>9.9601593625498003E-2</v>
      </c>
      <c r="AE266">
        <f t="shared" si="52"/>
        <v>2.1248339973439574E-2</v>
      </c>
    </row>
    <row r="267" spans="1:32" x14ac:dyDescent="0.25">
      <c r="A267" t="s">
        <v>38</v>
      </c>
      <c r="B267" t="s">
        <v>70</v>
      </c>
      <c r="C267" s="2" t="s">
        <v>34</v>
      </c>
      <c r="D267" s="2" t="s">
        <v>76</v>
      </c>
      <c r="F267">
        <v>2</v>
      </c>
      <c r="G267" s="4">
        <v>44325</v>
      </c>
      <c r="N267" s="28">
        <v>44338</v>
      </c>
      <c r="O267" s="14" t="s">
        <v>46</v>
      </c>
      <c r="Q267" s="23">
        <f t="shared" si="53"/>
        <v>74</v>
      </c>
      <c r="R267" s="23">
        <f t="shared" si="54"/>
        <v>817</v>
      </c>
      <c r="S267" s="23">
        <f t="shared" si="55"/>
        <v>28</v>
      </c>
      <c r="T267" s="18">
        <v>74</v>
      </c>
      <c r="U267">
        <v>817</v>
      </c>
      <c r="V267">
        <v>28</v>
      </c>
      <c r="AC267" s="18">
        <f t="shared" si="50"/>
        <v>919</v>
      </c>
      <c r="AD267">
        <f t="shared" si="51"/>
        <v>8.0522306855277476E-2</v>
      </c>
      <c r="AE267">
        <f t="shared" si="52"/>
        <v>3.0467899891186073E-2</v>
      </c>
    </row>
    <row r="268" spans="1:32" s="1" customFormat="1" x14ac:dyDescent="0.25">
      <c r="A268" s="1" t="s">
        <v>38</v>
      </c>
      <c r="B268" s="1" t="s">
        <v>70</v>
      </c>
      <c r="C268" s="3" t="s">
        <v>34</v>
      </c>
      <c r="D268" s="3" t="s">
        <v>76</v>
      </c>
      <c r="E268" s="26"/>
      <c r="F268" s="1">
        <v>3</v>
      </c>
      <c r="G268" s="5">
        <v>44325</v>
      </c>
      <c r="H268" s="7"/>
      <c r="M268" s="3"/>
      <c r="N268" s="38">
        <v>44338</v>
      </c>
      <c r="O268" s="15" t="s">
        <v>46</v>
      </c>
      <c r="P268" s="15"/>
      <c r="Q268" s="36">
        <v>84</v>
      </c>
      <c r="R268" s="36">
        <v>733</v>
      </c>
      <c r="S268" s="37">
        <v>7</v>
      </c>
      <c r="T268" s="19"/>
      <c r="W268" s="19"/>
      <c r="Z268" s="19"/>
      <c r="AC268" s="19">
        <f t="shared" si="50"/>
        <v>824</v>
      </c>
      <c r="AD268" s="1">
        <f t="shared" si="51"/>
        <v>0.10194174757281553</v>
      </c>
      <c r="AE268" s="1">
        <f t="shared" si="52"/>
        <v>8.4951456310679609E-3</v>
      </c>
    </row>
    <row r="269" spans="1:32" x14ac:dyDescent="0.25">
      <c r="Q269" s="22">
        <f>SUM(Q2:Q268)</f>
        <v>3453</v>
      </c>
      <c r="R269" s="22">
        <f>SUM(R2:R268)</f>
        <v>17329</v>
      </c>
      <c r="S269" s="22">
        <f>SUM(S2:S268)</f>
        <v>769</v>
      </c>
      <c r="AF269">
        <f>AVERAGE(AF245,AF224,AF200,AF176,AF152,AF128,AF112,AF94,AF65,AF50,AF26,AF2)</f>
        <v>0.1621165509978974</v>
      </c>
    </row>
    <row r="271" spans="1:32" x14ac:dyDescent="0.25">
      <c r="L271" t="s">
        <v>73</v>
      </c>
      <c r="N271" s="10">
        <f>COUNTIF(N58:N109, "*")</f>
        <v>0</v>
      </c>
      <c r="Q271" s="22">
        <f>Q269/(R269+Q269+S269)</f>
        <v>0.16022458354600713</v>
      </c>
      <c r="S271" s="22">
        <f>SUM(Q269:S269)</f>
        <v>21551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Paynter</dc:creator>
  <cp:lastModifiedBy>Danielle Paynter</cp:lastModifiedBy>
  <dcterms:created xsi:type="dcterms:W3CDTF">2021-05-07T13:04:07Z</dcterms:created>
  <dcterms:modified xsi:type="dcterms:W3CDTF">2021-07-12T10:59:21Z</dcterms:modified>
</cp:coreProperties>
</file>