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khok\Dropbox\Teaching\23-24\DAF\Project\"/>
    </mc:Choice>
  </mc:AlternateContent>
  <xr:revisionPtr revIDLastSave="0" documentId="8_{583FF667-E072-486D-85DF-523DC8D2C6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C_Demo" sheetId="17" r:id="rId1"/>
  </sheets>
  <definedNames>
    <definedName name="disc">#REF!</definedName>
    <definedName name="dt">#REF!</definedName>
    <definedName name="gamma" localSheetId="0">TC_Demo!#REF!</definedName>
    <definedName name="gamma">#REF!</definedName>
    <definedName name="mu" localSheetId="0">TC_Demo!#REF!</definedName>
    <definedName name="mu">#REF!</definedName>
    <definedName name="rate">#REF!</definedName>
    <definedName name="rf" localSheetId="0">TC_Demo!#REF!</definedName>
    <definedName name="rf">#REF!</definedName>
    <definedName name="root_dt">#REF!</definedName>
    <definedName name="S0">#REF!</definedName>
    <definedName name="Sigma">#REF!</definedName>
    <definedName name="sigma_e" localSheetId="0">TC_Demo!#REF!</definedName>
    <definedName name="sigma_e">#REF!</definedName>
    <definedName name="sigma_x" localSheetId="0">TC_Demo!#REF!</definedName>
    <definedName name="sigma_x">#REF!</definedName>
    <definedName name="Stri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17" l="1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I11" i="17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0" i="17"/>
  <c r="J9" i="17"/>
  <c r="I9" i="17"/>
  <c r="F8" i="17"/>
  <c r="B1" i="17"/>
  <c r="B2" i="17"/>
  <c r="D8" i="17" s="1"/>
  <c r="E9" i="17" s="1"/>
  <c r="D9" i="17" l="1"/>
  <c r="G10" i="17" s="1"/>
  <c r="G9" i="17"/>
  <c r="H9" i="17" s="1"/>
  <c r="D103" i="17"/>
  <c r="D87" i="17"/>
  <c r="D71" i="17"/>
  <c r="D55" i="17"/>
  <c r="D39" i="17"/>
  <c r="D23" i="17"/>
  <c r="D67" i="17"/>
  <c r="D51" i="17"/>
  <c r="D35" i="17"/>
  <c r="D19" i="17"/>
  <c r="D99" i="17"/>
  <c r="D127" i="17"/>
  <c r="D114" i="17"/>
  <c r="D119" i="17"/>
  <c r="D83" i="17"/>
  <c r="D111" i="17"/>
  <c r="D95" i="17"/>
  <c r="D79" i="17"/>
  <c r="D63" i="17"/>
  <c r="D47" i="17"/>
  <c r="D31" i="17"/>
  <c r="D15" i="17"/>
  <c r="D115" i="17"/>
  <c r="D123" i="17"/>
  <c r="D10" i="17"/>
  <c r="D30" i="17"/>
  <c r="D46" i="17"/>
  <c r="D70" i="17"/>
  <c r="D90" i="17"/>
  <c r="D110" i="17"/>
  <c r="D12" i="17"/>
  <c r="D16" i="17"/>
  <c r="D20" i="17"/>
  <c r="D24" i="17"/>
  <c r="D28" i="17"/>
  <c r="D32" i="17"/>
  <c r="D36" i="17"/>
  <c r="D40" i="17"/>
  <c r="D44" i="17"/>
  <c r="D48" i="17"/>
  <c r="D52" i="17"/>
  <c r="D56" i="17"/>
  <c r="D60" i="17"/>
  <c r="D64" i="17"/>
  <c r="D68" i="17"/>
  <c r="D72" i="17"/>
  <c r="D76" i="17"/>
  <c r="D80" i="17"/>
  <c r="D84" i="17"/>
  <c r="D88" i="17"/>
  <c r="D92" i="17"/>
  <c r="D96" i="17"/>
  <c r="D100" i="17"/>
  <c r="D104" i="17"/>
  <c r="D108" i="17"/>
  <c r="D112" i="17"/>
  <c r="D116" i="17"/>
  <c r="D120" i="17"/>
  <c r="D124" i="17"/>
  <c r="D22" i="17"/>
  <c r="D42" i="17"/>
  <c r="D58" i="17"/>
  <c r="D74" i="17"/>
  <c r="D94" i="17"/>
  <c r="D26" i="17"/>
  <c r="D50" i="17"/>
  <c r="D66" i="17"/>
  <c r="D86" i="17"/>
  <c r="D106" i="17"/>
  <c r="D126" i="17"/>
  <c r="D13" i="17"/>
  <c r="D17" i="17"/>
  <c r="D21" i="17"/>
  <c r="D25" i="17"/>
  <c r="D29" i="17"/>
  <c r="D33" i="17"/>
  <c r="D37" i="17"/>
  <c r="D41" i="17"/>
  <c r="D45" i="17"/>
  <c r="D49" i="17"/>
  <c r="D53" i="17"/>
  <c r="D57" i="17"/>
  <c r="D61" i="17"/>
  <c r="D65" i="17"/>
  <c r="D69" i="17"/>
  <c r="D73" i="17"/>
  <c r="D77" i="17"/>
  <c r="D81" i="17"/>
  <c r="D85" i="17"/>
  <c r="D89" i="17"/>
  <c r="D93" i="17"/>
  <c r="D97" i="17"/>
  <c r="D101" i="17"/>
  <c r="D105" i="17"/>
  <c r="D109" i="17"/>
  <c r="D113" i="17"/>
  <c r="D117" i="17"/>
  <c r="D121" i="17"/>
  <c r="D125" i="17"/>
  <c r="D18" i="17"/>
  <c r="D38" i="17"/>
  <c r="D62" i="17"/>
  <c r="D82" i="17"/>
  <c r="D98" i="17"/>
  <c r="D118" i="17"/>
  <c r="D14" i="17"/>
  <c r="D34" i="17"/>
  <c r="D54" i="17"/>
  <c r="D78" i="17"/>
  <c r="D102" i="17"/>
  <c r="D122" i="17"/>
  <c r="D107" i="17"/>
  <c r="D91" i="17"/>
  <c r="D75" i="17"/>
  <c r="D59" i="17"/>
  <c r="D43" i="17"/>
  <c r="D27" i="17"/>
  <c r="D11" i="17"/>
  <c r="E88" i="17" l="1"/>
  <c r="G88" i="17"/>
  <c r="H88" i="17" s="1"/>
  <c r="E119" i="17"/>
  <c r="E36" i="17"/>
  <c r="G36" i="17"/>
  <c r="E104" i="17"/>
  <c r="G104" i="17"/>
  <c r="H104" i="17" s="1"/>
  <c r="E60" i="17"/>
  <c r="G60" i="17"/>
  <c r="E62" i="17"/>
  <c r="E67" i="17"/>
  <c r="G67" i="17"/>
  <c r="E93" i="17"/>
  <c r="G93" i="17"/>
  <c r="E64" i="17"/>
  <c r="G64" i="17"/>
  <c r="H64" i="17" s="1"/>
  <c r="E72" i="17"/>
  <c r="G72" i="17"/>
  <c r="H72" i="17" s="1"/>
  <c r="E76" i="17"/>
  <c r="E90" i="17"/>
  <c r="E51" i="17"/>
  <c r="G51" i="17"/>
  <c r="E121" i="17"/>
  <c r="G121" i="17"/>
  <c r="E89" i="17"/>
  <c r="G89" i="17"/>
  <c r="E57" i="17"/>
  <c r="G57" i="17"/>
  <c r="E25" i="17"/>
  <c r="G25" i="17"/>
  <c r="E31" i="17"/>
  <c r="E80" i="17"/>
  <c r="G80" i="17"/>
  <c r="H80" i="17" s="1"/>
  <c r="E20" i="17"/>
  <c r="E92" i="17"/>
  <c r="G92" i="17"/>
  <c r="E118" i="17"/>
  <c r="E86" i="17"/>
  <c r="E54" i="17"/>
  <c r="E22" i="17"/>
  <c r="E27" i="17"/>
  <c r="G27" i="17"/>
  <c r="E117" i="17"/>
  <c r="G117" i="17"/>
  <c r="E85" i="17"/>
  <c r="G85" i="17"/>
  <c r="E53" i="17"/>
  <c r="G53" i="17"/>
  <c r="E21" i="17"/>
  <c r="G21" i="17"/>
  <c r="E11" i="17"/>
  <c r="E96" i="17"/>
  <c r="G96" i="17"/>
  <c r="H96" i="17" s="1"/>
  <c r="E108" i="17"/>
  <c r="G108" i="17"/>
  <c r="E99" i="17"/>
  <c r="G99" i="17"/>
  <c r="E114" i="17"/>
  <c r="E82" i="17"/>
  <c r="E50" i="17"/>
  <c r="E18" i="17"/>
  <c r="E95" i="17"/>
  <c r="E113" i="17"/>
  <c r="G113" i="17"/>
  <c r="E81" i="17"/>
  <c r="E49" i="17"/>
  <c r="E17" i="17"/>
  <c r="E124" i="17"/>
  <c r="E112" i="17"/>
  <c r="G112" i="17"/>
  <c r="H112" i="17" s="1"/>
  <c r="E52" i="17"/>
  <c r="E35" i="17"/>
  <c r="G35" i="17"/>
  <c r="E61" i="17"/>
  <c r="G61" i="17"/>
  <c r="E126" i="17"/>
  <c r="E30" i="17"/>
  <c r="E29" i="17"/>
  <c r="G29" i="17"/>
  <c r="E100" i="17"/>
  <c r="G100" i="17"/>
  <c r="E15" i="17"/>
  <c r="E58" i="17"/>
  <c r="E123" i="17"/>
  <c r="G123" i="17"/>
  <c r="E110" i="17"/>
  <c r="E46" i="17"/>
  <c r="E75" i="17"/>
  <c r="G75" i="17"/>
  <c r="E77" i="17"/>
  <c r="G77" i="17"/>
  <c r="E13" i="17"/>
  <c r="G13" i="17"/>
  <c r="E68" i="17"/>
  <c r="G68" i="17"/>
  <c r="E12" i="17"/>
  <c r="G12" i="17"/>
  <c r="E63" i="17"/>
  <c r="E74" i="17"/>
  <c r="E127" i="17"/>
  <c r="E73" i="17"/>
  <c r="G73" i="17"/>
  <c r="E111" i="17"/>
  <c r="E120" i="17"/>
  <c r="G120" i="17"/>
  <c r="E79" i="17"/>
  <c r="E102" i="17"/>
  <c r="E38" i="17"/>
  <c r="E43" i="17"/>
  <c r="G43" i="17"/>
  <c r="E37" i="17"/>
  <c r="G37" i="17"/>
  <c r="E115" i="17"/>
  <c r="G115" i="17"/>
  <c r="E40" i="17"/>
  <c r="G40" i="17"/>
  <c r="H40" i="17" s="1"/>
  <c r="E94" i="17"/>
  <c r="E125" i="17"/>
  <c r="G125" i="17"/>
  <c r="E47" i="17"/>
  <c r="E122" i="17"/>
  <c r="G122" i="17"/>
  <c r="E26" i="17"/>
  <c r="E83" i="17"/>
  <c r="G83" i="17"/>
  <c r="E78" i="17"/>
  <c r="E14" i="17"/>
  <c r="E109" i="17"/>
  <c r="G109" i="17"/>
  <c r="E45" i="17"/>
  <c r="G45" i="17"/>
  <c r="E116" i="17"/>
  <c r="E84" i="17"/>
  <c r="E103" i="17"/>
  <c r="E106" i="17"/>
  <c r="E42" i="17"/>
  <c r="E59" i="17"/>
  <c r="G59" i="17"/>
  <c r="E105" i="17"/>
  <c r="E41" i="17"/>
  <c r="E16" i="17"/>
  <c r="G16" i="17"/>
  <c r="E24" i="17"/>
  <c r="G24" i="17"/>
  <c r="E28" i="17"/>
  <c r="G28" i="17"/>
  <c r="E39" i="17"/>
  <c r="E70" i="17"/>
  <c r="E107" i="17"/>
  <c r="G107" i="17"/>
  <c r="E101" i="17"/>
  <c r="G101" i="17"/>
  <c r="E69" i="17"/>
  <c r="G69" i="17"/>
  <c r="E91" i="17"/>
  <c r="G91" i="17"/>
  <c r="E32" i="17"/>
  <c r="G32" i="17"/>
  <c r="E44" i="17"/>
  <c r="G44" i="17"/>
  <c r="E55" i="17"/>
  <c r="E19" i="17"/>
  <c r="G19" i="17"/>
  <c r="E98" i="17"/>
  <c r="E66" i="17"/>
  <c r="E34" i="17"/>
  <c r="E87" i="17"/>
  <c r="E23" i="17"/>
  <c r="E97" i="17"/>
  <c r="G97" i="17"/>
  <c r="E65" i="17"/>
  <c r="G65" i="17"/>
  <c r="E33" i="17"/>
  <c r="G33" i="17"/>
  <c r="E71" i="17"/>
  <c r="E48" i="17"/>
  <c r="G48" i="17"/>
  <c r="E56" i="17"/>
  <c r="G56" i="17"/>
  <c r="E10" i="17"/>
  <c r="H10" i="17" s="1"/>
  <c r="J10" i="17" s="1"/>
  <c r="H97" i="17" l="1"/>
  <c r="H44" i="17"/>
  <c r="H101" i="17"/>
  <c r="H28" i="17"/>
  <c r="H109" i="17"/>
  <c r="H69" i="17"/>
  <c r="H45" i="17"/>
  <c r="H83" i="17"/>
  <c r="H125" i="17"/>
  <c r="H32" i="17"/>
  <c r="H24" i="17"/>
  <c r="H33" i="17"/>
  <c r="H19" i="17"/>
  <c r="H91" i="17"/>
  <c r="H65" i="17"/>
  <c r="H93" i="17"/>
  <c r="H107" i="17"/>
  <c r="H59" i="17"/>
  <c r="H122" i="17"/>
  <c r="G38" i="17"/>
  <c r="H38" i="17" s="1"/>
  <c r="G111" i="17"/>
  <c r="H111" i="17" s="1"/>
  <c r="G63" i="17"/>
  <c r="H63" i="17" s="1"/>
  <c r="G17" i="17"/>
  <c r="H17" i="17" s="1"/>
  <c r="G95" i="17"/>
  <c r="H95" i="17" s="1"/>
  <c r="G114" i="17"/>
  <c r="H114" i="17" s="1"/>
  <c r="G11" i="17"/>
  <c r="H11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G86" i="17"/>
  <c r="H86" i="17" s="1"/>
  <c r="G76" i="17"/>
  <c r="H76" i="17" s="1"/>
  <c r="G54" i="17"/>
  <c r="H54" i="17" s="1"/>
  <c r="G87" i="17"/>
  <c r="H87" i="17" s="1"/>
  <c r="G70" i="17"/>
  <c r="H70" i="17" s="1"/>
  <c r="H16" i="17"/>
  <c r="G42" i="17"/>
  <c r="H42" i="17" s="1"/>
  <c r="G116" i="17"/>
  <c r="H116" i="17" s="1"/>
  <c r="G78" i="17"/>
  <c r="H78" i="17" s="1"/>
  <c r="G47" i="17"/>
  <c r="H47" i="17" s="1"/>
  <c r="H77" i="17"/>
  <c r="H123" i="17"/>
  <c r="H29" i="17"/>
  <c r="H35" i="17"/>
  <c r="H117" i="17"/>
  <c r="H89" i="17"/>
  <c r="H67" i="17"/>
  <c r="H36" i="17"/>
  <c r="G74" i="17"/>
  <c r="H74" i="17" s="1"/>
  <c r="G124" i="17"/>
  <c r="H124" i="17" s="1"/>
  <c r="G82" i="17"/>
  <c r="H82" i="17" s="1"/>
  <c r="G23" i="17"/>
  <c r="H23" i="17" s="1"/>
  <c r="G98" i="17"/>
  <c r="H98" i="17" s="1"/>
  <c r="G84" i="17"/>
  <c r="H84" i="17" s="1"/>
  <c r="G14" i="17"/>
  <c r="H14" i="17" s="1"/>
  <c r="H43" i="17"/>
  <c r="H13" i="17"/>
  <c r="H61" i="17"/>
  <c r="H113" i="17"/>
  <c r="G102" i="17"/>
  <c r="H102" i="17" s="1"/>
  <c r="G58" i="17"/>
  <c r="H58" i="17" s="1"/>
  <c r="G30" i="17"/>
  <c r="H30" i="17" s="1"/>
  <c r="G52" i="17"/>
  <c r="H52" i="17" s="1"/>
  <c r="G49" i="17"/>
  <c r="H49" i="17" s="1"/>
  <c r="G18" i="17"/>
  <c r="H18" i="17" s="1"/>
  <c r="G118" i="17"/>
  <c r="H118" i="17" s="1"/>
  <c r="G31" i="17"/>
  <c r="H31" i="17" s="1"/>
  <c r="G62" i="17"/>
  <c r="H62" i="17" s="1"/>
  <c r="G119" i="17"/>
  <c r="H119" i="17" s="1"/>
  <c r="G90" i="17"/>
  <c r="H90" i="17" s="1"/>
  <c r="H57" i="17"/>
  <c r="H56" i="17"/>
  <c r="G34" i="17"/>
  <c r="H34" i="17" s="1"/>
  <c r="G55" i="17"/>
  <c r="H55" i="17" s="1"/>
  <c r="G39" i="17"/>
  <c r="H39" i="17" s="1"/>
  <c r="G41" i="17"/>
  <c r="H41" i="17" s="1"/>
  <c r="G106" i="17"/>
  <c r="H106" i="17" s="1"/>
  <c r="H115" i="17"/>
  <c r="H73" i="17"/>
  <c r="H12" i="17"/>
  <c r="H75" i="17"/>
  <c r="H99" i="17"/>
  <c r="H21" i="17"/>
  <c r="H27" i="17"/>
  <c r="H121" i="17"/>
  <c r="G20" i="17"/>
  <c r="H20" i="17" s="1"/>
  <c r="G79" i="17"/>
  <c r="H79" i="17" s="1"/>
  <c r="G127" i="17"/>
  <c r="H127" i="17" s="1"/>
  <c r="G46" i="17"/>
  <c r="H46" i="17" s="1"/>
  <c r="G15" i="17"/>
  <c r="H15" i="17" s="1"/>
  <c r="G126" i="17"/>
  <c r="H126" i="17" s="1"/>
  <c r="G81" i="17"/>
  <c r="H81" i="17" s="1"/>
  <c r="G50" i="17"/>
  <c r="H50" i="17" s="1"/>
  <c r="G22" i="17"/>
  <c r="H22" i="17" s="1"/>
  <c r="G110" i="17"/>
  <c r="H110" i="17" s="1"/>
  <c r="G71" i="17"/>
  <c r="H71" i="17" s="1"/>
  <c r="H120" i="17"/>
  <c r="H100" i="17"/>
  <c r="H85" i="17"/>
  <c r="H48" i="17"/>
  <c r="G66" i="17"/>
  <c r="H66" i="17" s="1"/>
  <c r="G105" i="17"/>
  <c r="H105" i="17" s="1"/>
  <c r="G103" i="17"/>
  <c r="H103" i="17" s="1"/>
  <c r="G26" i="17"/>
  <c r="H26" i="17" s="1"/>
  <c r="G94" i="17"/>
  <c r="H94" i="17" s="1"/>
  <c r="H37" i="17"/>
  <c r="H68" i="17"/>
  <c r="H108" i="17"/>
  <c r="H53" i="17"/>
  <c r="H92" i="17"/>
  <c r="H25" i="17"/>
  <c r="H51" i="17"/>
  <c r="H60" i="17"/>
</calcChain>
</file>

<file path=xl/sharedStrings.xml><?xml version="1.0" encoding="utf-8"?>
<sst xmlns="http://schemas.openxmlformats.org/spreadsheetml/2006/main" count="15" uniqueCount="15">
  <si>
    <t>µ</t>
  </si>
  <si>
    <t>𝜸</t>
  </si>
  <si>
    <r>
      <t>r</t>
    </r>
    <r>
      <rPr>
        <b/>
        <vertAlign val="subscript"/>
        <sz val="10"/>
        <rFont val="Calibri"/>
        <family val="2"/>
        <scheme val="minor"/>
      </rPr>
      <t>t</t>
    </r>
  </si>
  <si>
    <r>
      <t>x</t>
    </r>
    <r>
      <rPr>
        <b/>
        <vertAlign val="subscript"/>
        <sz val="10"/>
        <rFont val="Calibri"/>
        <family val="2"/>
        <scheme val="minor"/>
      </rPr>
      <t>t</t>
    </r>
  </si>
  <si>
    <r>
      <rPr>
        <b/>
        <sz val="10"/>
        <rFont val="Calibri"/>
        <family val="2"/>
      </rPr>
      <t>r</t>
    </r>
    <r>
      <rPr>
        <b/>
        <vertAlign val="subscript"/>
        <sz val="10"/>
        <rFont val="Aptos Narrow"/>
        <family val="2"/>
      </rPr>
      <t>f</t>
    </r>
  </si>
  <si>
    <t>TC</t>
  </si>
  <si>
    <t>net of TC</t>
  </si>
  <si>
    <r>
      <t>w</t>
    </r>
    <r>
      <rPr>
        <b/>
        <vertAlign val="subscript"/>
        <sz val="10"/>
        <rFont val="Calibri"/>
        <family val="2"/>
        <scheme val="minor"/>
      </rPr>
      <t>t</t>
    </r>
  </si>
  <si>
    <r>
      <t>r</t>
    </r>
    <r>
      <rPr>
        <b/>
        <vertAlign val="subscript"/>
        <sz val="10"/>
        <rFont val="Calibri"/>
        <family val="2"/>
        <scheme val="minor"/>
      </rPr>
      <t>p</t>
    </r>
  </si>
  <si>
    <r>
      <t>V</t>
    </r>
    <r>
      <rPr>
        <b/>
        <vertAlign val="subscript"/>
        <sz val="10"/>
        <rFont val="Calibri"/>
        <family val="2"/>
        <scheme val="minor"/>
      </rPr>
      <t>t</t>
    </r>
  </si>
  <si>
    <t>Trade Size</t>
  </si>
  <si>
    <t>Transaction cost</t>
  </si>
  <si>
    <r>
      <t>r</t>
    </r>
    <r>
      <rPr>
        <b/>
        <vertAlign val="subscript"/>
        <sz val="10"/>
        <rFont val="Calibri"/>
        <family val="2"/>
        <scheme val="minor"/>
      </rPr>
      <t>p</t>
    </r>
    <r>
      <rPr>
        <b/>
        <sz val="10"/>
        <rFont val="Calibri"/>
        <family val="2"/>
        <scheme val="minor"/>
      </rPr>
      <t xml:space="preserve"> - TC</t>
    </r>
  </si>
  <si>
    <t>σ</t>
  </si>
  <si>
    <t>varying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</si>
</sst>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6" formatCode="0.0000"/>
    <numFmt numFmtId="167" formatCode="&quot;$&quot;#,##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ptos Narrow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Aptos Narrow"/>
      <family val="2"/>
    </font>
    <font>
      <b/>
      <sz val="10"/>
      <name val="Calibri"/>
      <family val="2"/>
    </font>
    <font>
      <b/>
      <vertAlign val="subscript"/>
      <sz val="10"/>
      <name val="Aptos Narrow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  <xf numFmtId="43" fontId="14" fillId="0" borderId="0" applyFont="0" applyFill="0" applyBorder="0" applyAlignment="0" applyProtection="0"/>
  </cellStyleXfs>
  <cellXfs count="57">
    <xf numFmtId="0" fontId="0" fillId="0" borderId="0" xfId="0"/>
    <xf numFmtId="0" fontId="8" fillId="0" borderId="0" xfId="0" applyFont="1"/>
    <xf numFmtId="166" fontId="7" fillId="0" borderId="0" xfId="2" applyNumberFormat="1" applyFont="1"/>
    <xf numFmtId="0" fontId="3" fillId="0" borderId="0" xfId="0" applyFont="1" applyAlignment="1">
      <alignment horizontal="center"/>
    </xf>
    <xf numFmtId="10" fontId="5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7" fillId="0" borderId="2" xfId="2" applyNumberFormat="1" applyFont="1" applyBorder="1"/>
    <xf numFmtId="0" fontId="12" fillId="0" borderId="7" xfId="0" applyFont="1" applyBorder="1" applyAlignment="1">
      <alignment horizontal="center"/>
    </xf>
    <xf numFmtId="10" fontId="7" fillId="0" borderId="8" xfId="2" applyNumberFormat="1" applyFont="1" applyBorder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1" xfId="0" applyFont="1" applyBorder="1"/>
    <xf numFmtId="0" fontId="10" fillId="0" borderId="2" xfId="0" applyFont="1" applyBorder="1"/>
    <xf numFmtId="0" fontId="10" fillId="0" borderId="1" xfId="0" applyFont="1" applyBorder="1"/>
    <xf numFmtId="10" fontId="15" fillId="0" borderId="3" xfId="1" applyNumberFormat="1" applyFont="1" applyBorder="1"/>
    <xf numFmtId="0" fontId="5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6" fontId="7" fillId="0" borderId="0" xfId="2" applyNumberFormat="1" applyFont="1" applyAlignment="1">
      <alignment horizontal="center"/>
    </xf>
    <xf numFmtId="166" fontId="7" fillId="0" borderId="9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6" fontId="7" fillId="0" borderId="5" xfId="2" applyNumberFormat="1" applyFont="1" applyBorder="1" applyAlignment="1">
      <alignment horizontal="center"/>
    </xf>
    <xf numFmtId="164" fontId="7" fillId="0" borderId="2" xfId="2" applyNumberFormat="1" applyFont="1" applyBorder="1" applyAlignment="1">
      <alignment horizontal="center"/>
    </xf>
    <xf numFmtId="164" fontId="7" fillId="0" borderId="8" xfId="2" applyNumberFormat="1" applyFont="1" applyBorder="1" applyAlignment="1">
      <alignment horizontal="center"/>
    </xf>
    <xf numFmtId="164" fontId="7" fillId="0" borderId="10" xfId="2" applyNumberFormat="1" applyFont="1" applyBorder="1" applyAlignment="1">
      <alignment horizontal="center"/>
    </xf>
    <xf numFmtId="164" fontId="7" fillId="0" borderId="11" xfId="2" applyNumberFormat="1" applyFont="1" applyBorder="1" applyAlignment="1">
      <alignment horizontal="center"/>
    </xf>
    <xf numFmtId="164" fontId="7" fillId="0" borderId="5" xfId="2" applyNumberFormat="1" applyFont="1" applyBorder="1" applyAlignment="1">
      <alignment horizontal="center"/>
    </xf>
    <xf numFmtId="164" fontId="7" fillId="0" borderId="7" xfId="2" applyNumberFormat="1" applyFont="1" applyBorder="1" applyAlignment="1">
      <alignment horizontal="center"/>
    </xf>
    <xf numFmtId="164" fontId="7" fillId="0" borderId="4" xfId="2" applyNumberFormat="1" applyFont="1" applyBorder="1" applyAlignment="1">
      <alignment horizontal="center"/>
    </xf>
    <xf numFmtId="164" fontId="7" fillId="0" borderId="0" xfId="2" applyNumberFormat="1" applyFont="1" applyAlignment="1">
      <alignment horizontal="center"/>
    </xf>
    <xf numFmtId="164" fontId="7" fillId="0" borderId="6" xfId="2" applyNumberFormat="1" applyFont="1" applyBorder="1" applyAlignment="1">
      <alignment horizontal="center"/>
    </xf>
    <xf numFmtId="43" fontId="5" fillId="0" borderId="7" xfId="5" applyFont="1" applyBorder="1" applyAlignment="1"/>
    <xf numFmtId="43" fontId="5" fillId="0" borderId="8" xfId="5" applyFont="1" applyBorder="1" applyAlignment="1"/>
    <xf numFmtId="43" fontId="5" fillId="0" borderId="4" xfId="5" applyFont="1" applyBorder="1" applyAlignment="1"/>
    <xf numFmtId="43" fontId="5" fillId="0" borderId="5" xfId="5" applyFont="1" applyBorder="1" applyAlignment="1"/>
    <xf numFmtId="167" fontId="7" fillId="0" borderId="7" xfId="2" applyNumberFormat="1" applyFont="1" applyBorder="1" applyAlignment="1">
      <alignment horizontal="right"/>
    </xf>
    <xf numFmtId="167" fontId="5" fillId="0" borderId="8" xfId="0" applyNumberFormat="1" applyFont="1" applyBorder="1" applyAlignment="1">
      <alignment horizontal="right"/>
    </xf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0" fillId="0" borderId="9" xfId="0" applyFont="1" applyBorder="1"/>
    <xf numFmtId="0" fontId="10" fillId="0" borderId="11" xfId="0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10" fontId="7" fillId="0" borderId="10" xfId="1" applyNumberFormat="1" applyFont="1" applyBorder="1" applyAlignment="1">
      <alignment horizontal="center"/>
    </xf>
    <xf numFmtId="10" fontId="7" fillId="0" borderId="11" xfId="1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</cellXfs>
  <cellStyles count="6">
    <cellStyle name="Comma" xfId="5" builtinId="3"/>
    <cellStyle name="Normal" xfId="0" builtinId="0"/>
    <cellStyle name="Normal 2" xfId="2" xr:uid="{657E29CA-F1F2-4BC6-8437-AF60B0E80217}"/>
    <cellStyle name="Normal 2 2" xfId="4" xr:uid="{7DE968A7-ED66-48BC-8C2B-508BE672477E}"/>
    <cellStyle name="Normal 3" xfId="3" xr:uid="{98D72433-C27A-499A-B8FF-211ACA7BA493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5731-B14F-42F7-BC5A-DEDCFDC72189}">
  <dimension ref="A1:K127"/>
  <sheetViews>
    <sheetView tabSelected="1" workbookViewId="0">
      <pane ySplit="5670" topLeftCell="A111"/>
      <selection pane="bottomLeft" activeCell="L126" sqref="L126:M128"/>
    </sheetView>
  </sheetViews>
  <sheetFormatPr defaultRowHeight="12.75" x14ac:dyDescent="0.2"/>
  <cols>
    <col min="7" max="7" width="13.5703125" bestFit="1" customWidth="1"/>
    <col min="9" max="9" width="10" bestFit="1" customWidth="1"/>
  </cols>
  <sheetData>
    <row r="1" spans="1:11" ht="13.5" x14ac:dyDescent="0.25">
      <c r="A1" s="9" t="s">
        <v>0</v>
      </c>
      <c r="B1" s="10">
        <f>+AVERAGE(A8:A127)</f>
        <v>1.0627676504130591E-2</v>
      </c>
      <c r="D1" s="55" t="s">
        <v>1</v>
      </c>
      <c r="E1" s="56">
        <v>3</v>
      </c>
    </row>
    <row r="2" spans="1:11" x14ac:dyDescent="0.2">
      <c r="A2" s="11" t="s">
        <v>13</v>
      </c>
      <c r="B2" s="12">
        <f>+STDEV(A8:A127)</f>
        <v>4.4529966210271804E-2</v>
      </c>
    </row>
    <row r="3" spans="1:11" x14ac:dyDescent="0.2">
      <c r="A3" s="13"/>
      <c r="B3" s="14"/>
    </row>
    <row r="4" spans="1:11" x14ac:dyDescent="0.2">
      <c r="D4" s="4"/>
    </row>
    <row r="5" spans="1:11" x14ac:dyDescent="0.2">
      <c r="A5" s="15"/>
      <c r="B5" s="16"/>
      <c r="C5" s="50"/>
      <c r="D5" s="19" t="s">
        <v>14</v>
      </c>
      <c r="E5" s="5"/>
      <c r="F5" s="17"/>
      <c r="G5" s="18">
        <v>2E-3</v>
      </c>
      <c r="H5" s="21" t="s">
        <v>6</v>
      </c>
      <c r="I5" s="15"/>
      <c r="J5" s="47" t="s">
        <v>5</v>
      </c>
      <c r="K5" s="3"/>
    </row>
    <row r="6" spans="1:11" ht="14.25" x14ac:dyDescent="0.25">
      <c r="A6" s="6" t="s">
        <v>2</v>
      </c>
      <c r="B6" s="7" t="s">
        <v>3</v>
      </c>
      <c r="C6" s="51" t="s">
        <v>4</v>
      </c>
      <c r="D6" s="20" t="s">
        <v>7</v>
      </c>
      <c r="E6" s="7" t="s">
        <v>8</v>
      </c>
      <c r="F6" s="6" t="s">
        <v>10</v>
      </c>
      <c r="G6" s="8" t="s">
        <v>11</v>
      </c>
      <c r="H6" s="8" t="s">
        <v>12</v>
      </c>
      <c r="I6" s="48" t="s">
        <v>9</v>
      </c>
      <c r="J6" s="49"/>
      <c r="K6" s="1"/>
    </row>
    <row r="7" spans="1:11" x14ac:dyDescent="0.2">
      <c r="A7" s="22"/>
      <c r="B7" s="32">
        <v>3.2618267671728429E-2</v>
      </c>
      <c r="C7" s="52">
        <v>4.0000000000000001E-3</v>
      </c>
      <c r="D7" s="24"/>
      <c r="E7" s="25"/>
      <c r="F7" s="26"/>
      <c r="G7" s="27"/>
      <c r="H7" s="25"/>
      <c r="I7" s="26"/>
      <c r="J7" s="25"/>
    </row>
    <row r="8" spans="1:11" x14ac:dyDescent="0.2">
      <c r="A8" s="28">
        <v>6.5702237874208994E-2</v>
      </c>
      <c r="B8" s="33">
        <v>-1.5928107408773668E-2</v>
      </c>
      <c r="C8" s="53">
        <v>4.0000000000000001E-3</v>
      </c>
      <c r="D8" s="34">
        <f t="shared" ref="D8:D39" si="0">+(1/$E$1)*($B$1+B8)/($B$2^2)</f>
        <v>-0.89101536167729045</v>
      </c>
      <c r="E8" s="33"/>
      <c r="F8" s="37">
        <f>+ABS(D8-D7*(1+C7+A8))</f>
        <v>0.89101536167729045</v>
      </c>
      <c r="G8" s="23"/>
      <c r="H8" s="29"/>
      <c r="I8" s="45">
        <v>1</v>
      </c>
      <c r="J8" s="46">
        <v>1</v>
      </c>
    </row>
    <row r="9" spans="1:11" x14ac:dyDescent="0.2">
      <c r="A9" s="28">
        <v>-2.2721145066549008E-2</v>
      </c>
      <c r="B9" s="33">
        <v>-1.4274048379077182E-2</v>
      </c>
      <c r="C9" s="53">
        <v>4.0000000000000001E-3</v>
      </c>
      <c r="D9" s="34">
        <f t="shared" si="0"/>
        <v>-0.61296400489239422</v>
      </c>
      <c r="E9" s="33">
        <f t="shared" ref="E9:E40" si="1">+D8*A9</f>
        <v>2.0244889289193348E-2</v>
      </c>
      <c r="F9" s="37">
        <f>+ABS(D9-D8*(1+C8+A9))</f>
        <v>0.26137052894241208</v>
      </c>
      <c r="G9" s="39">
        <f>+$G$5*F8</f>
        <v>1.7820307233545809E-3</v>
      </c>
      <c r="H9" s="33">
        <f>+E9-G9</f>
        <v>1.8462858565838767E-2</v>
      </c>
      <c r="I9" s="41">
        <f>+I8*(1+C8+E9)</f>
        <v>1.0242448892891933</v>
      </c>
      <c r="J9" s="42">
        <f>+J8*(1+C8+H9)</f>
        <v>1.0224628585658389</v>
      </c>
    </row>
    <row r="10" spans="1:11" x14ac:dyDescent="0.2">
      <c r="A10" s="28">
        <v>3.7776386808650343E-3</v>
      </c>
      <c r="B10" s="33">
        <v>1.2876812270390281E-3</v>
      </c>
      <c r="C10" s="53">
        <v>4.0000000000000001E-3</v>
      </c>
      <c r="D10" s="34">
        <f t="shared" si="0"/>
        <v>2.0030006935949887</v>
      </c>
      <c r="E10" s="33">
        <f t="shared" si="1"/>
        <v>-2.3155565348594526E-3</v>
      </c>
      <c r="F10" s="37">
        <f t="shared" ref="F10:F73" si="2">+ABS(D10-D9*(1+C9+A10))</f>
        <v>2.620732111041812</v>
      </c>
      <c r="G10" s="39">
        <f t="shared" ref="G10:G73" si="3">+$G$5*F9</f>
        <v>5.2274105788482417E-4</v>
      </c>
      <c r="H10" s="33">
        <f t="shared" ref="H10:H73" si="4">+E10-G10</f>
        <v>-2.8382975927442769E-3</v>
      </c>
      <c r="I10" s="41">
        <f t="shared" ref="I10:I73" si="5">+I9*(1+C9+E10)</f>
        <v>1.0259701718996601</v>
      </c>
      <c r="J10" s="42">
        <f t="shared" ref="J10:J73" si="6">+J9*(1+C9+H10)</f>
        <v>1.0236506561299643</v>
      </c>
    </row>
    <row r="11" spans="1:11" x14ac:dyDescent="0.2">
      <c r="A11" s="28">
        <v>5.3680082166353893E-2</v>
      </c>
      <c r="B11" s="33">
        <v>-1.3056917685768412E-2</v>
      </c>
      <c r="C11" s="53">
        <v>4.0000000000000001E-3</v>
      </c>
      <c r="D11" s="34">
        <f t="shared" si="0"/>
        <v>-0.40836136702816717</v>
      </c>
      <c r="E11" s="33">
        <f t="shared" si="1"/>
        <v>0.10752124181144283</v>
      </c>
      <c r="F11" s="37">
        <f t="shared" si="2"/>
        <v>2.5268953052089786</v>
      </c>
      <c r="G11" s="39">
        <f t="shared" si="3"/>
        <v>5.2414642220836244E-3</v>
      </c>
      <c r="H11" s="33">
        <f t="shared" si="4"/>
        <v>0.1022797775893592</v>
      </c>
      <c r="I11" s="41">
        <f t="shared" si="5"/>
        <v>1.1403876395314096</v>
      </c>
      <c r="J11" s="42">
        <f t="shared" si="6"/>
        <v>1.1324440201926584</v>
      </c>
    </row>
    <row r="12" spans="1:11" x14ac:dyDescent="0.2">
      <c r="A12" s="28">
        <v>2.3351264344395432E-2</v>
      </c>
      <c r="B12" s="33">
        <v>-3.0356826661995986E-2</v>
      </c>
      <c r="C12" s="53">
        <v>4.0000000000000001E-3</v>
      </c>
      <c r="D12" s="34">
        <f t="shared" si="0"/>
        <v>-3.3165182566755385</v>
      </c>
      <c r="E12" s="33">
        <f t="shared" si="1"/>
        <v>-9.5357542295134157E-3</v>
      </c>
      <c r="F12" s="37">
        <f t="shared" si="2"/>
        <v>2.8969876899497451</v>
      </c>
      <c r="G12" s="39">
        <f t="shared" si="3"/>
        <v>5.0537906104179573E-3</v>
      </c>
      <c r="H12" s="33">
        <f t="shared" si="4"/>
        <v>-1.4589544839931374E-2</v>
      </c>
      <c r="I12" s="41">
        <f t="shared" si="5"/>
        <v>1.1340747338325889</v>
      </c>
      <c r="J12" s="42">
        <f t="shared" si="6"/>
        <v>1.1204519534621162</v>
      </c>
    </row>
    <row r="13" spans="1:11" x14ac:dyDescent="0.2">
      <c r="A13" s="28">
        <v>-0.10897117763234726</v>
      </c>
      <c r="B13" s="33">
        <v>-4.449071553792712E-3</v>
      </c>
      <c r="C13" s="53">
        <v>4.0000000000000001E-3</v>
      </c>
      <c r="D13" s="34">
        <f t="shared" si="0"/>
        <v>1.0386385604355153</v>
      </c>
      <c r="E13" s="33">
        <f t="shared" si="1"/>
        <v>0.36140490006911274</v>
      </c>
      <c r="F13" s="37">
        <f t="shared" si="2"/>
        <v>4.0070179900686433</v>
      </c>
      <c r="G13" s="39">
        <f t="shared" si="3"/>
        <v>5.7939753798994902E-3</v>
      </c>
      <c r="H13" s="33">
        <f t="shared" si="4"/>
        <v>0.35561092468921324</v>
      </c>
      <c r="I13" s="41">
        <f t="shared" si="5"/>
        <v>1.5484711986195918</v>
      </c>
      <c r="J13" s="42">
        <f t="shared" si="6"/>
        <v>1.5233787165164632</v>
      </c>
    </row>
    <row r="14" spans="1:11" x14ac:dyDescent="0.2">
      <c r="A14" s="28">
        <v>4.2539598122797818E-2</v>
      </c>
      <c r="B14" s="33">
        <v>2.8897539468252326E-2</v>
      </c>
      <c r="C14" s="53">
        <v>4.0000000000000001E-3</v>
      </c>
      <c r="D14" s="34">
        <f t="shared" si="0"/>
        <v>6.6442851984271414</v>
      </c>
      <c r="E14" s="33">
        <f t="shared" si="1"/>
        <v>4.4183266955768075E-2</v>
      </c>
      <c r="F14" s="37">
        <f t="shared" si="2"/>
        <v>5.5573088167941158</v>
      </c>
      <c r="G14" s="39">
        <f t="shared" si="3"/>
        <v>8.0140359801372865E-3</v>
      </c>
      <c r="H14" s="33">
        <f t="shared" si="4"/>
        <v>3.6169230975630788E-2</v>
      </c>
      <c r="I14" s="41">
        <f t="shared" si="5"/>
        <v>1.6230815997559978</v>
      </c>
      <c r="J14" s="42">
        <f t="shared" si="6"/>
        <v>1.5845716680435729</v>
      </c>
    </row>
    <row r="15" spans="1:11" x14ac:dyDescent="0.2">
      <c r="A15" s="28">
        <v>7.3563212604772638E-2</v>
      </c>
      <c r="B15" s="33">
        <v>3.2853559072430226E-2</v>
      </c>
      <c r="C15" s="53">
        <v>4.0000000000000001E-3</v>
      </c>
      <c r="D15" s="34">
        <f t="shared" si="0"/>
        <v>7.3093017417672881</v>
      </c>
      <c r="E15" s="33">
        <f t="shared" si="1"/>
        <v>0.48877496465863973</v>
      </c>
      <c r="F15" s="37">
        <f t="shared" si="2"/>
        <v>0.1496644378877976</v>
      </c>
      <c r="G15" s="39">
        <f t="shared" si="3"/>
        <v>1.1114617633588232E-2</v>
      </c>
      <c r="H15" s="33">
        <f t="shared" si="4"/>
        <v>0.4776603470250515</v>
      </c>
      <c r="I15" s="41">
        <f t="shared" si="5"/>
        <v>2.4228955777138479</v>
      </c>
      <c r="J15" s="42">
        <f t="shared" si="6"/>
        <v>2.3477970075595049</v>
      </c>
    </row>
    <row r="16" spans="1:11" x14ac:dyDescent="0.2">
      <c r="A16" s="28">
        <v>2.3533037118895695E-2</v>
      </c>
      <c r="B16" s="33">
        <v>1.1277129941045976E-2</v>
      </c>
      <c r="C16" s="53">
        <v>4.0000000000000001E-3</v>
      </c>
      <c r="D16" s="34">
        <f t="shared" si="0"/>
        <v>3.6822513845285796</v>
      </c>
      <c r="E16" s="33">
        <f t="shared" si="1"/>
        <v>0.17201006920221854</v>
      </c>
      <c r="F16" s="37">
        <f t="shared" si="2"/>
        <v>3.8282976334079963</v>
      </c>
      <c r="G16" s="39">
        <f t="shared" si="3"/>
        <v>2.9932887577559518E-4</v>
      </c>
      <c r="H16" s="33">
        <f t="shared" si="4"/>
        <v>0.17171074032644293</v>
      </c>
      <c r="I16" s="41">
        <f t="shared" si="5"/>
        <v>2.8493495960170119</v>
      </c>
      <c r="J16" s="42">
        <f t="shared" si="6"/>
        <v>2.7603301578939927</v>
      </c>
    </row>
    <row r="17" spans="1:10" x14ac:dyDescent="0.2">
      <c r="A17" s="28">
        <v>3.2851470822499465E-2</v>
      </c>
      <c r="B17" s="33">
        <v>1.1873432145820593E-2</v>
      </c>
      <c r="C17" s="53">
        <v>4.0000000000000001E-3</v>
      </c>
      <c r="D17" s="34">
        <f t="shared" si="0"/>
        <v>3.7824912394035475</v>
      </c>
      <c r="E17" s="33">
        <f t="shared" si="1"/>
        <v>0.12096737391994888</v>
      </c>
      <c r="F17" s="37">
        <f t="shared" si="2"/>
        <v>3.5456524583095117E-2</v>
      </c>
      <c r="G17" s="39">
        <f t="shared" si="3"/>
        <v>7.6565952668159925E-3</v>
      </c>
      <c r="H17" s="33">
        <f t="shared" si="4"/>
        <v>0.1133107786531329</v>
      </c>
      <c r="I17" s="41">
        <f t="shared" si="5"/>
        <v>3.2054253324111248</v>
      </c>
      <c r="J17" s="42">
        <f t="shared" si="6"/>
        <v>3.0841466380562621</v>
      </c>
    </row>
    <row r="18" spans="1:10" x14ac:dyDescent="0.2">
      <c r="A18" s="28">
        <v>2.3206343963110405E-2</v>
      </c>
      <c r="B18" s="33">
        <v>8.8749148505531863E-4</v>
      </c>
      <c r="C18" s="53">
        <v>4.0000000000000001E-3</v>
      </c>
      <c r="D18" s="34">
        <f t="shared" si="0"/>
        <v>1.9357278219911342</v>
      </c>
      <c r="E18" s="33">
        <f t="shared" si="1"/>
        <v>8.7777792739050509E-2</v>
      </c>
      <c r="F18" s="37">
        <f t="shared" si="2"/>
        <v>1.9496711751090783</v>
      </c>
      <c r="G18" s="39">
        <f t="shared" si="3"/>
        <v>7.0913049166190233E-5</v>
      </c>
      <c r="H18" s="33">
        <f t="shared" si="4"/>
        <v>8.7706879689884318E-2</v>
      </c>
      <c r="I18" s="41">
        <f t="shared" si="5"/>
        <v>3.499612194209655</v>
      </c>
      <c r="J18" s="42">
        <f t="shared" si="6"/>
        <v>3.3669841027384488</v>
      </c>
    </row>
    <row r="19" spans="1:10" x14ac:dyDescent="0.2">
      <c r="A19" s="28">
        <v>6.2705159319755358E-2</v>
      </c>
      <c r="B19" s="33">
        <v>-6.7600571677920718E-3</v>
      </c>
      <c r="C19" s="53">
        <v>4.0000000000000001E-3</v>
      </c>
      <c r="D19" s="34">
        <f t="shared" si="0"/>
        <v>0.65015624272717554</v>
      </c>
      <c r="E19" s="33">
        <f t="shared" si="1"/>
        <v>0.12138012147763712</v>
      </c>
      <c r="F19" s="37">
        <f t="shared" si="2"/>
        <v>1.4146946120295603</v>
      </c>
      <c r="G19" s="39">
        <f t="shared" si="3"/>
        <v>3.8993423502181566E-3</v>
      </c>
      <c r="H19" s="33">
        <f t="shared" si="4"/>
        <v>0.11748077912741896</v>
      </c>
      <c r="I19" s="41">
        <f t="shared" si="5"/>
        <v>3.9383939962442818</v>
      </c>
      <c r="J19" s="42">
        <f t="shared" si="6"/>
        <v>3.7760079548487497</v>
      </c>
    </row>
    <row r="20" spans="1:10" x14ac:dyDescent="0.2">
      <c r="A20" s="28">
        <v>-2.9083374830410121E-3</v>
      </c>
      <c r="B20" s="33">
        <v>-1.3371321474288607E-2</v>
      </c>
      <c r="C20" s="53">
        <v>4.0000000000000001E-3</v>
      </c>
      <c r="D20" s="34">
        <f t="shared" si="0"/>
        <v>-0.46121341064138277</v>
      </c>
      <c r="E20" s="33">
        <f t="shared" si="1"/>
        <v>-1.8908737705565551E-3</v>
      </c>
      <c r="F20" s="37">
        <f t="shared" si="2"/>
        <v>1.1120794045689104</v>
      </c>
      <c r="G20" s="39">
        <f t="shared" si="3"/>
        <v>2.8293892240591205E-3</v>
      </c>
      <c r="H20" s="33">
        <f t="shared" si="4"/>
        <v>-4.7202629946156757E-3</v>
      </c>
      <c r="I20" s="41">
        <f t="shared" si="5"/>
        <v>3.9467005663236434</v>
      </c>
      <c r="J20" s="42">
        <f t="shared" si="6"/>
        <v>3.7732882360514979</v>
      </c>
    </row>
    <row r="21" spans="1:10" x14ac:dyDescent="0.2">
      <c r="A21" s="28">
        <v>-1.9433322698081033E-2</v>
      </c>
      <c r="B21" s="33">
        <v>-4.3572783202366405E-2</v>
      </c>
      <c r="C21" s="53">
        <v>4.0000000000000001E-3</v>
      </c>
      <c r="D21" s="34">
        <f t="shared" si="0"/>
        <v>-5.5381527819769216</v>
      </c>
      <c r="E21" s="33">
        <f t="shared" si="1"/>
        <v>8.9629090416765526E-3</v>
      </c>
      <c r="F21" s="37">
        <f t="shared" si="2"/>
        <v>5.0840574267346499</v>
      </c>
      <c r="G21" s="39">
        <f t="shared" si="3"/>
        <v>2.2241588091378209E-3</v>
      </c>
      <c r="H21" s="33">
        <f t="shared" si="4"/>
        <v>6.7387502325387313E-3</v>
      </c>
      <c r="I21" s="41">
        <f t="shared" si="5"/>
        <v>3.9978612867796302</v>
      </c>
      <c r="J21" s="42">
        <f t="shared" si="6"/>
        <v>3.8138086359738312</v>
      </c>
    </row>
    <row r="22" spans="1:10" x14ac:dyDescent="0.2">
      <c r="A22" s="28">
        <v>8.7697373943455142E-4</v>
      </c>
      <c r="B22" s="33">
        <v>5.5690739946284099E-4</v>
      </c>
      <c r="C22" s="53">
        <v>4.0000000000000001E-3</v>
      </c>
      <c r="D22" s="34">
        <f t="shared" si="0"/>
        <v>1.8801558309798159</v>
      </c>
      <c r="E22" s="33">
        <f t="shared" si="1"/>
        <v>-4.8568145547701648E-3</v>
      </c>
      <c r="F22" s="37">
        <f t="shared" si="2"/>
        <v>7.4453180386394155</v>
      </c>
      <c r="G22" s="39">
        <f t="shared" si="3"/>
        <v>1.0168114853469299E-2</v>
      </c>
      <c r="H22" s="33">
        <f t="shared" si="4"/>
        <v>-1.5024929408239464E-2</v>
      </c>
      <c r="I22" s="41">
        <f t="shared" si="5"/>
        <v>3.9944358610411652</v>
      </c>
      <c r="J22" s="42">
        <f t="shared" si="6"/>
        <v>3.7717616649856853</v>
      </c>
    </row>
    <row r="23" spans="1:10" x14ac:dyDescent="0.2">
      <c r="A23" s="28">
        <v>-5.4243517348689541E-2</v>
      </c>
      <c r="B23" s="33">
        <v>8.0727424244676597E-3</v>
      </c>
      <c r="C23" s="53">
        <v>4.0000000000000001E-3</v>
      </c>
      <c r="D23" s="34">
        <f t="shared" si="0"/>
        <v>3.1435860281823325</v>
      </c>
      <c r="E23" s="33">
        <f t="shared" si="1"/>
        <v>-0.10198626543599344</v>
      </c>
      <c r="F23" s="37">
        <f t="shared" si="2"/>
        <v>1.3578958393145906</v>
      </c>
      <c r="G23" s="39">
        <f t="shared" si="3"/>
        <v>1.4890636077278831E-2</v>
      </c>
      <c r="H23" s="33">
        <f t="shared" si="4"/>
        <v>-0.11687690151327228</v>
      </c>
      <c r="I23" s="41">
        <f t="shared" si="5"/>
        <v>3.6030360084941346</v>
      </c>
      <c r="J23" s="42">
        <f t="shared" si="6"/>
        <v>3.3460168949955604</v>
      </c>
    </row>
    <row r="24" spans="1:10" x14ac:dyDescent="0.2">
      <c r="A24" s="28">
        <v>-8.9395779170387928E-3</v>
      </c>
      <c r="B24" s="33">
        <v>2.7347868148523496E-2</v>
      </c>
      <c r="C24" s="53">
        <v>4.0000000000000001E-3</v>
      </c>
      <c r="D24" s="34">
        <f t="shared" si="0"/>
        <v>6.3837816702668988</v>
      </c>
      <c r="E24" s="33">
        <f t="shared" si="1"/>
        <v>-2.8102332237850466E-2</v>
      </c>
      <c r="F24" s="37">
        <f t="shared" si="2"/>
        <v>3.2557236302096877</v>
      </c>
      <c r="G24" s="39">
        <f t="shared" si="3"/>
        <v>2.715791678629181E-3</v>
      </c>
      <c r="H24" s="33">
        <f t="shared" si="4"/>
        <v>-3.0818123916479645E-2</v>
      </c>
      <c r="I24" s="41">
        <f t="shared" si="5"/>
        <v>3.5161944375524707</v>
      </c>
      <c r="J24" s="42">
        <f t="shared" si="6"/>
        <v>3.2562829992789348</v>
      </c>
    </row>
    <row r="25" spans="1:10" x14ac:dyDescent="0.2">
      <c r="A25" s="28">
        <v>3.7607524117374766E-3</v>
      </c>
      <c r="B25" s="33">
        <v>1.1390408669839668E-2</v>
      </c>
      <c r="C25" s="53">
        <v>4.0000000000000001E-3</v>
      </c>
      <c r="D25" s="34">
        <f t="shared" si="0"/>
        <v>3.701293815101165</v>
      </c>
      <c r="E25" s="33">
        <f t="shared" si="1"/>
        <v>2.4007822312461735E-2</v>
      </c>
      <c r="F25" s="37">
        <f t="shared" si="2"/>
        <v>2.7320308041592636</v>
      </c>
      <c r="G25" s="39">
        <f t="shared" si="3"/>
        <v>6.5114472604193754E-3</v>
      </c>
      <c r="H25" s="33">
        <f t="shared" si="4"/>
        <v>1.7496375052042358E-2</v>
      </c>
      <c r="I25" s="41">
        <f t="shared" si="5"/>
        <v>3.6146753865755068</v>
      </c>
      <c r="J25" s="42">
        <f t="shared" si="6"/>
        <v>3.326281279907024</v>
      </c>
    </row>
    <row r="26" spans="1:10" x14ac:dyDescent="0.2">
      <c r="A26" s="28">
        <v>-3.5183623316032427E-2</v>
      </c>
      <c r="B26" s="33">
        <v>1.8363314339838524E-2</v>
      </c>
      <c r="C26" s="53">
        <v>4.0000000000000001E-3</v>
      </c>
      <c r="D26" s="34">
        <f t="shared" si="0"/>
        <v>4.8734562636396825</v>
      </c>
      <c r="E26" s="33">
        <f t="shared" si="1"/>
        <v>-0.13022492737247995</v>
      </c>
      <c r="F26" s="37">
        <f t="shared" si="2"/>
        <v>1.287582200650593</v>
      </c>
      <c r="G26" s="39">
        <f t="shared" si="3"/>
        <v>5.4640616083185276E-3</v>
      </c>
      <c r="H26" s="33">
        <f t="shared" si="4"/>
        <v>-0.13568898898079848</v>
      </c>
      <c r="I26" s="41">
        <f t="shared" si="5"/>
        <v>3.1584132484299228</v>
      </c>
      <c r="J26" s="42">
        <f t="shared" si="6"/>
        <v>2.8882466610903115</v>
      </c>
    </row>
    <row r="27" spans="1:10" x14ac:dyDescent="0.2">
      <c r="A27" s="28">
        <v>4.9314069990267557E-2</v>
      </c>
      <c r="B27" s="33">
        <v>-6.3161282834298827E-3</v>
      </c>
      <c r="C27" s="53">
        <v>4.0000000000000001E-3</v>
      </c>
      <c r="D27" s="34">
        <f t="shared" si="0"/>
        <v>0.72478177083517903</v>
      </c>
      <c r="E27" s="33">
        <f t="shared" si="1"/>
        <v>0.24032996327963513</v>
      </c>
      <c r="F27" s="37">
        <f t="shared" si="2"/>
        <v>4.4084982811386979</v>
      </c>
      <c r="G27" s="39">
        <f t="shared" si="3"/>
        <v>2.5751644013011863E-3</v>
      </c>
      <c r="H27" s="33">
        <f t="shared" si="4"/>
        <v>0.23775479887833395</v>
      </c>
      <c r="I27" s="41">
        <f t="shared" si="5"/>
        <v>3.9301082414407191</v>
      </c>
      <c r="J27" s="42">
        <f t="shared" si="6"/>
        <v>3.5864941517532194</v>
      </c>
    </row>
    <row r="28" spans="1:10" x14ac:dyDescent="0.2">
      <c r="A28" s="28">
        <v>-2.0605688910044825E-4</v>
      </c>
      <c r="B28" s="33">
        <v>2.2941736202802824E-2</v>
      </c>
      <c r="C28" s="53">
        <v>4.0000000000000001E-3</v>
      </c>
      <c r="D28" s="34">
        <f t="shared" si="0"/>
        <v>5.6431001445865761</v>
      </c>
      <c r="E28" s="33">
        <f t="shared" si="1"/>
        <v>-1.4934627697501098E-4</v>
      </c>
      <c r="F28" s="37">
        <f t="shared" si="2"/>
        <v>4.9155685929450312</v>
      </c>
      <c r="G28" s="39">
        <f t="shared" si="3"/>
        <v>8.8169965622773953E-3</v>
      </c>
      <c r="H28" s="33">
        <f t="shared" si="4"/>
        <v>-8.9663428392524058E-3</v>
      </c>
      <c r="I28" s="41">
        <f t="shared" si="5"/>
        <v>3.945241727372514</v>
      </c>
      <c r="J28" s="42">
        <f t="shared" si="6"/>
        <v>3.5686823922046393</v>
      </c>
    </row>
    <row r="29" spans="1:10" x14ac:dyDescent="0.2">
      <c r="A29" s="28">
        <v>-8.0904045294356158E-4</v>
      </c>
      <c r="B29" s="33">
        <v>-2.1074836364781127E-3</v>
      </c>
      <c r="C29" s="53">
        <v>4.0000000000000001E-3</v>
      </c>
      <c r="D29" s="34">
        <f t="shared" si="0"/>
        <v>1.4322651999635585</v>
      </c>
      <c r="E29" s="33">
        <f t="shared" si="1"/>
        <v>-4.5654962969822015E-3</v>
      </c>
      <c r="F29" s="37">
        <f t="shared" si="2"/>
        <v>4.2288418489043815</v>
      </c>
      <c r="G29" s="39">
        <f t="shared" si="3"/>
        <v>9.8311371858900622E-3</v>
      </c>
      <c r="H29" s="33">
        <f t="shared" si="4"/>
        <v>-1.4396633482872264E-2</v>
      </c>
      <c r="I29" s="41">
        <f t="shared" si="5"/>
        <v>3.943010707784985</v>
      </c>
      <c r="J29" s="42">
        <f t="shared" si="6"/>
        <v>3.5315801093561081</v>
      </c>
    </row>
    <row r="30" spans="1:10" x14ac:dyDescent="0.2">
      <c r="A30" s="28">
        <v>7.4570537314063295E-2</v>
      </c>
      <c r="B30" s="33">
        <v>-8.5942974343671073E-3</v>
      </c>
      <c r="C30" s="53">
        <v>4.0000000000000001E-3</v>
      </c>
      <c r="D30" s="34">
        <f t="shared" si="0"/>
        <v>0.34181598059985357</v>
      </c>
      <c r="E30" s="33">
        <f t="shared" si="1"/>
        <v>0.10680478553751686</v>
      </c>
      <c r="F30" s="37">
        <f t="shared" si="2"/>
        <v>1.202983065701076</v>
      </c>
      <c r="G30" s="39">
        <f t="shared" si="3"/>
        <v>8.4576836978087627E-3</v>
      </c>
      <c r="H30" s="33">
        <f t="shared" si="4"/>
        <v>9.8347101839708101E-2</v>
      </c>
      <c r="I30" s="41">
        <f t="shared" si="5"/>
        <v>4.3799151636332327</v>
      </c>
      <c r="J30" s="42">
        <f t="shared" si="6"/>
        <v>3.8930270984634654</v>
      </c>
    </row>
    <row r="31" spans="1:10" x14ac:dyDescent="0.2">
      <c r="A31" s="28">
        <v>6.1331964036411488E-2</v>
      </c>
      <c r="B31" s="33">
        <v>1.8001372050416131E-3</v>
      </c>
      <c r="C31" s="53">
        <v>4.0000000000000001E-3</v>
      </c>
      <c r="D31" s="34">
        <f t="shared" si="0"/>
        <v>2.0891457932667312</v>
      </c>
      <c r="E31" s="33">
        <f t="shared" si="1"/>
        <v>2.0964245429220946E-2</v>
      </c>
      <c r="F31" s="37">
        <f t="shared" si="2"/>
        <v>1.7249983033152574</v>
      </c>
      <c r="G31" s="39">
        <f t="shared" si="3"/>
        <v>2.405966131402152E-3</v>
      </c>
      <c r="H31" s="33">
        <f t="shared" si="4"/>
        <v>1.8558279297818794E-2</v>
      </c>
      <c r="I31" s="41">
        <f t="shared" si="5"/>
        <v>4.4892564407373392</v>
      </c>
      <c r="J31" s="42">
        <f t="shared" si="6"/>
        <v>3.980847091064581</v>
      </c>
    </row>
    <row r="32" spans="1:10" x14ac:dyDescent="0.2">
      <c r="A32" s="28">
        <v>2.678916975658344E-2</v>
      </c>
      <c r="B32" s="33">
        <v>-1.3594375380179518E-3</v>
      </c>
      <c r="C32" s="53">
        <v>4.0000000000000001E-3</v>
      </c>
      <c r="D32" s="34">
        <f t="shared" si="0"/>
        <v>1.5580135734376674</v>
      </c>
      <c r="E32" s="33">
        <f t="shared" si="1"/>
        <v>5.5966481302074635E-2</v>
      </c>
      <c r="F32" s="37">
        <f t="shared" si="2"/>
        <v>0.59545528430420536</v>
      </c>
      <c r="G32" s="39">
        <f t="shared" si="3"/>
        <v>3.4499966066305148E-3</v>
      </c>
      <c r="H32" s="33">
        <f t="shared" si="4"/>
        <v>5.2516484695444121E-2</v>
      </c>
      <c r="I32" s="41">
        <f t="shared" si="5"/>
        <v>4.7584613531510325</v>
      </c>
      <c r="J32" s="42">
        <f t="shared" si="6"/>
        <v>4.2058305747616354</v>
      </c>
    </row>
    <row r="33" spans="1:10" x14ac:dyDescent="0.2">
      <c r="A33" s="28">
        <v>6.0572239704263682E-2</v>
      </c>
      <c r="B33" s="33">
        <v>-3.8118826263637724E-4</v>
      </c>
      <c r="C33" s="53">
        <v>4.0000000000000001E-3</v>
      </c>
      <c r="D33" s="34">
        <f t="shared" si="0"/>
        <v>1.7224596623681212</v>
      </c>
      <c r="E33" s="33">
        <f t="shared" si="1"/>
        <v>9.4372371632762825E-2</v>
      </c>
      <c r="F33" s="37">
        <f t="shared" si="2"/>
        <v>6.3841663003940452E-2</v>
      </c>
      <c r="G33" s="39">
        <f t="shared" si="3"/>
        <v>1.1909105686084107E-3</v>
      </c>
      <c r="H33" s="33">
        <f t="shared" si="4"/>
        <v>9.3181461064154411E-2</v>
      </c>
      <c r="I33" s="41">
        <f t="shared" si="5"/>
        <v>5.226562481783346</v>
      </c>
      <c r="J33" s="42">
        <f t="shared" si="6"/>
        <v>4.6145593350052634</v>
      </c>
    </row>
    <row r="34" spans="1:10" x14ac:dyDescent="0.2">
      <c r="A34" s="28">
        <v>2.3247927286492418E-2</v>
      </c>
      <c r="B34" s="33">
        <v>-2.3656919017072391E-2</v>
      </c>
      <c r="C34" s="53">
        <v>4.0000000000000001E-3</v>
      </c>
      <c r="D34" s="34">
        <f t="shared" si="0"/>
        <v>-2.1902474419354241</v>
      </c>
      <c r="E34" s="33">
        <f t="shared" si="1"/>
        <v>4.0043616984650365E-2</v>
      </c>
      <c r="F34" s="37">
        <f t="shared" si="2"/>
        <v>3.9596405599376681</v>
      </c>
      <c r="G34" s="39">
        <f t="shared" si="3"/>
        <v>1.2768332600788092E-4</v>
      </c>
      <c r="H34" s="33">
        <f t="shared" si="4"/>
        <v>3.9915933658642481E-2</v>
      </c>
      <c r="I34" s="41">
        <f t="shared" si="5"/>
        <v>5.4567591978773553</v>
      </c>
      <c r="J34" s="42">
        <f t="shared" si="6"/>
        <v>4.8172120166252244</v>
      </c>
    </row>
    <row r="35" spans="1:10" x14ac:dyDescent="0.2">
      <c r="A35" s="28">
        <v>-3.2276958809574811E-2</v>
      </c>
      <c r="B35" s="33">
        <v>-2.5896321178859018E-2</v>
      </c>
      <c r="C35" s="53">
        <v>4.0000000000000001E-3</v>
      </c>
      <c r="D35" s="34">
        <f t="shared" si="0"/>
        <v>-2.5666964067502165</v>
      </c>
      <c r="E35" s="33">
        <f t="shared" si="1"/>
        <v>7.0694526466126284E-2</v>
      </c>
      <c r="F35" s="37">
        <f t="shared" si="2"/>
        <v>0.43838250151317704</v>
      </c>
      <c r="G35" s="39">
        <f t="shared" si="3"/>
        <v>7.9192811198753356E-3</v>
      </c>
      <c r="H35" s="33">
        <f t="shared" si="4"/>
        <v>6.2775245346250952E-2</v>
      </c>
      <c r="I35" s="41">
        <f t="shared" si="5"/>
        <v>5.8643492422024837</v>
      </c>
      <c r="J35" s="42">
        <f t="shared" si="6"/>
        <v>5.1388825309202817</v>
      </c>
    </row>
    <row r="36" spans="1:10" x14ac:dyDescent="0.2">
      <c r="A36" s="28">
        <v>6.3041147248700052E-2</v>
      </c>
      <c r="B36" s="33">
        <v>2.1483184541538414E-2</v>
      </c>
      <c r="C36" s="53">
        <v>4.0000000000000001E-3</v>
      </c>
      <c r="D36" s="34">
        <f t="shared" si="0"/>
        <v>5.3979140532353798</v>
      </c>
      <c r="E36" s="33">
        <f t="shared" si="1"/>
        <v>-0.16180748612064971</v>
      </c>
      <c r="F36" s="37">
        <f t="shared" si="2"/>
        <v>8.1366847317332471</v>
      </c>
      <c r="G36" s="39">
        <f t="shared" si="3"/>
        <v>8.7676500302635407E-4</v>
      </c>
      <c r="H36" s="33">
        <f t="shared" si="4"/>
        <v>-0.16268425112367607</v>
      </c>
      <c r="I36" s="41">
        <f t="shared" si="5"/>
        <v>4.9389110305569721</v>
      </c>
      <c r="J36" s="42">
        <f t="shared" si="6"/>
        <v>4.3234228048886552</v>
      </c>
    </row>
    <row r="37" spans="1:10" x14ac:dyDescent="0.2">
      <c r="A37" s="28">
        <v>5.209852690287109E-2</v>
      </c>
      <c r="B37" s="33">
        <v>5.0619927503136788E-3</v>
      </c>
      <c r="C37" s="53">
        <v>4.0000000000000001E-3</v>
      </c>
      <c r="D37" s="34">
        <f t="shared" si="0"/>
        <v>2.6374716653885133</v>
      </c>
      <c r="E37" s="33">
        <f t="shared" si="1"/>
        <v>0.28122337052186935</v>
      </c>
      <c r="F37" s="37">
        <f t="shared" si="2"/>
        <v>3.0632574145816771</v>
      </c>
      <c r="G37" s="39">
        <f t="shared" si="3"/>
        <v>1.6273369463466494E-2</v>
      </c>
      <c r="H37" s="33">
        <f t="shared" si="4"/>
        <v>0.26495000105840288</v>
      </c>
      <c r="I37" s="41">
        <f t="shared" si="5"/>
        <v>6.3476038814000715</v>
      </c>
      <c r="J37" s="42">
        <f t="shared" si="6"/>
        <v>5.4862073728393828</v>
      </c>
    </row>
    <row r="38" spans="1:10" x14ac:dyDescent="0.2">
      <c r="A38" s="28">
        <v>-2.6123290642265502E-2</v>
      </c>
      <c r="B38" s="33">
        <v>2.1585275542439055E-3</v>
      </c>
      <c r="C38" s="53">
        <v>4.0000000000000001E-3</v>
      </c>
      <c r="D38" s="34">
        <f t="shared" si="0"/>
        <v>2.1493920850043335</v>
      </c>
      <c r="E38" s="33">
        <f t="shared" si="1"/>
        <v>-6.8899438875684157E-2</v>
      </c>
      <c r="F38" s="37">
        <f t="shared" si="2"/>
        <v>0.42973002817004957</v>
      </c>
      <c r="G38" s="39">
        <f t="shared" si="3"/>
        <v>6.1265148291633547E-3</v>
      </c>
      <c r="H38" s="33">
        <f t="shared" si="4"/>
        <v>-7.5025953704847506E-2</v>
      </c>
      <c r="I38" s="41">
        <f t="shared" si="5"/>
        <v>5.9356479512920917</v>
      </c>
      <c r="J38" s="42">
        <f t="shared" si="6"/>
        <v>5.0965442619608998</v>
      </c>
    </row>
    <row r="39" spans="1:10" x14ac:dyDescent="0.2">
      <c r="A39" s="28">
        <v>4.3394721238852504E-2</v>
      </c>
      <c r="B39" s="33">
        <v>-1.5606092306677657E-2</v>
      </c>
      <c r="C39" s="53">
        <v>4.0000000000000001E-3</v>
      </c>
      <c r="D39" s="34">
        <f t="shared" si="0"/>
        <v>-0.83688383768962948</v>
      </c>
      <c r="E39" s="33">
        <f t="shared" si="1"/>
        <v>9.3272270361759016E-2</v>
      </c>
      <c r="F39" s="37">
        <f t="shared" si="2"/>
        <v>3.0881457613957397</v>
      </c>
      <c r="G39" s="39">
        <f t="shared" si="3"/>
        <v>8.5946005634009919E-4</v>
      </c>
      <c r="H39" s="33">
        <f t="shared" si="4"/>
        <v>9.241281030541891E-2</v>
      </c>
      <c r="I39" s="41">
        <f t="shared" si="5"/>
        <v>6.5130219035823966</v>
      </c>
      <c r="J39" s="42">
        <f t="shared" si="6"/>
        <v>5.5879164171025071</v>
      </c>
    </row>
    <row r="40" spans="1:10" x14ac:dyDescent="0.2">
      <c r="A40" s="28">
        <v>5.5915880469185768E-2</v>
      </c>
      <c r="B40" s="33">
        <v>-1.2453423248432083E-3</v>
      </c>
      <c r="C40" s="53">
        <v>4.0000000000000001E-3</v>
      </c>
      <c r="D40" s="34">
        <f t="shared" ref="D40:D71" si="7">+(1/$E$1)*($B$1+B40)/($B$2^2)</f>
        <v>1.5771932570259375</v>
      </c>
      <c r="E40" s="33">
        <f t="shared" si="1"/>
        <v>-4.6795096634846788E-2</v>
      </c>
      <c r="F40" s="37">
        <f t="shared" si="2"/>
        <v>2.4642197267011721</v>
      </c>
      <c r="G40" s="39">
        <f t="shared" si="3"/>
        <v>6.1762915227914798E-3</v>
      </c>
      <c r="H40" s="33">
        <f t="shared" si="4"/>
        <v>-5.2971388157638265E-2</v>
      </c>
      <c r="I40" s="41">
        <f t="shared" si="5"/>
        <v>6.2342965018337138</v>
      </c>
      <c r="J40" s="42">
        <f t="shared" si="6"/>
        <v>5.3142683932481409</v>
      </c>
    </row>
    <row r="41" spans="1:10" x14ac:dyDescent="0.2">
      <c r="A41" s="28">
        <v>3.5765991505355497E-2</v>
      </c>
      <c r="B41" s="33">
        <v>-1.3604824316028701E-2</v>
      </c>
      <c r="C41" s="53">
        <v>4.0000000000000001E-3</v>
      </c>
      <c r="D41" s="34">
        <f t="shared" si="7"/>
        <v>-0.50046580780091809</v>
      </c>
      <c r="E41" s="33">
        <f t="shared" ref="E41:E72" si="8">+D40*A41</f>
        <v>5.6409880633093649E-2</v>
      </c>
      <c r="F41" s="37">
        <f t="shared" si="2"/>
        <v>2.140377718488053</v>
      </c>
      <c r="G41" s="39">
        <f t="shared" si="3"/>
        <v>4.9284394534023441E-3</v>
      </c>
      <c r="H41" s="33">
        <f t="shared" si="4"/>
        <v>5.1481441179691306E-2</v>
      </c>
      <c r="I41" s="41">
        <f t="shared" si="5"/>
        <v>6.6109096093408022</v>
      </c>
      <c r="J41" s="42">
        <f t="shared" si="6"/>
        <v>5.6091116625212303</v>
      </c>
    </row>
    <row r="42" spans="1:10" x14ac:dyDescent="0.2">
      <c r="A42" s="28">
        <v>3.7409541790955582E-3</v>
      </c>
      <c r="B42" s="33">
        <v>-2.0756482578510371E-2</v>
      </c>
      <c r="C42" s="53">
        <v>4.0000000000000001E-3</v>
      </c>
      <c r="D42" s="34">
        <f t="shared" si="7"/>
        <v>-1.7026770030747831</v>
      </c>
      <c r="E42" s="33">
        <f t="shared" si="8"/>
        <v>-1.8722196551872788E-3</v>
      </c>
      <c r="F42" s="37">
        <f t="shared" si="2"/>
        <v>1.198337112387474</v>
      </c>
      <c r="G42" s="39">
        <f t="shared" si="3"/>
        <v>4.2807554369761061E-3</v>
      </c>
      <c r="H42" s="33">
        <f t="shared" si="4"/>
        <v>-6.1529750921633852E-3</v>
      </c>
      <c r="I42" s="41">
        <f t="shared" si="5"/>
        <v>6.624976172868891</v>
      </c>
      <c r="J42" s="42">
        <f t="shared" si="6"/>
        <v>5.5970353848226591</v>
      </c>
    </row>
    <row r="43" spans="1:10" x14ac:dyDescent="0.2">
      <c r="A43" s="28">
        <v>-9.8292006924137875E-3</v>
      </c>
      <c r="B43" s="33">
        <v>-4.4936950961423005E-3</v>
      </c>
      <c r="C43" s="53">
        <v>4.0000000000000001E-3</v>
      </c>
      <c r="D43" s="34">
        <f t="shared" si="7"/>
        <v>1.0311372341393623</v>
      </c>
      <c r="E43" s="33">
        <f t="shared" si="8"/>
        <v>1.6735953977579692E-2</v>
      </c>
      <c r="F43" s="37">
        <f t="shared" si="2"/>
        <v>2.7238889912488649</v>
      </c>
      <c r="G43" s="39">
        <f t="shared" si="3"/>
        <v>2.3966742247749479E-3</v>
      </c>
      <c r="H43" s="33">
        <f t="shared" si="4"/>
        <v>1.4339279752804744E-2</v>
      </c>
      <c r="I43" s="41">
        <f t="shared" si="5"/>
        <v>6.7623513738920629</v>
      </c>
      <c r="J43" s="42">
        <f t="shared" si="6"/>
        <v>5.6996809825312695</v>
      </c>
    </row>
    <row r="44" spans="1:10" x14ac:dyDescent="0.2">
      <c r="A44" s="28">
        <v>2.4436212602945744E-2</v>
      </c>
      <c r="B44" s="33">
        <v>4.0433169953488654E-2</v>
      </c>
      <c r="C44" s="53">
        <v>4.0000000000000001E-3</v>
      </c>
      <c r="D44" s="34">
        <f t="shared" si="7"/>
        <v>8.5834528159079611</v>
      </c>
      <c r="E44" s="33">
        <f t="shared" si="8"/>
        <v>2.5197088676242901E-2</v>
      </c>
      <c r="F44" s="37">
        <f t="shared" si="2"/>
        <v>7.5229939441557985</v>
      </c>
      <c r="G44" s="39">
        <f t="shared" si="3"/>
        <v>5.4477779824977299E-3</v>
      </c>
      <c r="H44" s="33">
        <f t="shared" si="4"/>
        <v>1.9749310693745172E-2</v>
      </c>
      <c r="I44" s="41">
        <f t="shared" si="5"/>
        <v>6.9597923466155027</v>
      </c>
      <c r="J44" s="42">
        <f t="shared" si="6"/>
        <v>5.8350444770406353</v>
      </c>
    </row>
    <row r="45" spans="1:10" x14ac:dyDescent="0.2">
      <c r="A45" s="28">
        <v>4.2145132309855379E-2</v>
      </c>
      <c r="B45" s="33">
        <v>-3.625661890466468E-3</v>
      </c>
      <c r="C45" s="53">
        <v>4.0000000000000001E-3</v>
      </c>
      <c r="D45" s="34">
        <f t="shared" si="7"/>
        <v>1.1770557329590789</v>
      </c>
      <c r="E45" s="33">
        <f t="shared" si="8"/>
        <v>0.36175075460184175</v>
      </c>
      <c r="F45" s="37">
        <f t="shared" si="2"/>
        <v>7.8024816488143554</v>
      </c>
      <c r="G45" s="39">
        <f t="shared" si="3"/>
        <v>1.5045987888311596E-2</v>
      </c>
      <c r="H45" s="33">
        <f t="shared" si="4"/>
        <v>0.34670476671353018</v>
      </c>
      <c r="I45" s="41">
        <f t="shared" si="5"/>
        <v>9.5053416492622453</v>
      </c>
      <c r="J45" s="42">
        <f t="shared" si="6"/>
        <v>7.8814223891242436</v>
      </c>
    </row>
    <row r="46" spans="1:10" x14ac:dyDescent="0.2">
      <c r="A46" s="28">
        <v>7.1920544789841501E-2</v>
      </c>
      <c r="B46" s="33">
        <v>3.6888233984141562E-3</v>
      </c>
      <c r="C46" s="53">
        <v>4.0000000000000001E-3</v>
      </c>
      <c r="D46" s="34">
        <f t="shared" si="7"/>
        <v>2.4066385484705766</v>
      </c>
      <c r="E46" s="33">
        <f t="shared" si="8"/>
        <v>8.4654489562423149E-2</v>
      </c>
      <c r="F46" s="37">
        <f t="shared" si="2"/>
        <v>1.1402201030172383</v>
      </c>
      <c r="G46" s="39">
        <f t="shared" si="3"/>
        <v>1.5604963297628711E-2</v>
      </c>
      <c r="H46" s="33">
        <f t="shared" si="4"/>
        <v>6.9049526264794436E-2</v>
      </c>
      <c r="I46" s="41">
        <f t="shared" si="5"/>
        <v>10.34803286129403</v>
      </c>
      <c r="J46" s="42">
        <f t="shared" si="6"/>
        <v>8.457156560942515</v>
      </c>
    </row>
    <row r="47" spans="1:10" x14ac:dyDescent="0.2">
      <c r="A47" s="28">
        <v>5.6677567013462306E-3</v>
      </c>
      <c r="B47" s="33">
        <v>7.5902392620784999E-3</v>
      </c>
      <c r="C47" s="53">
        <v>4.0000000000000001E-3</v>
      </c>
      <c r="D47" s="34">
        <f t="shared" si="7"/>
        <v>3.0624760698636582</v>
      </c>
      <c r="E47" s="33">
        <f t="shared" si="8"/>
        <v>1.3640241760812275E-2</v>
      </c>
      <c r="F47" s="37">
        <f t="shared" si="2"/>
        <v>0.63257072543838655</v>
      </c>
      <c r="G47" s="39">
        <f t="shared" si="3"/>
        <v>2.2804402060344767E-3</v>
      </c>
      <c r="H47" s="33">
        <f t="shared" si="4"/>
        <v>1.1359801554777799E-2</v>
      </c>
      <c r="I47" s="41">
        <f t="shared" si="5"/>
        <v>10.530574662716088</v>
      </c>
      <c r="J47" s="42">
        <f t="shared" si="6"/>
        <v>8.5870568074362783</v>
      </c>
    </row>
    <row r="48" spans="1:10" x14ac:dyDescent="0.2">
      <c r="A48" s="28">
        <v>-2.682194264918164E-2</v>
      </c>
      <c r="B48" s="33">
        <v>-4.3839624262523667E-3</v>
      </c>
      <c r="C48" s="53">
        <v>4.0000000000000001E-3</v>
      </c>
      <c r="D48" s="34">
        <f t="shared" si="7"/>
        <v>1.0495835635621544</v>
      </c>
      <c r="E48" s="33">
        <f t="shared" si="8"/>
        <v>-8.2141557510374233E-2</v>
      </c>
      <c r="F48" s="37">
        <f t="shared" si="2"/>
        <v>1.9430008530705845</v>
      </c>
      <c r="G48" s="39">
        <f t="shared" si="3"/>
        <v>1.2651414508767732E-3</v>
      </c>
      <c r="H48" s="33">
        <f t="shared" si="4"/>
        <v>-8.3406698961251011E-2</v>
      </c>
      <c r="I48" s="41">
        <f t="shared" si="5"/>
        <v>9.7076991570921685</v>
      </c>
      <c r="J48" s="42">
        <f t="shared" si="6"/>
        <v>7.9051869725650246</v>
      </c>
    </row>
    <row r="49" spans="1:10" x14ac:dyDescent="0.2">
      <c r="A49" s="28">
        <v>7.1724258501592711E-2</v>
      </c>
      <c r="B49" s="33">
        <v>-9.0117481463482148E-3</v>
      </c>
      <c r="C49" s="53">
        <v>4.0000000000000001E-3</v>
      </c>
      <c r="D49" s="34">
        <f t="shared" si="7"/>
        <v>0.2716414978436566</v>
      </c>
      <c r="E49" s="33">
        <f t="shared" si="8"/>
        <v>7.5280602831954826E-2</v>
      </c>
      <c r="F49" s="37">
        <f t="shared" si="2"/>
        <v>0.85742100280470135</v>
      </c>
      <c r="G49" s="39">
        <f t="shared" si="3"/>
        <v>3.886001706141169E-3</v>
      </c>
      <c r="H49" s="33">
        <f t="shared" si="4"/>
        <v>7.1394601125813653E-2</v>
      </c>
      <c r="I49" s="41">
        <f t="shared" si="5"/>
        <v>10.477331398377695</v>
      </c>
      <c r="J49" s="42">
        <f t="shared" si="6"/>
        <v>8.5011953911865437</v>
      </c>
    </row>
    <row r="50" spans="1:10" x14ac:dyDescent="0.2">
      <c r="A50" s="28">
        <v>-1.2581336709021777E-2</v>
      </c>
      <c r="B50" s="33">
        <v>4.7015739510533981E-3</v>
      </c>
      <c r="C50" s="53">
        <v>4.0000000000000001E-3</v>
      </c>
      <c r="D50" s="34">
        <f t="shared" si="7"/>
        <v>2.5768843862492119</v>
      </c>
      <c r="E50" s="33">
        <f t="shared" si="8"/>
        <v>-3.4176131485140569E-3</v>
      </c>
      <c r="F50" s="37">
        <f t="shared" si="2"/>
        <v>2.3075739355626945</v>
      </c>
      <c r="G50" s="39">
        <f t="shared" si="3"/>
        <v>1.7148420056094028E-3</v>
      </c>
      <c r="H50" s="33">
        <f t="shared" si="4"/>
        <v>-5.1324551541234598E-3</v>
      </c>
      <c r="I50" s="41">
        <f t="shared" si="5"/>
        <v>10.483433258422771</v>
      </c>
      <c r="J50" s="42">
        <f t="shared" si="6"/>
        <v>8.4915681686495841</v>
      </c>
    </row>
    <row r="51" spans="1:10" x14ac:dyDescent="0.2">
      <c r="A51" s="28">
        <v>5.1343414156408695E-2</v>
      </c>
      <c r="B51" s="33">
        <v>-2.7067425734593979E-2</v>
      </c>
      <c r="C51" s="53">
        <v>4.0000000000000001E-3</v>
      </c>
      <c r="D51" s="34">
        <f t="shared" si="7"/>
        <v>-2.7635619386404717</v>
      </c>
      <c r="E51" s="33">
        <f t="shared" si="8"/>
        <v>0.13230604227637632</v>
      </c>
      <c r="F51" s="37">
        <f t="shared" si="2"/>
        <v>5.4830599047110571</v>
      </c>
      <c r="G51" s="39">
        <f t="shared" si="3"/>
        <v>4.6151478711253888E-3</v>
      </c>
      <c r="H51" s="33">
        <f t="shared" si="4"/>
        <v>0.12769089440525094</v>
      </c>
      <c r="I51" s="41">
        <f t="shared" si="5"/>
        <v>11.912388555346915</v>
      </c>
      <c r="J51" s="42">
        <f t="shared" si="6"/>
        <v>9.6098303756822077</v>
      </c>
    </row>
    <row r="52" spans="1:10" x14ac:dyDescent="0.2">
      <c r="A52" s="28">
        <v>-9.9829007192903801E-2</v>
      </c>
      <c r="B52" s="33">
        <v>-2.2482198412207804E-2</v>
      </c>
      <c r="C52" s="53">
        <v>4.0000000000000001E-3</v>
      </c>
      <c r="D52" s="34">
        <f t="shared" si="7"/>
        <v>-1.992774043367715</v>
      </c>
      <c r="E52" s="33">
        <f t="shared" si="8"/>
        <v>0.2758836446505748</v>
      </c>
      <c r="F52" s="37">
        <f t="shared" si="2"/>
        <v>0.505958498376744</v>
      </c>
      <c r="G52" s="39">
        <f t="shared" si="3"/>
        <v>1.0966119809422114E-2</v>
      </c>
      <c r="H52" s="33">
        <f t="shared" si="4"/>
        <v>0.26491752484115266</v>
      </c>
      <c r="I52" s="41">
        <f t="shared" si="5"/>
        <v>15.246471280711205</v>
      </c>
      <c r="J52" s="42">
        <f t="shared" si="6"/>
        <v>12.194082174453991</v>
      </c>
    </row>
    <row r="53" spans="1:10" x14ac:dyDescent="0.2">
      <c r="A53" s="28">
        <v>-1.9308316830690089E-2</v>
      </c>
      <c r="B53" s="33">
        <v>-2.6520634765089514E-2</v>
      </c>
      <c r="C53" s="53">
        <v>4.0000000000000001E-3</v>
      </c>
      <c r="D53" s="34">
        <f t="shared" si="7"/>
        <v>-2.6716450431616305</v>
      </c>
      <c r="E53" s="33">
        <f t="shared" si="8"/>
        <v>3.847711260131919E-2</v>
      </c>
      <c r="F53" s="37">
        <f t="shared" si="2"/>
        <v>0.70937701622176386</v>
      </c>
      <c r="G53" s="39">
        <f t="shared" si="3"/>
        <v>1.011916996753488E-3</v>
      </c>
      <c r="H53" s="33">
        <f t="shared" si="4"/>
        <v>3.7465195604565703E-2</v>
      </c>
      <c r="I53" s="41">
        <f t="shared" si="5"/>
        <v>15.894097358074756</v>
      </c>
      <c r="J53" s="42">
        <f t="shared" si="6"/>
        <v>12.699712177035874</v>
      </c>
    </row>
    <row r="54" spans="1:10" x14ac:dyDescent="0.2">
      <c r="A54" s="28">
        <v>-5.7977311309889347E-2</v>
      </c>
      <c r="B54" s="33">
        <v>3.4810613956166693E-3</v>
      </c>
      <c r="C54" s="53">
        <v>4.0000000000000001E-3</v>
      </c>
      <c r="D54" s="34">
        <f t="shared" si="7"/>
        <v>2.3717132491136428</v>
      </c>
      <c r="E54" s="33">
        <f t="shared" si="8"/>
        <v>0.15489479637690462</v>
      </c>
      <c r="F54" s="37">
        <f t="shared" si="2"/>
        <v>4.8991500760710149</v>
      </c>
      <c r="G54" s="39">
        <f t="shared" si="3"/>
        <v>1.4187540324435278E-3</v>
      </c>
      <c r="H54" s="33">
        <f t="shared" si="4"/>
        <v>0.15347604234446111</v>
      </c>
      <c r="I54" s="41">
        <f t="shared" si="5"/>
        <v>18.419586721380739</v>
      </c>
      <c r="J54" s="42">
        <f t="shared" si="6"/>
        <v>14.699612589589245</v>
      </c>
    </row>
    <row r="55" spans="1:10" x14ac:dyDescent="0.2">
      <c r="A55" s="28">
        <v>5.6099786870690005E-2</v>
      </c>
      <c r="B55" s="33">
        <v>-4.198987705539042E-4</v>
      </c>
      <c r="C55" s="53">
        <v>4.0000000000000001E-3</v>
      </c>
      <c r="D55" s="34">
        <f t="shared" si="7"/>
        <v>1.7159523315806124</v>
      </c>
      <c r="E55" s="33">
        <f t="shared" si="8"/>
        <v>0.13305260779366707</v>
      </c>
      <c r="F55" s="37">
        <f t="shared" si="2"/>
        <v>0.79830037832315215</v>
      </c>
      <c r="G55" s="39">
        <f t="shared" si="3"/>
        <v>9.7983001521420292E-3</v>
      </c>
      <c r="H55" s="33">
        <f t="shared" si="4"/>
        <v>0.12325430764152503</v>
      </c>
      <c r="I55" s="41">
        <f t="shared" si="5"/>
        <v>20.944039116027572</v>
      </c>
      <c r="J55" s="42">
        <f t="shared" si="6"/>
        <v>16.570201612276069</v>
      </c>
    </row>
    <row r="56" spans="1:10" x14ac:dyDescent="0.2">
      <c r="A56" s="28">
        <v>5.0844129168202884E-2</v>
      </c>
      <c r="B56" s="33">
        <v>1.9206283901211578E-3</v>
      </c>
      <c r="C56" s="53">
        <v>4.0000000000000001E-3</v>
      </c>
      <c r="D56" s="34">
        <f t="shared" si="7"/>
        <v>2.1094006553305928</v>
      </c>
      <c r="E56" s="33">
        <f t="shared" si="8"/>
        <v>8.7246101993363565E-2</v>
      </c>
      <c r="F56" s="37">
        <f t="shared" si="2"/>
        <v>0.29933841243029424</v>
      </c>
      <c r="G56" s="39">
        <f t="shared" si="3"/>
        <v>1.5966007566463043E-3</v>
      </c>
      <c r="H56" s="33">
        <f t="shared" si="4"/>
        <v>8.564950123671726E-2</v>
      </c>
      <c r="I56" s="41">
        <f t="shared" si="5"/>
        <v>22.855101045361618</v>
      </c>
      <c r="J56" s="42">
        <f t="shared" si="6"/>
        <v>18.055711922208467</v>
      </c>
    </row>
    <row r="57" spans="1:10" x14ac:dyDescent="0.2">
      <c r="A57" s="28">
        <v>2.3157002592483038E-2</v>
      </c>
      <c r="B57" s="33">
        <v>1.2061473283821835E-2</v>
      </c>
      <c r="C57" s="53">
        <v>4.0000000000000001E-3</v>
      </c>
      <c r="D57" s="34">
        <f t="shared" si="7"/>
        <v>3.8141014132933</v>
      </c>
      <c r="E57" s="33">
        <f t="shared" si="8"/>
        <v>4.8847396444075958E-2</v>
      </c>
      <c r="F57" s="37">
        <f t="shared" si="2"/>
        <v>1.6474157588973091</v>
      </c>
      <c r="G57" s="39">
        <f t="shared" si="3"/>
        <v>5.986768248605885E-4</v>
      </c>
      <c r="H57" s="33">
        <f t="shared" si="4"/>
        <v>4.8248719619215369E-2</v>
      </c>
      <c r="I57" s="41">
        <f t="shared" si="5"/>
        <v>24.062933631075257</v>
      </c>
      <c r="J57" s="42">
        <f t="shared" si="6"/>
        <v>18.99909975195726</v>
      </c>
    </row>
    <row r="58" spans="1:10" x14ac:dyDescent="0.2">
      <c r="A58" s="28">
        <v>-2.8436266836545768E-2</v>
      </c>
      <c r="B58" s="33">
        <v>-2.6834457684537658E-2</v>
      </c>
      <c r="C58" s="53">
        <v>4.0000000000000001E-3</v>
      </c>
      <c r="D58" s="34">
        <f t="shared" si="7"/>
        <v>-2.7243994412672201</v>
      </c>
      <c r="E58" s="33">
        <f t="shared" si="8"/>
        <v>-0.10845880553005462</v>
      </c>
      <c r="F58" s="37">
        <f t="shared" si="2"/>
        <v>6.4452984546836394</v>
      </c>
      <c r="G58" s="39">
        <f t="shared" si="3"/>
        <v>3.2948315177946182E-3</v>
      </c>
      <c r="H58" s="33">
        <f t="shared" si="4"/>
        <v>-0.11175363704784924</v>
      </c>
      <c r="I58" s="41">
        <f t="shared" si="5"/>
        <v>21.549348326424155</v>
      </c>
      <c r="J58" s="42">
        <f t="shared" si="6"/>
        <v>16.951877653048975</v>
      </c>
    </row>
    <row r="59" spans="1:10" x14ac:dyDescent="0.2">
      <c r="A59" s="28">
        <v>-2.2422948014669333E-2</v>
      </c>
      <c r="B59" s="33">
        <v>-1.4408013118480589E-2</v>
      </c>
      <c r="C59" s="53">
        <v>4.0000000000000001E-3</v>
      </c>
      <c r="D59" s="34">
        <f t="shared" si="7"/>
        <v>-0.63548380429718776</v>
      </c>
      <c r="E59" s="33">
        <f t="shared" si="8"/>
        <v>6.1089067042729053E-2</v>
      </c>
      <c r="F59" s="37">
        <f t="shared" si="2"/>
        <v>2.0387241676923722</v>
      </c>
      <c r="G59" s="39">
        <f t="shared" si="3"/>
        <v>1.2890596909367278E-2</v>
      </c>
      <c r="H59" s="33">
        <f t="shared" si="4"/>
        <v>4.8198470133361773E-2</v>
      </c>
      <c r="I59" s="41">
        <f t="shared" si="5"/>
        <v>22.951975304369899</v>
      </c>
      <c r="J59" s="42">
        <f t="shared" si="6"/>
        <v>17.836739732426054</v>
      </c>
    </row>
    <row r="60" spans="1:10" x14ac:dyDescent="0.2">
      <c r="A60" s="28">
        <v>2.1737002646990897E-2</v>
      </c>
      <c r="B60" s="33">
        <v>-2.6928575648705197E-2</v>
      </c>
      <c r="C60" s="53">
        <v>4.0000000000000001E-3</v>
      </c>
      <c r="D60" s="34">
        <f t="shared" si="7"/>
        <v>-2.7402209005771812</v>
      </c>
      <c r="E60" s="33">
        <f t="shared" si="8"/>
        <v>-1.3813513136127815E-2</v>
      </c>
      <c r="F60" s="37">
        <f t="shared" si="2"/>
        <v>2.0883816479266768</v>
      </c>
      <c r="G60" s="39">
        <f t="shared" si="3"/>
        <v>4.0774483353847443E-3</v>
      </c>
      <c r="H60" s="33">
        <f t="shared" si="4"/>
        <v>-1.7890961471512559E-2</v>
      </c>
      <c r="I60" s="41">
        <f t="shared" si="5"/>
        <v>22.726735793220385</v>
      </c>
      <c r="J60" s="42">
        <f t="shared" si="6"/>
        <v>17.588970268025527</v>
      </c>
    </row>
    <row r="61" spans="1:10" x14ac:dyDescent="0.2">
      <c r="A61" s="28">
        <v>-1.7017203448760624E-2</v>
      </c>
      <c r="B61" s="33">
        <v>-2.2704139889628146E-3</v>
      </c>
      <c r="C61" s="53">
        <v>4.0000000000000001E-3</v>
      </c>
      <c r="D61" s="34">
        <f t="shared" si="7"/>
        <v>1.4048762103589216</v>
      </c>
      <c r="E61" s="33">
        <f t="shared" si="8"/>
        <v>4.6630896559667949E-2</v>
      </c>
      <c r="F61" s="37">
        <f t="shared" si="2"/>
        <v>4.1094270979787435</v>
      </c>
      <c r="G61" s="39">
        <f t="shared" si="3"/>
        <v>4.176763295853354E-3</v>
      </c>
      <c r="H61" s="33">
        <f t="shared" si="4"/>
        <v>4.2454133263814593E-2</v>
      </c>
      <c r="I61" s="41">
        <f t="shared" si="5"/>
        <v>23.877410802305832</v>
      </c>
      <c r="J61" s="42">
        <f t="shared" si="6"/>
        <v>18.406050636829658</v>
      </c>
    </row>
    <row r="62" spans="1:10" x14ac:dyDescent="0.2">
      <c r="A62" s="28">
        <v>5.2204285147407256E-2</v>
      </c>
      <c r="B62" s="33">
        <v>-2.123904666285541E-2</v>
      </c>
      <c r="C62" s="53">
        <v>4.0000000000000001E-3</v>
      </c>
      <c r="D62" s="34">
        <f t="shared" si="7"/>
        <v>-1.7837972025228164</v>
      </c>
      <c r="E62" s="33">
        <f t="shared" si="8"/>
        <v>7.3340558282386045E-2</v>
      </c>
      <c r="F62" s="37">
        <f t="shared" si="2"/>
        <v>3.2676334760055594</v>
      </c>
      <c r="G62" s="39">
        <f t="shared" si="3"/>
        <v>8.2188541959574875E-3</v>
      </c>
      <c r="H62" s="33">
        <f t="shared" si="4"/>
        <v>6.5121704086428561E-2</v>
      </c>
      <c r="I62" s="41">
        <f t="shared" si="5"/>
        <v>25.72410308409404</v>
      </c>
      <c r="J62" s="42">
        <f t="shared" si="6"/>
        <v>19.678308222348416</v>
      </c>
    </row>
    <row r="63" spans="1:10" x14ac:dyDescent="0.2">
      <c r="A63" s="28">
        <v>2.5802946935541797E-2</v>
      </c>
      <c r="B63" s="33">
        <v>3.1401198588963244E-2</v>
      </c>
      <c r="C63" s="53">
        <v>4.0000000000000001E-3</v>
      </c>
      <c r="D63" s="34">
        <f t="shared" si="7"/>
        <v>7.065156402502784</v>
      </c>
      <c r="E63" s="33">
        <f t="shared" si="8"/>
        <v>-4.6027224560464132E-2</v>
      </c>
      <c r="F63" s="37">
        <f t="shared" si="2"/>
        <v>8.9021160183961552</v>
      </c>
      <c r="G63" s="39">
        <f t="shared" si="3"/>
        <v>6.5352669520111189E-3</v>
      </c>
      <c r="H63" s="33">
        <f t="shared" si="4"/>
        <v>-5.2562491512475253E-2</v>
      </c>
      <c r="I63" s="41">
        <f t="shared" si="5"/>
        <v>24.642990427162292</v>
      </c>
      <c r="J63" s="42">
        <f t="shared" si="6"/>
        <v>18.722680546320749</v>
      </c>
    </row>
    <row r="64" spans="1:10" x14ac:dyDescent="0.2">
      <c r="A64" s="28">
        <v>-3.4828847441946705E-2</v>
      </c>
      <c r="B64" s="33">
        <v>-3.7517942535323891E-4</v>
      </c>
      <c r="C64" s="53">
        <v>4.0000000000000001E-3</v>
      </c>
      <c r="D64" s="34">
        <f t="shared" si="7"/>
        <v>1.723469762569674</v>
      </c>
      <c r="E64" s="33">
        <f t="shared" si="8"/>
        <v>-0.24607125449626246</v>
      </c>
      <c r="F64" s="37">
        <f t="shared" si="2"/>
        <v>5.1238760110468586</v>
      </c>
      <c r="G64" s="39">
        <f t="shared" si="3"/>
        <v>1.7804232036792312E-2</v>
      </c>
      <c r="H64" s="33">
        <f t="shared" si="4"/>
        <v>-0.26387548653305476</v>
      </c>
      <c r="I64" s="41">
        <f t="shared" si="5"/>
        <v>18.677630819919731</v>
      </c>
      <c r="J64" s="42">
        <f t="shared" si="6"/>
        <v>13.857114830142685</v>
      </c>
    </row>
    <row r="65" spans="1:10" x14ac:dyDescent="0.2">
      <c r="A65" s="28">
        <v>4.1448511233696937E-2</v>
      </c>
      <c r="B65" s="33">
        <v>-3.2613403084046852E-2</v>
      </c>
      <c r="C65" s="53">
        <v>4.0000000000000001E-3</v>
      </c>
      <c r="D65" s="34">
        <f t="shared" si="7"/>
        <v>-3.6958542565250627</v>
      </c>
      <c r="E65" s="33">
        <f t="shared" si="8"/>
        <v>7.1435255814806128E-2</v>
      </c>
      <c r="F65" s="37">
        <f t="shared" si="2"/>
        <v>5.4976531539598215</v>
      </c>
      <c r="G65" s="39">
        <f t="shared" si="3"/>
        <v>1.0247752022093718E-2</v>
      </c>
      <c r="H65" s="33">
        <f t="shared" si="4"/>
        <v>6.1187503792712414E-2</v>
      </c>
      <c r="I65" s="41">
        <f t="shared" si="5"/>
        <v>20.086582678834883</v>
      </c>
      <c r="J65" s="42">
        <f t="shared" si="6"/>
        <v>14.760425555688661</v>
      </c>
    </row>
    <row r="66" spans="1:10" x14ac:dyDescent="0.2">
      <c r="A66" s="28">
        <v>8.901364716156282E-5</v>
      </c>
      <c r="B66" s="33">
        <v>-1.3108020950748986E-2</v>
      </c>
      <c r="C66" s="53">
        <v>4.0000000000000001E-3</v>
      </c>
      <c r="D66" s="34">
        <f t="shared" si="7"/>
        <v>-0.41695195050123351</v>
      </c>
      <c r="E66" s="33">
        <f t="shared" si="8"/>
        <v>-3.2898146675088203E-4</v>
      </c>
      <c r="F66" s="37">
        <f t="shared" si="2"/>
        <v>3.2940147045166808</v>
      </c>
      <c r="G66" s="39">
        <f t="shared" si="3"/>
        <v>1.0995306307919643E-2</v>
      </c>
      <c r="H66" s="33">
        <f t="shared" si="4"/>
        <v>-1.1324287774670524E-2</v>
      </c>
      <c r="I66" s="41">
        <f t="shared" si="5"/>
        <v>20.160320896118527</v>
      </c>
      <c r="J66" s="42">
        <f t="shared" si="6"/>
        <v>14.652315951242196</v>
      </c>
    </row>
    <row r="67" spans="1:10" x14ac:dyDescent="0.2">
      <c r="A67" s="28">
        <v>-8.4851053514012856E-2</v>
      </c>
      <c r="B67" s="33">
        <v>1.8909026293487004E-2</v>
      </c>
      <c r="C67" s="53">
        <v>4.0000000000000001E-3</v>
      </c>
      <c r="D67" s="34">
        <f t="shared" si="7"/>
        <v>4.9651917739216467</v>
      </c>
      <c r="E67" s="33">
        <f t="shared" si="8"/>
        <v>3.5378812264752202E-2</v>
      </c>
      <c r="F67" s="37">
        <f t="shared" si="2"/>
        <v>5.3484327199601331</v>
      </c>
      <c r="G67" s="39">
        <f t="shared" si="3"/>
        <v>6.5880294090333615E-3</v>
      </c>
      <c r="H67" s="33">
        <f t="shared" si="4"/>
        <v>2.879078285571884E-2</v>
      </c>
      <c r="I67" s="41">
        <f t="shared" si="5"/>
        <v>20.95421038788394</v>
      </c>
      <c r="J67" s="42">
        <f t="shared" si="6"/>
        <v>15.132776861932763</v>
      </c>
    </row>
    <row r="68" spans="1:10" x14ac:dyDescent="0.2">
      <c r="A68" s="28">
        <v>3.7600784365481518E-3</v>
      </c>
      <c r="B68" s="33">
        <v>-3.9425198902117127E-3</v>
      </c>
      <c r="C68" s="53">
        <v>4.0000000000000001E-3</v>
      </c>
      <c r="D68" s="34">
        <f t="shared" si="7"/>
        <v>1.123791130453641</v>
      </c>
      <c r="E68" s="33">
        <f t="shared" si="8"/>
        <v>1.866951052244905E-2</v>
      </c>
      <c r="F68" s="37">
        <f t="shared" si="2"/>
        <v>3.879930921086141</v>
      </c>
      <c r="G68" s="39">
        <f t="shared" si="3"/>
        <v>1.0696865439920267E-2</v>
      </c>
      <c r="H68" s="33">
        <f t="shared" si="4"/>
        <v>7.9726450825287828E-3</v>
      </c>
      <c r="I68" s="41">
        <f t="shared" si="5"/>
        <v>21.429232080761686</v>
      </c>
      <c r="J68" s="42">
        <f t="shared" si="6"/>
        <v>15.313956228413788</v>
      </c>
    </row>
    <row r="69" spans="1:10" x14ac:dyDescent="0.2">
      <c r="A69" s="28">
        <v>-2.4251512735787111E-2</v>
      </c>
      <c r="B69" s="33">
        <v>-9.5931315981849456E-3</v>
      </c>
      <c r="C69" s="53">
        <v>4.0000000000000001E-3</v>
      </c>
      <c r="D69" s="34">
        <f t="shared" si="7"/>
        <v>0.17390952172116458</v>
      </c>
      <c r="E69" s="33">
        <f t="shared" si="8"/>
        <v>-2.7253634912561071E-2</v>
      </c>
      <c r="F69" s="37">
        <f t="shared" si="2"/>
        <v>0.92712313834172999</v>
      </c>
      <c r="G69" s="39">
        <f t="shared" si="3"/>
        <v>7.7598618421722823E-3</v>
      </c>
      <c r="H69" s="33">
        <f t="shared" si="4"/>
        <v>-3.501349675473335E-2</v>
      </c>
      <c r="I69" s="41">
        <f t="shared" si="5"/>
        <v>20.930924541499113</v>
      </c>
      <c r="J69" s="42">
        <f t="shared" si="6"/>
        <v>14.83901689662175</v>
      </c>
    </row>
    <row r="70" spans="1:10" x14ac:dyDescent="0.2">
      <c r="A70" s="28">
        <v>-3.1947560211515472E-2</v>
      </c>
      <c r="B70" s="33">
        <v>9.8029093649494026E-3</v>
      </c>
      <c r="C70" s="53">
        <v>4.0000000000000001E-3</v>
      </c>
      <c r="D70" s="34">
        <f t="shared" si="7"/>
        <v>3.4344313103809956</v>
      </c>
      <c r="E70" s="33">
        <f t="shared" si="8"/>
        <v>-5.5559849165427635E-3</v>
      </c>
      <c r="F70" s="37">
        <f t="shared" si="2"/>
        <v>3.2653821354894892</v>
      </c>
      <c r="G70" s="39">
        <f t="shared" si="3"/>
        <v>1.8542462766834599E-3</v>
      </c>
      <c r="H70" s="33">
        <f t="shared" si="4"/>
        <v>-7.410231193226223E-3</v>
      </c>
      <c r="I70" s="41">
        <f t="shared" si="5"/>
        <v>20.898356338623245</v>
      </c>
      <c r="J70" s="42">
        <f t="shared" si="6"/>
        <v>14.788412418324079</v>
      </c>
    </row>
    <row r="71" spans="1:10" x14ac:dyDescent="0.2">
      <c r="A71" s="28">
        <v>4.9519055280454548E-2</v>
      </c>
      <c r="B71" s="33">
        <v>-4.7191872207699506E-2</v>
      </c>
      <c r="C71" s="53">
        <v>4.0000000000000001E-3</v>
      </c>
      <c r="D71" s="34">
        <f t="shared" si="7"/>
        <v>-6.1465304699502585</v>
      </c>
      <c r="E71" s="33">
        <f t="shared" si="8"/>
        <v>0.17006979391568047</v>
      </c>
      <c r="F71" s="37">
        <f t="shared" si="2"/>
        <v>9.7647692994884583</v>
      </c>
      <c r="G71" s="39">
        <f t="shared" si="3"/>
        <v>6.5307642709789785E-3</v>
      </c>
      <c r="H71" s="33">
        <f t="shared" si="4"/>
        <v>0.16353902964470149</v>
      </c>
      <c r="I71" s="41">
        <f t="shared" si="5"/>
        <v>24.536128919663849</v>
      </c>
      <c r="J71" s="42">
        <f t="shared" si="6"/>
        <v>17.266048684875749</v>
      </c>
    </row>
    <row r="72" spans="1:10" x14ac:dyDescent="0.2">
      <c r="A72" s="28">
        <v>-3.4023191556820355E-2</v>
      </c>
      <c r="B72" s="33">
        <v>2.531205891133731E-2</v>
      </c>
      <c r="C72" s="53">
        <v>4.0000000000000001E-3</v>
      </c>
      <c r="D72" s="34">
        <f t="shared" ref="D72:D103" si="9">+(1/$E$1)*($B$1+B72)/($B$2^2)</f>
        <v>6.0415571725966348</v>
      </c>
      <c r="E72" s="33">
        <f t="shared" si="8"/>
        <v>0.2091245835889507</v>
      </c>
      <c r="F72" s="37">
        <f t="shared" si="2"/>
        <v>12.003549180837744</v>
      </c>
      <c r="G72" s="39">
        <f t="shared" si="3"/>
        <v>1.9529538598976916E-2</v>
      </c>
      <c r="H72" s="33">
        <f t="shared" si="4"/>
        <v>0.18959504498997379</v>
      </c>
      <c r="I72" s="41">
        <f t="shared" si="5"/>
        <v>29.765381178552015</v>
      </c>
      <c r="J72" s="42">
        <f t="shared" si="6"/>
        <v>20.608670156823347</v>
      </c>
    </row>
    <row r="73" spans="1:10" x14ac:dyDescent="0.2">
      <c r="A73" s="28">
        <v>-4.6830924583809809E-2</v>
      </c>
      <c r="B73" s="33">
        <v>2.3541565061678083E-2</v>
      </c>
      <c r="C73" s="53">
        <v>4.0000000000000001E-3</v>
      </c>
      <c r="D73" s="34">
        <f t="shared" si="9"/>
        <v>5.7439328386166109</v>
      </c>
      <c r="E73" s="33">
        <f t="shared" ref="E73:E104" si="10">+D72*A73</f>
        <v>-0.28293170831864822</v>
      </c>
      <c r="F73" s="37">
        <f t="shared" si="2"/>
        <v>3.885885435176295E-2</v>
      </c>
      <c r="G73" s="39">
        <f t="shared" si="3"/>
        <v>2.4007098361675489E-2</v>
      </c>
      <c r="H73" s="33">
        <f t="shared" si="4"/>
        <v>-0.30693880668032369</v>
      </c>
      <c r="I73" s="41">
        <f t="shared" si="5"/>
        <v>21.462872557662763</v>
      </c>
      <c r="J73" s="42">
        <f t="shared" si="6"/>
        <v>14.365504212246883</v>
      </c>
    </row>
    <row r="74" spans="1:10" x14ac:dyDescent="0.2">
      <c r="A74" s="28">
        <v>7.007582597080772E-4</v>
      </c>
      <c r="B74" s="33">
        <v>-1.4801284536531754E-2</v>
      </c>
      <c r="C74" s="53">
        <v>4.0000000000000001E-3</v>
      </c>
      <c r="D74" s="34">
        <f t="shared" si="9"/>
        <v>-0.70159368877568307</v>
      </c>
      <c r="E74" s="33">
        <f t="shared" si="10"/>
        <v>4.0251083798690523E-3</v>
      </c>
      <c r="F74" s="37">
        <f t="shared" ref="F74:F127" si="11">+ABS(D74-D73*(1+C73+A74))</f>
        <v>6.472527367126629</v>
      </c>
      <c r="G74" s="39">
        <f t="shared" ref="G74:G127" si="12">+$G$5*F73</f>
        <v>7.7717708703525906E-5</v>
      </c>
      <c r="H74" s="33">
        <f t="shared" ref="H74:H127" si="13">+E74-G74</f>
        <v>3.9473906711655262E-3</v>
      </c>
      <c r="I74" s="41">
        <f t="shared" ref="I74:I127" si="14">+I73*(1+C73+E74)</f>
        <v>21.635114436081324</v>
      </c>
      <c r="J74" s="42">
        <f t="shared" ref="J74:J127" si="15">+J73*(1+C73+H74)</f>
        <v>14.479672486409884</v>
      </c>
    </row>
    <row r="75" spans="1:10" x14ac:dyDescent="0.2">
      <c r="A75" s="28">
        <v>2.116295394284496E-2</v>
      </c>
      <c r="B75" s="33">
        <v>1.7249837102628809E-2</v>
      </c>
      <c r="C75" s="53">
        <v>4.0000000000000001E-3</v>
      </c>
      <c r="D75" s="34">
        <f t="shared" si="9"/>
        <v>4.6862780245341114</v>
      </c>
      <c r="E75" s="33">
        <f t="shared" si="10"/>
        <v>-1.4847794922150482E-2</v>
      </c>
      <c r="F75" s="37">
        <f t="shared" si="11"/>
        <v>5.4055258829870478</v>
      </c>
      <c r="G75" s="39">
        <f t="shared" si="12"/>
        <v>1.2945054734253258E-2</v>
      </c>
      <c r="H75" s="33">
        <f t="shared" si="13"/>
        <v>-2.7792849656403738E-2</v>
      </c>
      <c r="I75" s="41">
        <f t="shared" si="14"/>
        <v>21.400421151561456</v>
      </c>
      <c r="J75" s="42">
        <f t="shared" si="15"/>
        <v>14.135159815866768</v>
      </c>
    </row>
    <row r="76" spans="1:10" x14ac:dyDescent="0.2">
      <c r="A76" s="28">
        <v>-5.9029420632169677E-3</v>
      </c>
      <c r="B76" s="33">
        <v>2.0858122173877711E-2</v>
      </c>
      <c r="C76" s="53">
        <v>4.0000000000000001E-3</v>
      </c>
      <c r="D76" s="34">
        <f t="shared" si="9"/>
        <v>5.2928395448394303</v>
      </c>
      <c r="E76" s="33">
        <f t="shared" si="10"/>
        <v>-2.7662827670951722E-2</v>
      </c>
      <c r="F76" s="37">
        <f t="shared" si="11"/>
        <v>0.61547923587813447</v>
      </c>
      <c r="G76" s="39">
        <f t="shared" si="12"/>
        <v>1.0811051765974095E-2</v>
      </c>
      <c r="H76" s="33">
        <f t="shared" si="13"/>
        <v>-3.8473879436925817E-2</v>
      </c>
      <c r="I76" s="41">
        <f t="shared" si="14"/>
        <v>20.894026673766266</v>
      </c>
      <c r="J76" s="42">
        <f t="shared" si="15"/>
        <v>13.647866020552899</v>
      </c>
    </row>
    <row r="77" spans="1:10" x14ac:dyDescent="0.2">
      <c r="A77" s="28">
        <v>-3.465303842297545E-2</v>
      </c>
      <c r="B77" s="33">
        <v>-1.0655382048882864E-2</v>
      </c>
      <c r="C77" s="53">
        <v>4.0000000000000001E-3</v>
      </c>
      <c r="D77" s="34">
        <f t="shared" si="9"/>
        <v>-4.6573696407001914E-3</v>
      </c>
      <c r="E77" s="33">
        <f t="shared" si="10"/>
        <v>-0.18341297211396468</v>
      </c>
      <c r="F77" s="37">
        <f t="shared" si="11"/>
        <v>5.1352553005455235</v>
      </c>
      <c r="G77" s="39">
        <f t="shared" si="12"/>
        <v>1.2309584717562689E-3</v>
      </c>
      <c r="H77" s="33">
        <f t="shared" si="13"/>
        <v>-0.18464393058572096</v>
      </c>
      <c r="I77" s="41">
        <f t="shared" si="14"/>
        <v>17.145367248797406</v>
      </c>
      <c r="J77" s="42">
        <f t="shared" si="15"/>
        <v>11.182461858492921</v>
      </c>
    </row>
    <row r="78" spans="1:10" x14ac:dyDescent="0.2">
      <c r="A78" s="28">
        <v>2.3200137182326573E-2</v>
      </c>
      <c r="B78" s="33">
        <v>-1.3125009186891624E-2</v>
      </c>
      <c r="C78" s="53">
        <v>4.0000000000000001E-3</v>
      </c>
      <c r="D78" s="34">
        <f t="shared" si="9"/>
        <v>-0.41980771442745157</v>
      </c>
      <c r="E78" s="33">
        <f t="shared" si="10"/>
        <v>-1.0805161457304747E-4</v>
      </c>
      <c r="F78" s="37">
        <f t="shared" si="11"/>
        <v>0.41502366369361554</v>
      </c>
      <c r="G78" s="39">
        <f t="shared" si="12"/>
        <v>1.0270510601091047E-2</v>
      </c>
      <c r="H78" s="33">
        <f t="shared" si="13"/>
        <v>-1.0378562215664095E-2</v>
      </c>
      <c r="I78" s="41">
        <f t="shared" si="14"/>
        <v>17.212096133178914</v>
      </c>
      <c r="J78" s="42">
        <f t="shared" si="15"/>
        <v>11.111133829804233</v>
      </c>
    </row>
    <row r="79" spans="1:10" x14ac:dyDescent="0.2">
      <c r="A79" s="28">
        <v>-2.7979345220167325E-2</v>
      </c>
      <c r="B79" s="33">
        <v>1.9868722174579218E-2</v>
      </c>
      <c r="C79" s="53">
        <v>4.0000000000000001E-3</v>
      </c>
      <c r="D79" s="34">
        <f t="shared" si="9"/>
        <v>5.1265189920243346</v>
      </c>
      <c r="E79" s="33">
        <f t="shared" si="10"/>
        <v>1.1745944968055087E-2</v>
      </c>
      <c r="F79" s="37">
        <f t="shared" si="11"/>
        <v>5.5362599923414413</v>
      </c>
      <c r="G79" s="39">
        <f t="shared" si="12"/>
        <v>8.3004732738723114E-4</v>
      </c>
      <c r="H79" s="33">
        <f t="shared" si="13"/>
        <v>1.0915897640667856E-2</v>
      </c>
      <c r="I79" s="41">
        <f t="shared" si="14"/>
        <v>17.483116851676822</v>
      </c>
      <c r="J79" s="42">
        <f t="shared" si="15"/>
        <v>11.276866364681354</v>
      </c>
    </row>
    <row r="80" spans="1:10" x14ac:dyDescent="0.2">
      <c r="A80" s="28">
        <v>2.828442542185363E-3</v>
      </c>
      <c r="B80" s="33">
        <v>8.4719530477384702E-3</v>
      </c>
      <c r="C80" s="53">
        <v>4.0000000000000001E-3</v>
      </c>
      <c r="D80" s="34">
        <f t="shared" si="9"/>
        <v>3.2106943075426893</v>
      </c>
      <c r="E80" s="33">
        <f t="shared" si="10"/>
        <v>1.4500064410362853E-2</v>
      </c>
      <c r="F80" s="37">
        <f t="shared" si="11"/>
        <v>1.9508308248601054</v>
      </c>
      <c r="G80" s="39">
        <f t="shared" si="12"/>
        <v>1.1072519984682883E-2</v>
      </c>
      <c r="H80" s="33">
        <f t="shared" si="13"/>
        <v>3.4275444256799698E-3</v>
      </c>
      <c r="I80" s="41">
        <f t="shared" si="14"/>
        <v>17.806555639526742</v>
      </c>
      <c r="J80" s="42">
        <f t="shared" si="15"/>
        <v>11.360625790587481</v>
      </c>
    </row>
    <row r="81" spans="1:10" x14ac:dyDescent="0.2">
      <c r="A81" s="28">
        <v>3.00612618294267E-2</v>
      </c>
      <c r="B81" s="33">
        <v>-9.3931670505870164E-3</v>
      </c>
      <c r="C81" s="53">
        <v>4.0000000000000001E-3</v>
      </c>
      <c r="D81" s="34">
        <f t="shared" si="9"/>
        <v>0.20752404984274236</v>
      </c>
      <c r="E81" s="33">
        <f t="shared" si="10"/>
        <v>9.6517522233290631E-2</v>
      </c>
      <c r="F81" s="37">
        <f t="shared" si="11"/>
        <v>3.1125305571634083</v>
      </c>
      <c r="G81" s="39">
        <f t="shared" si="12"/>
        <v>3.9016616497202111E-3</v>
      </c>
      <c r="H81" s="33">
        <f t="shared" si="13"/>
        <v>9.2615860583570422E-2</v>
      </c>
      <c r="I81" s="41">
        <f t="shared" si="14"/>
        <v>19.596426491921196</v>
      </c>
      <c r="J81" s="42">
        <f t="shared" si="15"/>
        <v>12.458242428112996</v>
      </c>
    </row>
    <row r="82" spans="1:10" x14ac:dyDescent="0.2">
      <c r="A82" s="28">
        <v>7.1173989967858314E-2</v>
      </c>
      <c r="B82" s="33">
        <v>-1.125982850187203E-2</v>
      </c>
      <c r="C82" s="53">
        <v>4.0000000000000001E-3</v>
      </c>
      <c r="D82" s="34">
        <f t="shared" si="9"/>
        <v>-0.10626629250259774</v>
      </c>
      <c r="E82" s="33">
        <f t="shared" si="10"/>
        <v>1.4770314641596673E-2</v>
      </c>
      <c r="F82" s="37">
        <f t="shared" si="11"/>
        <v>0.32939075318630773</v>
      </c>
      <c r="G82" s="39">
        <f t="shared" si="12"/>
        <v>6.2250611143268167E-3</v>
      </c>
      <c r="H82" s="33">
        <f t="shared" si="13"/>
        <v>8.5452535272698554E-3</v>
      </c>
      <c r="I82" s="41">
        <f t="shared" si="14"/>
        <v>19.964257583025478</v>
      </c>
      <c r="J82" s="42">
        <f t="shared" si="15"/>
        <v>12.614534237877864</v>
      </c>
    </row>
    <row r="83" spans="1:10" x14ac:dyDescent="0.2">
      <c r="A83" s="28">
        <v>-2.7904431718115304E-2</v>
      </c>
      <c r="B83" s="33">
        <v>-1.8592113009436174E-2</v>
      </c>
      <c r="C83" s="53">
        <v>4.0000000000000001E-3</v>
      </c>
      <c r="D83" s="34">
        <f t="shared" si="9"/>
        <v>-1.3388412000832473</v>
      </c>
      <c r="E83" s="33">
        <f t="shared" si="10"/>
        <v>2.9653005030760068E-3</v>
      </c>
      <c r="F83" s="37">
        <f t="shared" si="11"/>
        <v>1.235115142913715</v>
      </c>
      <c r="G83" s="39">
        <f t="shared" si="12"/>
        <v>6.5878150637261549E-4</v>
      </c>
      <c r="H83" s="33">
        <f t="shared" si="13"/>
        <v>2.3065189967033913E-3</v>
      </c>
      <c r="I83" s="41">
        <f t="shared" si="14"/>
        <v>20.103314636412065</v>
      </c>
      <c r="J83" s="42">
        <f t="shared" si="15"/>
        <v>12.694088037683604</v>
      </c>
    </row>
    <row r="84" spans="1:10" x14ac:dyDescent="0.2">
      <c r="A84" s="28">
        <v>-8.1764203234683478E-4</v>
      </c>
      <c r="B84" s="33">
        <v>8.3585779107704563E-3</v>
      </c>
      <c r="C84" s="53">
        <v>4.0000000000000001E-3</v>
      </c>
      <c r="D84" s="34">
        <f t="shared" si="9"/>
        <v>3.1916356705208808</v>
      </c>
      <c r="E84" s="33">
        <f t="shared" si="10"/>
        <v>1.0946928398257415E-3</v>
      </c>
      <c r="F84" s="37">
        <f t="shared" si="11"/>
        <v>4.5347375425646348</v>
      </c>
      <c r="G84" s="39">
        <f t="shared" si="12"/>
        <v>2.4702302858274302E-3</v>
      </c>
      <c r="H84" s="33">
        <f t="shared" si="13"/>
        <v>-1.3755374460016887E-3</v>
      </c>
      <c r="I84" s="41">
        <f t="shared" si="14"/>
        <v>20.205734849546957</v>
      </c>
      <c r="J84" s="42">
        <f t="shared" si="15"/>
        <v>12.727403196395665</v>
      </c>
    </row>
    <row r="85" spans="1:10" x14ac:dyDescent="0.2">
      <c r="A85" s="28">
        <v>7.7443233631576652E-2</v>
      </c>
      <c r="B85" s="33">
        <v>-5.2028369606763524E-3</v>
      </c>
      <c r="C85" s="53">
        <v>4.0000000000000001E-3</v>
      </c>
      <c r="D85" s="34">
        <f t="shared" si="9"/>
        <v>0.91192875726726097</v>
      </c>
      <c r="E85" s="33">
        <f t="shared" si="10"/>
        <v>0.24717058689902238</v>
      </c>
      <c r="F85" s="37">
        <f t="shared" si="11"/>
        <v>2.539644042834726</v>
      </c>
      <c r="G85" s="39">
        <f t="shared" si="12"/>
        <v>9.0694750851292704E-3</v>
      </c>
      <c r="H85" s="33">
        <f t="shared" si="13"/>
        <v>0.23810111181389312</v>
      </c>
      <c r="I85" s="41">
        <f t="shared" si="14"/>
        <v>25.280821130433697</v>
      </c>
      <c r="J85" s="42">
        <f t="shared" si="15"/>
        <v>15.808721660746754</v>
      </c>
    </row>
    <row r="86" spans="1:10" x14ac:dyDescent="0.2">
      <c r="A86" s="28">
        <v>-7.6934679387987481E-2</v>
      </c>
      <c r="B86" s="33">
        <v>-3.036789344094918E-2</v>
      </c>
      <c r="C86" s="53">
        <v>4.0000000000000001E-3</v>
      </c>
      <c r="D86" s="34">
        <f t="shared" si="9"/>
        <v>-3.3183786092070555</v>
      </c>
      <c r="E86" s="33">
        <f t="shared" si="10"/>
        <v>-7.0158946565042582E-2</v>
      </c>
      <c r="F86" s="37">
        <f t="shared" si="11"/>
        <v>4.1637961349383428</v>
      </c>
      <c r="G86" s="39">
        <f t="shared" si="12"/>
        <v>5.0792880856694519E-3</v>
      </c>
      <c r="H86" s="33">
        <f t="shared" si="13"/>
        <v>-7.5238234650712027E-2</v>
      </c>
      <c r="I86" s="41">
        <f t="shared" si="14"/>
        <v>23.608268636144935</v>
      </c>
      <c r="J86" s="42">
        <f t="shared" si="15"/>
        <v>14.682536237550682</v>
      </c>
    </row>
    <row r="87" spans="1:10" x14ac:dyDescent="0.2">
      <c r="A87" s="28">
        <v>1.290845907625128E-2</v>
      </c>
      <c r="B87" s="33">
        <v>-2.3097499535327696E-2</v>
      </c>
      <c r="C87" s="53">
        <v>4.0000000000000001E-3</v>
      </c>
      <c r="D87" s="34">
        <f t="shared" si="9"/>
        <v>-2.0962076627507851</v>
      </c>
      <c r="E87" s="33">
        <f t="shared" si="10"/>
        <v>-4.2835154476456916E-2</v>
      </c>
      <c r="F87" s="37">
        <f t="shared" si="11"/>
        <v>1.2782796153695557</v>
      </c>
      <c r="G87" s="39">
        <f t="shared" si="12"/>
        <v>8.3275922698766852E-3</v>
      </c>
      <c r="H87" s="33">
        <f t="shared" si="13"/>
        <v>-5.1162746746333601E-2</v>
      </c>
      <c r="I87" s="41">
        <f t="shared" si="14"/>
        <v>22.691437876738554</v>
      </c>
      <c r="J87" s="42">
        <f t="shared" si="15"/>
        <v>13.990067499385214</v>
      </c>
    </row>
    <row r="88" spans="1:10" x14ac:dyDescent="0.2">
      <c r="A88" s="28">
        <v>-1.117052491314933E-2</v>
      </c>
      <c r="B88" s="33">
        <v>-1.5653543087666234E-2</v>
      </c>
      <c r="C88" s="53">
        <v>4.0000000000000001E-3</v>
      </c>
      <c r="D88" s="34">
        <f t="shared" si="9"/>
        <v>-0.84486042969602093</v>
      </c>
      <c r="E88" s="33">
        <f t="shared" si="10"/>
        <v>2.3415739919892174E-2</v>
      </c>
      <c r="F88" s="37">
        <f t="shared" si="11"/>
        <v>1.2363163237858752</v>
      </c>
      <c r="G88" s="39">
        <f t="shared" si="12"/>
        <v>2.5565592307391113E-3</v>
      </c>
      <c r="H88" s="33">
        <f t="shared" si="13"/>
        <v>2.0859180689153062E-2</v>
      </c>
      <c r="I88" s="41">
        <f t="shared" si="14"/>
        <v>23.313540435975611</v>
      </c>
      <c r="J88" s="42">
        <f t="shared" si="15"/>
        <v>14.337849115205881</v>
      </c>
    </row>
    <row r="89" spans="1:10" x14ac:dyDescent="0.2">
      <c r="A89" s="28">
        <v>7.7503704602605774E-3</v>
      </c>
      <c r="B89" s="33">
        <v>1.4596608352372666E-2</v>
      </c>
      <c r="C89" s="53">
        <v>4.0000000000000001E-3</v>
      </c>
      <c r="D89" s="34">
        <f t="shared" si="9"/>
        <v>4.2402638009638762</v>
      </c>
      <c r="E89" s="33">
        <f t="shared" si="10"/>
        <v>-6.5479813173590987E-3</v>
      </c>
      <c r="F89" s="37">
        <f t="shared" si="11"/>
        <v>5.0950516536960402</v>
      </c>
      <c r="G89" s="39">
        <f t="shared" si="12"/>
        <v>2.4726326475717503E-3</v>
      </c>
      <c r="H89" s="33">
        <f t="shared" si="13"/>
        <v>-9.020613964930849E-3</v>
      </c>
      <c r="I89" s="41">
        <f t="shared" si="14"/>
        <v>23.254137970503248</v>
      </c>
      <c r="J89" s="42">
        <f t="shared" si="15"/>
        <v>14.265864309711008</v>
      </c>
    </row>
    <row r="90" spans="1:10" x14ac:dyDescent="0.2">
      <c r="A90" s="28">
        <v>-2.4851913271641761E-2</v>
      </c>
      <c r="B90" s="33">
        <v>-2.8411144471114699E-2</v>
      </c>
      <c r="C90" s="53">
        <v>4.0000000000000001E-3</v>
      </c>
      <c r="D90" s="34">
        <f t="shared" si="9"/>
        <v>-2.989444335289539</v>
      </c>
      <c r="E90" s="33">
        <f t="shared" si="10"/>
        <v>-0.10537866823043629</v>
      </c>
      <c r="F90" s="37">
        <f t="shared" si="11"/>
        <v>7.1412905232268349</v>
      </c>
      <c r="G90" s="39">
        <f t="shared" si="12"/>
        <v>1.0190103307392081E-2</v>
      </c>
      <c r="H90" s="33">
        <f t="shared" si="13"/>
        <v>-0.11556877153782837</v>
      </c>
      <c r="I90" s="41">
        <f t="shared" si="14"/>
        <v>20.896664432206808</v>
      </c>
      <c r="J90" s="42">
        <f t="shared" si="15"/>
        <v>12.674239353751201</v>
      </c>
    </row>
    <row r="91" spans="1:10" x14ac:dyDescent="0.2">
      <c r="A91" s="28">
        <v>1.7988805397663989E-2</v>
      </c>
      <c r="B91" s="33">
        <v>-3.2467323642847157E-2</v>
      </c>
      <c r="C91" s="53">
        <v>4.0000000000000001E-3</v>
      </c>
      <c r="D91" s="34">
        <f t="shared" si="9"/>
        <v>-3.6712979462031705</v>
      </c>
      <c r="E91" s="33">
        <f t="shared" si="10"/>
        <v>-5.3776532394672491E-2</v>
      </c>
      <c r="F91" s="37">
        <f t="shared" si="11"/>
        <v>0.61611930117780078</v>
      </c>
      <c r="G91" s="39">
        <f t="shared" si="12"/>
        <v>1.428258104645367E-2</v>
      </c>
      <c r="H91" s="33">
        <f t="shared" si="13"/>
        <v>-6.8059113441126168E-2</v>
      </c>
      <c r="I91" s="41">
        <f t="shared" si="14"/>
        <v>19.856500938156465</v>
      </c>
      <c r="J91" s="42">
        <f t="shared" si="15"/>
        <v>11.862338817209267</v>
      </c>
    </row>
    <row r="92" spans="1:10" x14ac:dyDescent="0.2">
      <c r="A92" s="28">
        <v>-4.730046692245149E-2</v>
      </c>
      <c r="B92" s="33">
        <v>-1.7276588717781254E-2</v>
      </c>
      <c r="C92" s="53">
        <v>4.0000000000000001E-3</v>
      </c>
      <c r="D92" s="34">
        <f t="shared" si="9"/>
        <v>-1.1176983583762858</v>
      </c>
      <c r="E92" s="33">
        <f t="shared" si="10"/>
        <v>0.17365410706684717</v>
      </c>
      <c r="F92" s="37">
        <f t="shared" si="11"/>
        <v>2.3946306725448503</v>
      </c>
      <c r="G92" s="39">
        <f t="shared" si="12"/>
        <v>1.2322386023556017E-3</v>
      </c>
      <c r="H92" s="33">
        <f t="shared" si="13"/>
        <v>0.17242186846449156</v>
      </c>
      <c r="I92" s="41">
        <f t="shared" si="14"/>
        <v>23.384089881796665</v>
      </c>
      <c r="J92" s="42">
        <f t="shared" si="15"/>
        <v>13.955114795700192</v>
      </c>
    </row>
    <row r="93" spans="1:10" x14ac:dyDescent="0.2">
      <c r="A93" s="28">
        <v>3.1325012422230111E-2</v>
      </c>
      <c r="B93" s="33">
        <v>4.4718587345946838E-2</v>
      </c>
      <c r="C93" s="53">
        <v>4.0000000000000001E-3</v>
      </c>
      <c r="D93" s="34">
        <f t="shared" si="9"/>
        <v>9.3038419307881224</v>
      </c>
      <c r="E93" s="33">
        <f t="shared" si="10"/>
        <v>-3.5011914960443355E-2</v>
      </c>
      <c r="F93" s="37">
        <f t="shared" si="11"/>
        <v>10.461022997558358</v>
      </c>
      <c r="G93" s="39">
        <f t="shared" si="12"/>
        <v>4.7892613450897003E-3</v>
      </c>
      <c r="H93" s="33">
        <f t="shared" si="13"/>
        <v>-3.9801176305533058E-2</v>
      </c>
      <c r="I93" s="41">
        <f t="shared" si="14"/>
        <v>22.658904474955023</v>
      </c>
      <c r="J93" s="42">
        <f t="shared" si="15"/>
        <v>13.455505270535376</v>
      </c>
    </row>
    <row r="94" spans="1:10" x14ac:dyDescent="0.2">
      <c r="A94" s="28">
        <v>0.12413604665970972</v>
      </c>
      <c r="B94" s="33">
        <v>-3.7948695457727187E-2</v>
      </c>
      <c r="C94" s="53">
        <v>4.0000000000000001E-3</v>
      </c>
      <c r="D94" s="34">
        <f t="shared" si="9"/>
        <v>-4.5927299161671131</v>
      </c>
      <c r="E94" s="33">
        <f t="shared" si="10"/>
        <v>1.154942156034878</v>
      </c>
      <c r="F94" s="37">
        <f t="shared" si="11"/>
        <v>15.088729370713267</v>
      </c>
      <c r="G94" s="39">
        <f t="shared" si="12"/>
        <v>2.0922045995116715E-2</v>
      </c>
      <c r="H94" s="33">
        <f t="shared" si="13"/>
        <v>1.1340201100397613</v>
      </c>
      <c r="I94" s="41">
        <f t="shared" si="14"/>
        <v>48.919264080547741</v>
      </c>
      <c r="J94" s="42">
        <f t="shared" si="15"/>
        <v>28.768140859150634</v>
      </c>
    </row>
    <row r="95" spans="1:10" x14ac:dyDescent="0.2">
      <c r="A95" s="28">
        <v>2.7246098898167613E-2</v>
      </c>
      <c r="B95" s="33">
        <v>-3.1477263272861274E-2</v>
      </c>
      <c r="C95" s="53">
        <v>4.0000000000000001E-3</v>
      </c>
      <c r="D95" s="34">
        <f t="shared" si="9"/>
        <v>-3.5048663834650222</v>
      </c>
      <c r="E95" s="33">
        <f t="shared" si="10"/>
        <v>-0.12513397350846223</v>
      </c>
      <c r="F95" s="37">
        <f t="shared" si="11"/>
        <v>1.2313684258752211</v>
      </c>
      <c r="G95" s="39">
        <f t="shared" si="12"/>
        <v>3.0177458741426536E-2</v>
      </c>
      <c r="H95" s="33">
        <f t="shared" si="13"/>
        <v>-0.15531143224988875</v>
      </c>
      <c r="I95" s="41">
        <f t="shared" si="14"/>
        <v>42.9934792413612</v>
      </c>
      <c r="J95" s="42">
        <f t="shared" si="15"/>
        <v>24.415192262586007</v>
      </c>
    </row>
    <row r="96" spans="1:10" x14ac:dyDescent="0.2">
      <c r="A96" s="28">
        <v>-5.2064010045074341E-2</v>
      </c>
      <c r="B96" s="33">
        <v>-1.5737174026969589E-2</v>
      </c>
      <c r="C96" s="53">
        <v>4.0000000000000001E-3</v>
      </c>
      <c r="D96" s="34">
        <f t="shared" si="9"/>
        <v>-0.85891899455072285</v>
      </c>
      <c r="E96" s="33">
        <f t="shared" si="10"/>
        <v>0.1824773985953663</v>
      </c>
      <c r="F96" s="37">
        <f t="shared" si="11"/>
        <v>2.4774894558527931</v>
      </c>
      <c r="G96" s="39">
        <f t="shared" si="12"/>
        <v>2.4627368517504424E-3</v>
      </c>
      <c r="H96" s="33">
        <f t="shared" si="13"/>
        <v>0.18001466174361586</v>
      </c>
      <c r="I96" s="41">
        <f t="shared" si="14"/>
        <v>51.010791406854118</v>
      </c>
      <c r="J96" s="42">
        <f t="shared" si="15"/>
        <v>28.907945608191117</v>
      </c>
    </row>
    <row r="97" spans="1:10" x14ac:dyDescent="0.2">
      <c r="A97" s="28">
        <v>-8.1605909238888552E-2</v>
      </c>
      <c r="B97" s="33">
        <v>-2.7120947261502614E-2</v>
      </c>
      <c r="C97" s="53">
        <v>4.0000000000000001E-3</v>
      </c>
      <c r="D97" s="34">
        <f t="shared" si="9"/>
        <v>-2.7725590378412641</v>
      </c>
      <c r="E97" s="33">
        <f t="shared" si="10"/>
        <v>7.00928655128637E-2</v>
      </c>
      <c r="F97" s="37">
        <f t="shared" si="11"/>
        <v>1.980297232825202</v>
      </c>
      <c r="G97" s="39">
        <f t="shared" si="12"/>
        <v>4.9549789117055865E-3</v>
      </c>
      <c r="H97" s="33">
        <f t="shared" si="13"/>
        <v>6.5137886601158115E-2</v>
      </c>
      <c r="I97" s="41">
        <f t="shared" si="14"/>
        <v>54.790327114266901</v>
      </c>
      <c r="J97" s="42">
        <f t="shared" si="15"/>
        <v>30.906579873522681</v>
      </c>
    </row>
    <row r="98" spans="1:10" x14ac:dyDescent="0.2">
      <c r="A98" s="28">
        <v>-1.623310206349932E-2</v>
      </c>
      <c r="B98" s="33">
        <v>2.0297383875470592E-3</v>
      </c>
      <c r="C98" s="53">
        <v>4.0000000000000001E-3</v>
      </c>
      <c r="D98" s="34">
        <f t="shared" si="9"/>
        <v>2.1277423119936176</v>
      </c>
      <c r="E98" s="33">
        <f t="shared" si="10"/>
        <v>4.5007233838354713E-2</v>
      </c>
      <c r="F98" s="37">
        <f t="shared" si="11"/>
        <v>4.8663843521478913</v>
      </c>
      <c r="G98" s="39">
        <f t="shared" si="12"/>
        <v>3.9605944656504041E-3</v>
      </c>
      <c r="H98" s="33">
        <f t="shared" si="13"/>
        <v>4.1046639372704308E-2</v>
      </c>
      <c r="I98" s="41">
        <f t="shared" si="14"/>
        <v>57.475449487235728</v>
      </c>
      <c r="J98" s="42">
        <f t="shared" si="15"/>
        <v>32.298817431328935</v>
      </c>
    </row>
    <row r="99" spans="1:10" x14ac:dyDescent="0.2">
      <c r="A99" s="28">
        <v>-1.2779652441811198E-2</v>
      </c>
      <c r="B99" s="33">
        <v>1.9894151094902661E-2</v>
      </c>
      <c r="C99" s="53">
        <v>4.0000000000000001E-3</v>
      </c>
      <c r="D99" s="34">
        <f t="shared" si="9"/>
        <v>5.1307936555463529</v>
      </c>
      <c r="E99" s="33">
        <f t="shared" si="10"/>
        <v>-2.7191807233014238E-2</v>
      </c>
      <c r="F99" s="37">
        <f t="shared" si="11"/>
        <v>3.0217321815377751</v>
      </c>
      <c r="G99" s="39">
        <f t="shared" si="12"/>
        <v>9.7327687042957824E-3</v>
      </c>
      <c r="H99" s="33">
        <f t="shared" si="13"/>
        <v>-3.6924575937310022E-2</v>
      </c>
      <c r="I99" s="41">
        <f t="shared" si="14"/>
        <v>56.142489942096908</v>
      </c>
      <c r="J99" s="42">
        <f t="shared" si="15"/>
        <v>31.235392564125831</v>
      </c>
    </row>
    <row r="100" spans="1:10" x14ac:dyDescent="0.2">
      <c r="A100" s="28">
        <v>6.5986118873987393E-2</v>
      </c>
      <c r="B100" s="33">
        <v>-1.1371261406603357E-2</v>
      </c>
      <c r="C100" s="53">
        <v>4.0000000000000001E-3</v>
      </c>
      <c r="D100" s="34">
        <f t="shared" si="9"/>
        <v>-0.12499843554873392</v>
      </c>
      <c r="E100" s="33">
        <f t="shared" si="10"/>
        <v>0.33856116007278197</v>
      </c>
      <c r="F100" s="37">
        <f t="shared" si="11"/>
        <v>5.6148764257900545</v>
      </c>
      <c r="G100" s="39">
        <f t="shared" si="12"/>
        <v>6.0434643630755507E-3</v>
      </c>
      <c r="H100" s="33">
        <f t="shared" si="13"/>
        <v>0.33251769570970641</v>
      </c>
      <c r="I100" s="41">
        <f t="shared" si="14"/>
        <v>75.374726426036119</v>
      </c>
      <c r="J100" s="42">
        <f t="shared" si="15"/>
        <v>41.746654894393558</v>
      </c>
    </row>
    <row r="101" spans="1:10" x14ac:dyDescent="0.2">
      <c r="A101" s="28">
        <v>1.2611388742546119E-2</v>
      </c>
      <c r="B101" s="33">
        <v>-3.6861631582136664E-2</v>
      </c>
      <c r="C101" s="53">
        <v>4.0000000000000001E-3</v>
      </c>
      <c r="D101" s="34">
        <f t="shared" si="9"/>
        <v>-4.4099918275662153</v>
      </c>
      <c r="E101" s="33">
        <f t="shared" si="10"/>
        <v>-1.5764038629151797E-3</v>
      </c>
      <c r="F101" s="37">
        <f t="shared" si="11"/>
        <v>4.2829169944123713</v>
      </c>
      <c r="G101" s="39">
        <f t="shared" si="12"/>
        <v>1.1229752851580109E-2</v>
      </c>
      <c r="H101" s="33">
        <f t="shared" si="13"/>
        <v>-1.2806156714495288E-2</v>
      </c>
      <c r="I101" s="41">
        <f t="shared" si="14"/>
        <v>75.557404321836088</v>
      </c>
      <c r="J101" s="42">
        <f t="shared" si="15"/>
        <v>41.379027309087576</v>
      </c>
    </row>
    <row r="102" spans="1:10" x14ac:dyDescent="0.2">
      <c r="A102" s="28">
        <v>-5.5090838766192515E-2</v>
      </c>
      <c r="B102" s="33">
        <v>6.2830533974956373E-3</v>
      </c>
      <c r="C102" s="53">
        <v>4.0000000000000001E-3</v>
      </c>
      <c r="D102" s="34">
        <f t="shared" si="9"/>
        <v>2.842734938083133</v>
      </c>
      <c r="E102" s="33">
        <f t="shared" si="10"/>
        <v>0.24295014873267703</v>
      </c>
      <c r="F102" s="37">
        <f t="shared" si="11"/>
        <v>7.0274165842269367</v>
      </c>
      <c r="G102" s="39">
        <f t="shared" si="12"/>
        <v>8.5658339888247427E-3</v>
      </c>
      <c r="H102" s="33">
        <f t="shared" si="13"/>
        <v>0.2343843147438523</v>
      </c>
      <c r="I102" s="41">
        <f t="shared" si="14"/>
        <v>94.216316556968522</v>
      </c>
      <c r="J102" s="42">
        <f t="shared" si="15"/>
        <v>51.243138378931569</v>
      </c>
    </row>
    <row r="103" spans="1:10" x14ac:dyDescent="0.2">
      <c r="A103" s="28">
        <v>4.6209413289321169E-2</v>
      </c>
      <c r="B103" s="33">
        <v>1.4899768832255031E-2</v>
      </c>
      <c r="C103" s="53">
        <v>4.0000000000000001E-3</v>
      </c>
      <c r="D103" s="34">
        <f t="shared" si="9"/>
        <v>4.2912258169750697</v>
      </c>
      <c r="E103" s="33">
        <f t="shared" si="10"/>
        <v>0.13136111362587632</v>
      </c>
      <c r="F103" s="37">
        <f t="shared" si="11"/>
        <v>1.305758825513728</v>
      </c>
      <c r="G103" s="39">
        <f t="shared" si="12"/>
        <v>1.4054833168453873E-2</v>
      </c>
      <c r="H103" s="33">
        <f t="shared" si="13"/>
        <v>0.11730628045742245</v>
      </c>
      <c r="I103" s="41">
        <f t="shared" si="14"/>
        <v>106.96954208784787</v>
      </c>
      <c r="J103" s="42">
        <f t="shared" si="15"/>
        <v>57.459252894644756</v>
      </c>
    </row>
    <row r="104" spans="1:10" x14ac:dyDescent="0.2">
      <c r="A104" s="28">
        <v>9.5398693534838291E-2</v>
      </c>
      <c r="B104" s="33">
        <v>2.9338100371698272E-2</v>
      </c>
      <c r="C104" s="53">
        <v>4.0000000000000001E-3</v>
      </c>
      <c r="D104" s="34">
        <f t="shared" ref="D104:D127" si="16">+(1/$E$1)*($B$1+B104)/($B$2^2)</f>
        <v>6.7183445607293457</v>
      </c>
      <c r="E104" s="33">
        <f t="shared" si="10"/>
        <v>0.40937733660239073</v>
      </c>
      <c r="F104" s="37">
        <f t="shared" si="11"/>
        <v>2.0005765038839849</v>
      </c>
      <c r="G104" s="39">
        <f t="shared" si="12"/>
        <v>2.6115176510274562E-3</v>
      </c>
      <c r="H104" s="33">
        <f t="shared" si="13"/>
        <v>0.40676581895136327</v>
      </c>
      <c r="I104" s="41">
        <f t="shared" si="14"/>
        <v>151.18832649369975</v>
      </c>
      <c r="J104" s="42">
        <f t="shared" si="15"/>
        <v>81.061549966247</v>
      </c>
    </row>
    <row r="105" spans="1:10" x14ac:dyDescent="0.2">
      <c r="A105" s="28">
        <v>3.2637723481549197E-2</v>
      </c>
      <c r="B105" s="33">
        <v>-2.6995714780255154E-3</v>
      </c>
      <c r="C105" s="53">
        <v>4.0000000000000001E-3</v>
      </c>
      <c r="D105" s="34">
        <f t="shared" si="16"/>
        <v>1.3327337898250067</v>
      </c>
      <c r="E105" s="33">
        <f t="shared" ref="E105:E127" si="17">+D104*A105</f>
        <v>0.21927147202685449</v>
      </c>
      <c r="F105" s="37">
        <f t="shared" si="11"/>
        <v>5.6317556211741104</v>
      </c>
      <c r="G105" s="39">
        <f t="shared" si="12"/>
        <v>4.0011530077679698E-3</v>
      </c>
      <c r="H105" s="33">
        <f t="shared" si="13"/>
        <v>0.21527031901908653</v>
      </c>
      <c r="I105" s="41">
        <f t="shared" si="14"/>
        <v>184.94436670322477</v>
      </c>
      <c r="J105" s="42">
        <f t="shared" si="15"/>
        <v>98.835941887527611</v>
      </c>
    </row>
    <row r="106" spans="1:10" x14ac:dyDescent="0.2">
      <c r="A106" s="28">
        <v>4.4020535648109628E-2</v>
      </c>
      <c r="B106" s="33">
        <v>-2.9271881592769857E-2</v>
      </c>
      <c r="C106" s="53">
        <v>4.0000000000000001E-3</v>
      </c>
      <c r="D106" s="34">
        <f t="shared" si="16"/>
        <v>-3.134136344591806</v>
      </c>
      <c r="E106" s="33">
        <f t="shared" si="17"/>
        <v>5.8667655304431951E-2</v>
      </c>
      <c r="F106" s="37">
        <f t="shared" si="11"/>
        <v>4.5308687248805448</v>
      </c>
      <c r="G106" s="39">
        <f t="shared" si="12"/>
        <v>1.1263511242348222E-2</v>
      </c>
      <c r="H106" s="33">
        <f t="shared" si="13"/>
        <v>4.7404144062083729E-2</v>
      </c>
      <c r="I106" s="41">
        <f t="shared" si="14"/>
        <v>196.5343965262789</v>
      </c>
      <c r="J106" s="42">
        <f t="shared" si="15"/>
        <v>103.91651888282583</v>
      </c>
    </row>
    <row r="107" spans="1:10" x14ac:dyDescent="0.2">
      <c r="A107" s="28">
        <v>2.7764868382247135E-2</v>
      </c>
      <c r="B107" s="33">
        <v>2.044648189012762E-2</v>
      </c>
      <c r="C107" s="53">
        <v>4.0000000000000001E-3</v>
      </c>
      <c r="D107" s="34">
        <f t="shared" si="16"/>
        <v>5.2236418092392478</v>
      </c>
      <c r="E107" s="33">
        <f t="shared" si="17"/>
        <v>-8.7018883099608646E-2</v>
      </c>
      <c r="F107" s="37">
        <f t="shared" si="11"/>
        <v>8.4573335823090297</v>
      </c>
      <c r="G107" s="39">
        <f t="shared" si="12"/>
        <v>9.0617374497610897E-3</v>
      </c>
      <c r="H107" s="33">
        <f t="shared" si="13"/>
        <v>-9.6080620549369736E-2</v>
      </c>
      <c r="I107" s="41">
        <f t="shared" si="14"/>
        <v>180.21833043601163</v>
      </c>
      <c r="J107" s="42">
        <f t="shared" si="15"/>
        <v>94.34782133876493</v>
      </c>
    </row>
    <row r="108" spans="1:10" x14ac:dyDescent="0.2">
      <c r="A108" s="28">
        <v>-1.343595313215893E-2</v>
      </c>
      <c r="B108" s="33">
        <v>1.9083677760493401E-2</v>
      </c>
      <c r="C108" s="53">
        <v>4.0000000000000001E-3</v>
      </c>
      <c r="D108" s="34">
        <f t="shared" si="16"/>
        <v>4.9945511114626484</v>
      </c>
      <c r="E108" s="33">
        <f t="shared" si="17"/>
        <v>-7.0184606528124416E-2</v>
      </c>
      <c r="F108" s="37">
        <f t="shared" si="11"/>
        <v>0.1798006584854317</v>
      </c>
      <c r="G108" s="39">
        <f t="shared" si="12"/>
        <v>1.691466716461806E-2</v>
      </c>
      <c r="H108" s="33">
        <f t="shared" si="13"/>
        <v>-8.7099273692742479E-2</v>
      </c>
      <c r="I108" s="41">
        <f t="shared" si="14"/>
        <v>168.29065114694868</v>
      </c>
      <c r="J108" s="42">
        <f t="shared" si="15"/>
        <v>86.507585911020925</v>
      </c>
    </row>
    <row r="109" spans="1:10" x14ac:dyDescent="0.2">
      <c r="A109" s="28">
        <v>8.2517598036009596E-2</v>
      </c>
      <c r="B109" s="33">
        <v>5.9440555237767895E-3</v>
      </c>
      <c r="C109" s="53">
        <v>4.0000000000000001E-3</v>
      </c>
      <c r="D109" s="34">
        <f t="shared" si="16"/>
        <v>2.785748568768359</v>
      </c>
      <c r="E109" s="33">
        <f t="shared" si="17"/>
        <v>0.41213836098597978</v>
      </c>
      <c r="F109" s="37">
        <f t="shared" si="11"/>
        <v>2.6409191081261194</v>
      </c>
      <c r="G109" s="39">
        <f t="shared" si="12"/>
        <v>3.5960131697086338E-4</v>
      </c>
      <c r="H109" s="33">
        <f t="shared" si="13"/>
        <v>0.4117787596690089</v>
      </c>
      <c r="I109" s="41">
        <f t="shared" si="14"/>
        <v>238.32284688450321</v>
      </c>
      <c r="J109" s="42">
        <f t="shared" si="15"/>
        <v>122.47560268306545</v>
      </c>
    </row>
    <row r="110" spans="1:10" x14ac:dyDescent="0.2">
      <c r="A110" s="28">
        <v>-1.8641182420839675E-2</v>
      </c>
      <c r="B110" s="33">
        <v>2.3009949113858138E-3</v>
      </c>
      <c r="C110" s="53">
        <v>4.0000000000000001E-3</v>
      </c>
      <c r="D110" s="34">
        <f t="shared" si="16"/>
        <v>2.1733411951870183</v>
      </c>
      <c r="E110" s="33">
        <f t="shared" si="17"/>
        <v>-5.1929647249004014E-2</v>
      </c>
      <c r="F110" s="37">
        <f t="shared" si="11"/>
        <v>0.57162072060740998</v>
      </c>
      <c r="G110" s="39">
        <f t="shared" si="12"/>
        <v>5.2818382162522388E-3</v>
      </c>
      <c r="H110" s="33">
        <f t="shared" si="13"/>
        <v>-5.7211485465256257E-2</v>
      </c>
      <c r="I110" s="41">
        <f t="shared" si="14"/>
        <v>226.90011690195055</v>
      </c>
      <c r="J110" s="42">
        <f t="shared" si="15"/>
        <v>115.95849393104702</v>
      </c>
    </row>
    <row r="111" spans="1:10" x14ac:dyDescent="0.2">
      <c r="A111" s="28">
        <v>3.9087523715914438E-2</v>
      </c>
      <c r="B111" s="33">
        <v>-1.7500561800856376E-3</v>
      </c>
      <c r="C111" s="53">
        <v>4.0000000000000001E-3</v>
      </c>
      <c r="D111" s="34">
        <f t="shared" si="16"/>
        <v>1.4923496270715433</v>
      </c>
      <c r="E111" s="33">
        <f t="shared" si="17"/>
        <v>8.4950525509646407E-2</v>
      </c>
      <c r="F111" s="37">
        <f t="shared" si="11"/>
        <v>0.77463545840586945</v>
      </c>
      <c r="G111" s="39">
        <f t="shared" si="12"/>
        <v>1.14324144121482E-3</v>
      </c>
      <c r="H111" s="33">
        <f t="shared" si="13"/>
        <v>8.380728406843159E-2</v>
      </c>
      <c r="I111" s="41">
        <f t="shared" si="14"/>
        <v>247.08300153857925</v>
      </c>
      <c r="J111" s="42">
        <f t="shared" si="15"/>
        <v>126.14049434779797</v>
      </c>
    </row>
    <row r="112" spans="1:10" x14ac:dyDescent="0.2">
      <c r="A112" s="28">
        <v>-6.9210532839167727E-2</v>
      </c>
      <c r="B112" s="33">
        <v>1.8376160402912404E-3</v>
      </c>
      <c r="C112" s="53">
        <v>4.0000000000000001E-3</v>
      </c>
      <c r="D112" s="34">
        <f t="shared" si="16"/>
        <v>2.0954460768749823</v>
      </c>
      <c r="E112" s="33">
        <f t="shared" si="17"/>
        <v>-0.10328631287195475</v>
      </c>
      <c r="F112" s="37">
        <f t="shared" si="11"/>
        <v>0.70041336416710753</v>
      </c>
      <c r="G112" s="39">
        <f t="shared" si="12"/>
        <v>1.5492709168117389E-3</v>
      </c>
      <c r="H112" s="33">
        <f t="shared" si="13"/>
        <v>-0.10483558378876649</v>
      </c>
      <c r="I112" s="41">
        <f t="shared" si="14"/>
        <v>222.55104134247819</v>
      </c>
      <c r="J112" s="42">
        <f t="shared" si="15"/>
        <v>113.42104396083417</v>
      </c>
    </row>
    <row r="113" spans="1:11" x14ac:dyDescent="0.2">
      <c r="A113" s="28">
        <v>-7.7790956298204428E-2</v>
      </c>
      <c r="B113" s="33">
        <v>1.5625321909809517E-2</v>
      </c>
      <c r="C113" s="53">
        <v>4.0000000000000001E-3</v>
      </c>
      <c r="D113" s="34">
        <f t="shared" si="16"/>
        <v>4.4131930587793118</v>
      </c>
      <c r="E113" s="33">
        <f t="shared" si="17"/>
        <v>-0.16300675419142566</v>
      </c>
      <c r="F113" s="37">
        <f t="shared" si="11"/>
        <v>2.4723719517882552</v>
      </c>
      <c r="G113" s="39">
        <f t="shared" si="12"/>
        <v>1.4008267283342152E-3</v>
      </c>
      <c r="H113" s="33">
        <f t="shared" si="13"/>
        <v>-0.16440758091975988</v>
      </c>
      <c r="I113" s="41">
        <f t="shared" si="14"/>
        <v>187.16392261668895</v>
      </c>
      <c r="J113" s="42">
        <f t="shared" si="15"/>
        <v>95.227448673683028</v>
      </c>
    </row>
    <row r="114" spans="1:11" x14ac:dyDescent="0.2">
      <c r="A114" s="28">
        <v>7.957732909374815E-2</v>
      </c>
      <c r="B114" s="33">
        <v>5.3349082482309785E-3</v>
      </c>
      <c r="C114" s="53">
        <v>4.0000000000000001E-3</v>
      </c>
      <c r="D114" s="34">
        <f t="shared" si="16"/>
        <v>2.6833494261703983</v>
      </c>
      <c r="E114" s="33">
        <f t="shared" si="17"/>
        <v>0.35119011639272629</v>
      </c>
      <c r="F114" s="37">
        <f t="shared" si="11"/>
        <v>2.0986865212367576</v>
      </c>
      <c r="G114" s="39">
        <f t="shared" si="12"/>
        <v>4.9447439035765102E-3</v>
      </c>
      <c r="H114" s="33">
        <f t="shared" si="13"/>
        <v>0.34624537248914977</v>
      </c>
      <c r="I114" s="41">
        <f t="shared" si="14"/>
        <v>253.64269807542991</v>
      </c>
      <c r="J114" s="42">
        <f t="shared" si="15"/>
        <v>128.58042190558854</v>
      </c>
    </row>
    <row r="115" spans="1:11" x14ac:dyDescent="0.2">
      <c r="A115" s="28">
        <v>2.3162315966227413E-2</v>
      </c>
      <c r="B115" s="33">
        <v>-1.3109156791590526E-2</v>
      </c>
      <c r="C115" s="53">
        <v>4.0000000000000001E-3</v>
      </c>
      <c r="D115" s="34">
        <f t="shared" si="16"/>
        <v>-0.41714288811676692</v>
      </c>
      <c r="E115" s="33">
        <f t="shared" si="17"/>
        <v>6.2152587256753787E-2</v>
      </c>
      <c r="F115" s="37">
        <f t="shared" si="11"/>
        <v>3.1733782992486002</v>
      </c>
      <c r="G115" s="39">
        <f t="shared" si="12"/>
        <v>4.1973730424735151E-3</v>
      </c>
      <c r="H115" s="33">
        <f t="shared" si="13"/>
        <v>5.7955214214280272E-2</v>
      </c>
      <c r="I115" s="41">
        <f t="shared" si="14"/>
        <v>270.42181879190326</v>
      </c>
      <c r="J115" s="42">
        <f t="shared" si="15"/>
        <v>136.5466494885118</v>
      </c>
    </row>
    <row r="116" spans="1:11" x14ac:dyDescent="0.2">
      <c r="A116" s="28">
        <v>1.2300217634575878E-2</v>
      </c>
      <c r="B116" s="33">
        <v>4.2240002329610213E-2</v>
      </c>
      <c r="C116" s="53">
        <v>4.0000000000000001E-3</v>
      </c>
      <c r="D116" s="34">
        <f t="shared" si="16"/>
        <v>8.8871857448081251</v>
      </c>
      <c r="E116" s="33">
        <f t="shared" si="17"/>
        <v>-5.130948308551769E-3</v>
      </c>
      <c r="F116" s="37">
        <f t="shared" si="11"/>
        <v>9.3111281527859102</v>
      </c>
      <c r="G116" s="39">
        <f t="shared" si="12"/>
        <v>6.3467565984972009E-3</v>
      </c>
      <c r="H116" s="33">
        <f t="shared" si="13"/>
        <v>-1.1477704907048969E-2</v>
      </c>
      <c r="I116" s="41">
        <f t="shared" si="14"/>
        <v>270.11598569334507</v>
      </c>
      <c r="J116" s="42">
        <f t="shared" si="15"/>
        <v>135.52559393759046</v>
      </c>
    </row>
    <row r="117" spans="1:11" x14ac:dyDescent="0.2">
      <c r="A117" s="28">
        <v>7.7180520628620658E-2</v>
      </c>
      <c r="B117" s="33">
        <v>-4.0648768875923828E-2</v>
      </c>
      <c r="C117" s="53">
        <v>4.0000000000000001E-3</v>
      </c>
      <c r="D117" s="34">
        <f t="shared" si="16"/>
        <v>-5.0466188426621796</v>
      </c>
      <c r="E117" s="33">
        <f t="shared" si="17"/>
        <v>0.68591762270754697</v>
      </c>
      <c r="F117" s="37">
        <f t="shared" si="11"/>
        <v>14.655270953157086</v>
      </c>
      <c r="G117" s="39">
        <f t="shared" si="12"/>
        <v>1.8622256305571822E-2</v>
      </c>
      <c r="H117" s="33">
        <f t="shared" si="13"/>
        <v>0.66729536640197518</v>
      </c>
      <c r="I117" s="41">
        <f t="shared" si="14"/>
        <v>456.47376439820346</v>
      </c>
      <c r="J117" s="42">
        <f t="shared" si="15"/>
        <v>226.50329717677056</v>
      </c>
    </row>
    <row r="118" spans="1:11" x14ac:dyDescent="0.2">
      <c r="A118" s="28">
        <v>1.4770699602216109E-2</v>
      </c>
      <c r="B118" s="33">
        <v>3.1657841631375278E-2</v>
      </c>
      <c r="C118" s="53">
        <v>4.0000000000000001E-3</v>
      </c>
      <c r="D118" s="34">
        <f t="shared" si="16"/>
        <v>7.1082987238292272</v>
      </c>
      <c r="E118" s="33">
        <f t="shared" si="17"/>
        <v>-7.4542090931846577E-2</v>
      </c>
      <c r="F118" s="37">
        <f t="shared" si="11"/>
        <v>12.249646132793902</v>
      </c>
      <c r="G118" s="39">
        <f t="shared" si="12"/>
        <v>2.9310541906314172E-2</v>
      </c>
      <c r="H118" s="33">
        <f t="shared" si="13"/>
        <v>-0.10385263283816075</v>
      </c>
      <c r="I118" s="41">
        <f t="shared" si="14"/>
        <v>424.27315060202307</v>
      </c>
      <c r="J118" s="42">
        <f t="shared" si="15"/>
        <v>203.8863466071457</v>
      </c>
    </row>
    <row r="119" spans="1:11" x14ac:dyDescent="0.2">
      <c r="A119" s="28">
        <v>6.5076588377282973E-2</v>
      </c>
      <c r="B119" s="33">
        <v>-1.8722259828228321E-2</v>
      </c>
      <c r="C119" s="53">
        <v>4.0000000000000001E-3</v>
      </c>
      <c r="D119" s="34">
        <f t="shared" si="16"/>
        <v>-1.3607191977222037</v>
      </c>
      <c r="E119" s="33">
        <f t="shared" si="17"/>
        <v>0.46258383011340048</v>
      </c>
      <c r="F119" s="37">
        <f t="shared" si="11"/>
        <v>8.9600349465601496</v>
      </c>
      <c r="G119" s="39">
        <f t="shared" si="12"/>
        <v>2.4499292265587804E-2</v>
      </c>
      <c r="H119" s="33">
        <f t="shared" si="13"/>
        <v>0.43808453784781271</v>
      </c>
      <c r="I119" s="41">
        <f t="shared" si="14"/>
        <v>622.2321422241946</v>
      </c>
      <c r="J119" s="42">
        <f t="shared" si="15"/>
        <v>294.02134792044467</v>
      </c>
    </row>
    <row r="120" spans="1:11" x14ac:dyDescent="0.2">
      <c r="A120" s="28">
        <v>-3.5623761113837561E-2</v>
      </c>
      <c r="B120" s="33">
        <v>-2.1260425052912275E-2</v>
      </c>
      <c r="C120" s="53">
        <v>4.0000000000000001E-3</v>
      </c>
      <c r="D120" s="34">
        <f t="shared" si="16"/>
        <v>-1.7873909620286539</v>
      </c>
      <c r="E120" s="33">
        <f t="shared" si="17"/>
        <v>4.8473935642668484E-2</v>
      </c>
      <c r="F120" s="37">
        <f t="shared" si="11"/>
        <v>0.46970282315822987</v>
      </c>
      <c r="G120" s="39">
        <f t="shared" si="12"/>
        <v>1.79200698931203E-2</v>
      </c>
      <c r="H120" s="33">
        <f t="shared" si="13"/>
        <v>3.0553865749548183E-2</v>
      </c>
      <c r="I120" s="41">
        <f t="shared" si="14"/>
        <v>654.88311161006675</v>
      </c>
      <c r="J120" s="42">
        <f t="shared" si="15"/>
        <v>304.18092210398891</v>
      </c>
    </row>
    <row r="121" spans="1:11" x14ac:dyDescent="0.2">
      <c r="A121" s="28">
        <v>1.3494196645666036E-2</v>
      </c>
      <c r="B121" s="33">
        <v>-8.7981386235471901E-3</v>
      </c>
      <c r="C121" s="53">
        <v>4.0000000000000001E-3</v>
      </c>
      <c r="D121" s="34">
        <f t="shared" si="16"/>
        <v>0.3075497795740238</v>
      </c>
      <c r="E121" s="33">
        <f t="shared" si="17"/>
        <v>-2.4119405124300851E-2</v>
      </c>
      <c r="F121" s="37">
        <f t="shared" si="11"/>
        <v>2.1262097105750932</v>
      </c>
      <c r="G121" s="39">
        <f t="shared" si="12"/>
        <v>9.394056463164597E-4</v>
      </c>
      <c r="H121" s="33">
        <f t="shared" si="13"/>
        <v>-2.505881077061731E-2</v>
      </c>
      <c r="I121" s="41">
        <f t="shared" si="14"/>
        <v>641.70725297852107</v>
      </c>
      <c r="J121" s="42">
        <f t="shared" si="15"/>
        <v>297.77523362536914</v>
      </c>
    </row>
    <row r="122" spans="1:11" x14ac:dyDescent="0.2">
      <c r="A122" s="28">
        <v>2.3355455481700246E-2</v>
      </c>
      <c r="B122" s="33">
        <v>1.6876428361414939E-2</v>
      </c>
      <c r="C122" s="53">
        <v>4.0000000000000001E-3</v>
      </c>
      <c r="D122" s="34">
        <f t="shared" si="16"/>
        <v>4.623507104472746</v>
      </c>
      <c r="E122" s="33">
        <f t="shared" si="17"/>
        <v>7.1829651852478365E-3</v>
      </c>
      <c r="F122" s="37">
        <f t="shared" si="11"/>
        <v>4.3075441605951781</v>
      </c>
      <c r="G122" s="39">
        <f t="shared" si="12"/>
        <v>4.2524194211501862E-3</v>
      </c>
      <c r="H122" s="33">
        <f t="shared" si="13"/>
        <v>2.9305457640976503E-3</v>
      </c>
      <c r="I122" s="41">
        <f t="shared" si="14"/>
        <v>648.88344284770085</v>
      </c>
      <c r="J122" s="42">
        <f t="shared" si="15"/>
        <v>299.83897850942463</v>
      </c>
    </row>
    <row r="123" spans="1:11" x14ac:dyDescent="0.2">
      <c r="A123" s="28">
        <v>2.1122549357390046E-3</v>
      </c>
      <c r="B123" s="33">
        <v>7.8525189641283893E-3</v>
      </c>
      <c r="C123" s="53">
        <v>4.0000000000000001E-3</v>
      </c>
      <c r="D123" s="34">
        <f t="shared" si="16"/>
        <v>3.1065659274218196</v>
      </c>
      <c r="E123" s="33">
        <f t="shared" si="17"/>
        <v>9.7660257018469115E-3</v>
      </c>
      <c r="F123" s="37">
        <f t="shared" si="11"/>
        <v>1.5452012311706649</v>
      </c>
      <c r="G123" s="39">
        <f t="shared" si="12"/>
        <v>8.6150883211903572E-3</v>
      </c>
      <c r="H123" s="33">
        <f t="shared" si="13"/>
        <v>1.1509373806565543E-3</v>
      </c>
      <c r="I123" s="41">
        <f t="shared" si="14"/>
        <v>657.81598899944515</v>
      </c>
      <c r="J123" s="42">
        <f t="shared" si="15"/>
        <v>301.38343031200674</v>
      </c>
    </row>
    <row r="124" spans="1:11" x14ac:dyDescent="0.2">
      <c r="A124" s="28">
        <v>6.7979375110464313E-3</v>
      </c>
      <c r="B124" s="33">
        <v>-6.6647839124418986E-3</v>
      </c>
      <c r="C124" s="53">
        <v>4.0000000000000001E-3</v>
      </c>
      <c r="D124" s="34">
        <f t="shared" si="16"/>
        <v>0.66617190930244308</v>
      </c>
      <c r="E124" s="33">
        <f t="shared" si="17"/>
        <v>2.1118241048559534E-2</v>
      </c>
      <c r="F124" s="37">
        <f t="shared" si="11"/>
        <v>2.4739385228776238</v>
      </c>
      <c r="G124" s="39">
        <f t="shared" si="12"/>
        <v>3.0904024623413296E-3</v>
      </c>
      <c r="H124" s="33">
        <f t="shared" si="13"/>
        <v>1.8027838586218203E-2</v>
      </c>
      <c r="I124" s="41">
        <f t="shared" si="14"/>
        <v>674.33916957672977</v>
      </c>
      <c r="J124" s="42">
        <f t="shared" si="15"/>
        <v>308.0222558674804</v>
      </c>
    </row>
    <row r="125" spans="1:11" x14ac:dyDescent="0.2">
      <c r="A125" s="28">
        <v>7.7368251859459669E-2</v>
      </c>
      <c r="B125" s="33">
        <v>6.8043391323015104E-3</v>
      </c>
      <c r="C125" s="53">
        <v>4.0000000000000001E-3</v>
      </c>
      <c r="D125" s="34">
        <f t="shared" si="16"/>
        <v>2.9303643414073788</v>
      </c>
      <c r="E125" s="33">
        <f t="shared" si="17"/>
        <v>5.154055606060854E-2</v>
      </c>
      <c r="F125" s="37">
        <f t="shared" si="11"/>
        <v>2.2099871884071174</v>
      </c>
      <c r="G125" s="39">
        <f t="shared" si="12"/>
        <v>4.9478770457552475E-3</v>
      </c>
      <c r="H125" s="33">
        <f t="shared" si="13"/>
        <v>4.659267901485329E-2</v>
      </c>
      <c r="I125" s="41">
        <f t="shared" si="14"/>
        <v>711.79234202847033</v>
      </c>
      <c r="J125" s="42">
        <f t="shared" si="15"/>
        <v>323.6059269880148</v>
      </c>
    </row>
    <row r="126" spans="1:11" x14ac:dyDescent="0.2">
      <c r="A126" s="28">
        <v>-2.5236205008411179E-2</v>
      </c>
      <c r="B126" s="33">
        <v>2.7866839756406751E-2</v>
      </c>
      <c r="C126" s="53">
        <v>4.0000000000000001E-3</v>
      </c>
      <c r="D126" s="34">
        <f t="shared" si="16"/>
        <v>6.4710220632117972</v>
      </c>
      <c r="E126" s="33">
        <f t="shared" si="17"/>
        <v>-7.3951275269094424E-2</v>
      </c>
      <c r="F126" s="37">
        <f t="shared" si="11"/>
        <v>3.6028875397078832</v>
      </c>
      <c r="G126" s="39">
        <f t="shared" si="12"/>
        <v>4.4199743768142345E-3</v>
      </c>
      <c r="H126" s="33">
        <f t="shared" si="13"/>
        <v>-7.8371249645908664E-2</v>
      </c>
      <c r="I126" s="41">
        <f t="shared" si="14"/>
        <v>662.00155997680338</v>
      </c>
      <c r="J126" s="42">
        <f t="shared" si="15"/>
        <v>299.53894980509347</v>
      </c>
    </row>
    <row r="127" spans="1:11" x14ac:dyDescent="0.2">
      <c r="A127" s="30">
        <v>1.2735706266287831E-2</v>
      </c>
      <c r="B127" s="31">
        <v>-2.1019200037056034E-2</v>
      </c>
      <c r="C127" s="54">
        <v>4.0000000000000001E-3</v>
      </c>
      <c r="D127" s="35">
        <f t="shared" si="16"/>
        <v>-1.7468404485674784</v>
      </c>
      <c r="E127" s="36">
        <f t="shared" si="17"/>
        <v>8.2413036239733298E-2</v>
      </c>
      <c r="F127" s="38">
        <f t="shared" si="11"/>
        <v>8.3261596362718553</v>
      </c>
      <c r="G127" s="40">
        <f t="shared" si="12"/>
        <v>7.2057750794157667E-3</v>
      </c>
      <c r="H127" s="36">
        <f t="shared" si="13"/>
        <v>7.5207261160317534E-2</v>
      </c>
      <c r="I127" s="43">
        <f t="shared" si="14"/>
        <v>719.20712476983886</v>
      </c>
      <c r="J127" s="44">
        <f t="shared" si="15"/>
        <v>323.26460962999278</v>
      </c>
      <c r="K127" s="2"/>
    </row>
  </sheetData>
  <mergeCells count="1"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White</dc:creator>
  <cp:lastModifiedBy>Zeigham Khokher</cp:lastModifiedBy>
  <dcterms:created xsi:type="dcterms:W3CDTF">2000-11-08T19:42:10Z</dcterms:created>
  <dcterms:modified xsi:type="dcterms:W3CDTF">2024-06-10T21:31:09Z</dcterms:modified>
</cp:coreProperties>
</file>