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RAW" sheetId="1" r:id="rId1"/>
    <sheet name="RAW+PattMatch" sheetId="2" r:id="rId2"/>
    <sheet name="Sheet2" sheetId="5" r:id="rId3"/>
    <sheet name="SymState tradeoff" sheetId="4" r:id="rId4"/>
    <sheet name="A5-A3" sheetId="3" r:id="rId5"/>
  </sheets>
  <calcPr calcId="162913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8" i="4" l="1"/>
  <c r="C68" i="4"/>
  <c r="S64" i="4"/>
  <c r="C64" i="4"/>
  <c r="S59" i="4"/>
  <c r="C59" i="4"/>
  <c r="S55" i="4"/>
  <c r="C55" i="4"/>
  <c r="S50" i="4"/>
  <c r="C50" i="4"/>
  <c r="S46" i="4"/>
  <c r="C46" i="4"/>
  <c r="S67" i="4"/>
  <c r="C67" i="4"/>
  <c r="S63" i="4"/>
  <c r="C63" i="4"/>
  <c r="S58" i="4"/>
  <c r="C58" i="4"/>
  <c r="S54" i="4"/>
  <c r="C54" i="4"/>
  <c r="S49" i="4"/>
  <c r="C49" i="4"/>
  <c r="S45" i="4"/>
  <c r="C45" i="4"/>
  <c r="S66" i="4"/>
  <c r="C66" i="4"/>
  <c r="S62" i="4"/>
  <c r="C62" i="4"/>
  <c r="S57" i="4"/>
  <c r="C57" i="4"/>
  <c r="S53" i="4"/>
  <c r="C53" i="4"/>
  <c r="S48" i="4"/>
  <c r="C48" i="4"/>
  <c r="S44" i="4"/>
  <c r="C44" i="4"/>
  <c r="S65" i="4"/>
  <c r="C65" i="4"/>
  <c r="S61" i="4"/>
  <c r="C61" i="4"/>
  <c r="S56" i="4"/>
  <c r="C56" i="4"/>
  <c r="S52" i="4"/>
  <c r="C52" i="4"/>
  <c r="S47" i="4"/>
  <c r="C47" i="4"/>
  <c r="S43" i="4"/>
  <c r="C43" i="4"/>
  <c r="S60" i="4"/>
  <c r="C60" i="4"/>
  <c r="S51" i="4"/>
  <c r="C51" i="4"/>
  <c r="S42" i="4"/>
  <c r="C42" i="4"/>
  <c r="C5" i="4"/>
  <c r="C3" i="4"/>
  <c r="C8" i="4"/>
  <c r="C4" i="4"/>
  <c r="C11" i="4"/>
  <c r="C13" i="4"/>
  <c r="C16" i="4"/>
  <c r="C19" i="4"/>
  <c r="C21" i="4"/>
  <c r="C24" i="4"/>
  <c r="C27" i="4"/>
  <c r="C30" i="4"/>
  <c r="C33" i="4"/>
  <c r="C36" i="4"/>
  <c r="C7" i="4"/>
  <c r="C6" i="4"/>
  <c r="C10" i="4"/>
  <c r="C9" i="4"/>
  <c r="C12" i="4"/>
  <c r="C15" i="4"/>
  <c r="C14" i="4"/>
  <c r="C18" i="4"/>
  <c r="C17" i="4"/>
  <c r="C20" i="4"/>
  <c r="C23" i="4"/>
  <c r="C22" i="4"/>
  <c r="C26" i="4"/>
  <c r="C25" i="4"/>
  <c r="C29" i="4"/>
  <c r="C28" i="4"/>
  <c r="C32" i="4"/>
  <c r="C31" i="4"/>
  <c r="C35" i="4"/>
  <c r="C34" i="4"/>
  <c r="C38" i="4"/>
  <c r="C37" i="4"/>
  <c r="C2" i="4"/>
  <c r="C39" i="4"/>
  <c r="S5" i="4"/>
  <c r="S3" i="4"/>
  <c r="S8" i="4"/>
  <c r="S4" i="4"/>
  <c r="S11" i="4"/>
  <c r="S13" i="4"/>
  <c r="S16" i="4"/>
  <c r="S19" i="4"/>
  <c r="S21" i="4"/>
  <c r="S24" i="4"/>
  <c r="S27" i="4"/>
  <c r="S30" i="4"/>
  <c r="S33" i="4"/>
  <c r="S36" i="4"/>
  <c r="S7" i="4"/>
  <c r="S6" i="4"/>
  <c r="S10" i="4"/>
  <c r="S9" i="4"/>
  <c r="S12" i="4"/>
  <c r="S15" i="4"/>
  <c r="S14" i="4"/>
  <c r="S18" i="4"/>
  <c r="S17" i="4"/>
  <c r="S20" i="4"/>
  <c r="S23" i="4"/>
  <c r="S22" i="4"/>
  <c r="S26" i="4"/>
  <c r="S25" i="4"/>
  <c r="S29" i="4"/>
  <c r="S28" i="4"/>
  <c r="S32" i="4"/>
  <c r="S31" i="4"/>
  <c r="S35" i="4"/>
  <c r="S34" i="4"/>
  <c r="S38" i="4"/>
  <c r="S37" i="4"/>
  <c r="S39" i="4"/>
  <c r="S2" i="4"/>
  <c r="I27" i="3" l="1"/>
  <c r="J27" i="3"/>
  <c r="I28" i="3"/>
  <c r="J28" i="3"/>
  <c r="I29" i="3"/>
  <c r="J29" i="3"/>
  <c r="I30" i="3"/>
  <c r="J30" i="3"/>
  <c r="I26" i="3"/>
  <c r="J26" i="3"/>
  <c r="L29" i="3"/>
  <c r="L30" i="3"/>
  <c r="L28" i="3"/>
  <c r="L27" i="3"/>
  <c r="L26" i="3"/>
  <c r="I3" i="3"/>
  <c r="J3" i="3"/>
  <c r="I4" i="3"/>
  <c r="J4" i="3"/>
  <c r="I6" i="3"/>
  <c r="J6" i="3"/>
  <c r="I5" i="3"/>
  <c r="J5" i="3"/>
  <c r="I2" i="3"/>
  <c r="J2" i="3"/>
  <c r="L5" i="3"/>
  <c r="L6" i="3"/>
  <c r="L4" i="3"/>
  <c r="L3" i="3"/>
  <c r="L2" i="3"/>
  <c r="H27" i="3" l="1"/>
  <c r="H5" i="3"/>
  <c r="H28" i="3"/>
  <c r="H26" i="3"/>
  <c r="H29" i="3"/>
  <c r="H30" i="3"/>
  <c r="H3" i="3"/>
  <c r="H4" i="3"/>
  <c r="H2" i="3"/>
  <c r="H6" i="3"/>
  <c r="G69" i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<sst xmlns="http://schemas.openxmlformats.org/spreadsheetml/2006/main" count="1792" uniqueCount="132">
  <si>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</si>
  <si>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</si>
  <si>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</si>
  <si>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</si>
  <si>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</si>
  <si>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</si>
  <si>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</si>
  <si>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</si>
  <si>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</si>
  <si>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</si>
  <si>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</si>
  <si>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</si>
  <si>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</si>
  <si>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</si>
  <si>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</si>
  <si>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</si>
  <si>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</si>
  <si>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</si>
  <si>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</si>
  <si>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</si>
  <si>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</si>
  <si>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</si>
  <si>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</si>
  <si>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</si>
  <si>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</si>
  <si>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</si>
  <si>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</si>
  <si>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</si>
  <si>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</si>
  <si>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</si>
  <si>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</si>
  <si>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</si>
  <si>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</si>
  <si>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</si>
  <si>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</si>
  <si>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</si>
  <si>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</si>
  <si>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</si>
  <si>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</si>
  <si>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</si>
  <si>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</si>
  <si>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</si>
  <si>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</si>
  <si>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</si>
  <si>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</si>
  <si>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</si>
  <si>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</si>
  <si>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</si>
  <si>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</si>
  <si>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</si>
  <si>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</si>
  <si>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</si>
  <si>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</si>
  <si>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</si>
  <si>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</si>
  <si>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</si>
  <si>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</si>
  <si>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</si>
  <si>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</si>
  <si>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</si>
  <si>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</si>
  <si>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</si>
  <si>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</si>
  <si>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</si>
  <si>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</si>
  <si>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</si>
  <si>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</si>
  <si>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</si>
  <si>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</si>
  <si>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</si>
  <si>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</si>
  <si>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</si>
  <si>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</si>
  <si>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</si>
  <si>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</si>
  <si>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</si>
  <si>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</si>
  <si>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</si>
  <si>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</si>
  <si>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</si>
  <si>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</si>
  <si>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</si>
  <si>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</si>
  <si>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</si>
  <si>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</si>
  <si>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</si>
  <si>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</si>
  <si>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</si>
  <si>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</si>
  <si>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</si>
  <si>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</si>
  <si>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</si>
  <si>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</si>
  <si>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</si>
  <si>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</si>
  <si>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</si>
  <si>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</si>
  <si>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</si>
  <si>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</si>
  <si>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</si>
  <si>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</si>
  <si>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</si>
  <si>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</si>
  <si>
    <t>Baseline</t>
  </si>
  <si>
    <t>Read</t>
  </si>
  <si>
    <t>Collect Constraints</t>
  </si>
  <si>
    <t>Build/Broadcast Filter</t>
  </si>
  <si>
    <t>Apply Filter</t>
  </si>
  <si>
    <t>Reduce</t>
  </si>
  <si>
    <t>MainKey+
     Time</t>
  </si>
  <si>
    <t xml:space="preserve">           MainKey+
SecondaryKey</t>
  </si>
  <si>
    <t>Walltime</t>
  </si>
  <si>
    <t>InputData</t>
  </si>
  <si>
    <t>InputData+SymAnnot</t>
  </si>
  <si>
    <t>PreAgg Sym(time)</t>
  </si>
  <si>
    <t>PreAgg Sym(data)</t>
  </si>
  <si>
    <t>Agg Sym(time)</t>
  </si>
  <si>
    <t>Agg Sym(data)</t>
  </si>
  <si>
    <t>Broadcast Sym(time)</t>
  </si>
  <si>
    <t>FilterEvents(time)</t>
  </si>
  <si>
    <t>FilterEvents(data)</t>
  </si>
  <si>
    <t>Reducer(time)</t>
  </si>
  <si>
    <t>FilterData(%)</t>
  </si>
  <si>
    <t>FilterDataRatio</t>
  </si>
  <si>
    <t>FULLMAP_SZ</t>
  </si>
  <si>
    <t>Configuration</t>
  </si>
  <si>
    <t>Row Labels</t>
  </si>
  <si>
    <t>Column Labels</t>
  </si>
  <si>
    <t>MainKey_SZ</t>
  </si>
  <si>
    <t>65K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</si>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</sst>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 wrapText="1"/>
    </xf>
    <xf numFmtId="0" fontId="3" fillId="0" borderId="0" xfId="0" applyFont="1" applyFill="1" applyBorder="1"/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1" applyNumberFormat="1" applyFont="1" applyFill="1" applyBorder="1"/>
    <xf numFmtId="39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0030262489378177E-2"/>
          <c:y val="4.3947847714004298E-2"/>
          <c:w val="0.9586679623626928"/>
          <c:h val="0.8924663112079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Sheet2!$B$5:$B$22</c:f>
              <c:numCache>
                <c:formatCode>General</c:formatCode>
                <c:ptCount val="15"/>
                <c:pt idx="1">
                  <c:v>2240.9385845572797</c:v>
                </c:pt>
                <c:pt idx="2">
                  <c:v>2383.2424583039001</c:v>
                </c:pt>
                <c:pt idx="3">
                  <c:v>2721.101032980102</c:v>
                </c:pt>
                <c:pt idx="4">
                  <c:v>3310.0551469458046</c:v>
                </c:pt>
                <c:pt idx="6">
                  <c:v>2786.5749607083267</c:v>
                </c:pt>
                <c:pt idx="7">
                  <c:v>3110.0720608625961</c:v>
                </c:pt>
                <c:pt idx="8">
                  <c:v>3602.06711518763</c:v>
                </c:pt>
                <c:pt idx="9">
                  <c:v>4225.6734270328689</c:v>
                </c:pt>
                <c:pt idx="11">
                  <c:v>2427.8281029017626</c:v>
                </c:pt>
                <c:pt idx="12">
                  <c:v>2857.4658643121347</c:v>
                </c:pt>
                <c:pt idx="13">
                  <c:v>3420.4272671733661</c:v>
                </c:pt>
                <c:pt idx="14">
                  <c:v>3676.3842752854939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434-AE5F-DB5175345B6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Sheet2!$C$5:$C$22</c:f>
              <c:numCache>
                <c:formatCode>General</c:formatCode>
                <c:ptCount val="15"/>
                <c:pt idx="1">
                  <c:v>20.026106086706399</c:v>
                </c:pt>
                <c:pt idx="2">
                  <c:v>21.114369984903401</c:v>
                </c:pt>
                <c:pt idx="3">
                  <c:v>21.750492950976142</c:v>
                </c:pt>
                <c:pt idx="4">
                  <c:v>22.527104104035185</c:v>
                </c:pt>
                <c:pt idx="6">
                  <c:v>1662.9833488697418</c:v>
                </c:pt>
                <c:pt idx="7">
                  <c:v>2012.5506550101118</c:v>
                </c:pt>
                <c:pt idx="8">
                  <c:v>2258.1067867186853</c:v>
                </c:pt>
                <c:pt idx="9">
                  <c:v>2561.9705532992339</c:v>
                </c:pt>
                <c:pt idx="11">
                  <c:v>1920.9144426875491</c:v>
                </c:pt>
                <c:pt idx="12">
                  <c:v>2137.9493816682439</c:v>
                </c:pt>
                <c:pt idx="13">
                  <c:v>2588.1130145264924</c:v>
                </c:pt>
                <c:pt idx="14">
                  <c:v>3400.4254623932229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434-AE5F-DB5175345B6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Sheet2!$D$5:$D$22</c:f>
              <c:numCache>
                <c:formatCode>General</c:formatCode>
                <c:ptCount val="15"/>
                <c:pt idx="0">
                  <c:v>16.376392406435539</c:v>
                </c:pt>
                <c:pt idx="5">
                  <c:v>1353.8055901077059</c:v>
                </c:pt>
                <c:pt idx="10">
                  <c:v>1865.1767177440543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434-AE5F-DB51753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8671"/>
        <c:axId val="155051183"/>
      </c:barChart>
      <c:catAx>
        <c:axId val="15505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183"/>
        <c:crosses val="autoZero"/>
        <c:auto val="1"/>
        <c:lblAlgn val="ctr"/>
        <c:lblOffset val="0"/>
        <c:noMultiLvlLbl val="0"/>
      </c:catAx>
      <c:valAx>
        <c:axId val="155051183"/>
        <c:scaling>
          <c:orientation val="minMax"/>
          <c:max val="4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88106442316013"/>
          <c:y val="7.332023748603773E-4"/>
          <c:w val="0.72281268095925877"/>
          <c:h val="5.29058474608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41314634940704"/>
          <c:y val="0.13660688247302422"/>
          <c:w val="0.76486675479433686"/>
          <c:h val="0.7580790682414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'A5-A3'!$A$10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'A5-A3'!$B$10:$E$10</c:f>
              <c:numCache>
                <c:formatCode>[h]:mm:ss;@</c:formatCode>
                <c:ptCount val="4"/>
                <c:pt idx="0">
                  <c:v>0.5144091666666667</c:v>
                </c:pt>
                <c:pt idx="1">
                  <c:v>0.48131217592592596</c:v>
                </c:pt>
                <c:pt idx="2">
                  <c:v>0.47133412037037042</c:v>
                </c:pt>
                <c:pt idx="3">
                  <c:v>0.77563991898148155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6F3-8EC6-B3EBDFA9A987}"/>
            </c:ext>
          </c:extLst>
        </c:ser>
        <c:ser>
          <c:idx val="1"/>
          <c:order val="1"/>
          <c:tx>
            <c:strRef>
              <c:f>'A5-A3'!$A$11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'A5-A3'!$B$11:$E$11</c:f>
              <c:numCache>
                <c:formatCode>[h]:mm:ss;@</c:formatCode>
                <c:ptCount val="4"/>
                <c:pt idx="0">
                  <c:v>8.504074074074075E-2</c:v>
                </c:pt>
                <c:pt idx="1">
                  <c:v>6.807666666666666E-2</c:v>
                </c:pt>
                <c:pt idx="2">
                  <c:v>6.0416782407407409E-2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6F3-8EC6-B3EBDFA9A987}"/>
            </c:ext>
          </c:extLst>
        </c:ser>
        <c:ser>
          <c:idx val="2"/>
          <c:order val="2"/>
          <c:tx>
            <c:strRef>
              <c:f>'A5-A3'!$A$12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'A5-A3'!$B$12:$E$12</c:f>
              <c:numCache>
                <c:formatCode>[h]:mm:ss;@</c:formatCode>
                <c:ptCount val="4"/>
                <c:pt idx="0">
                  <c:v>6.7361111111111103E-3</c:v>
                </c:pt>
                <c:pt idx="1">
                  <c:v>6.4120370370370364E-3</c:v>
                </c:pt>
                <c:pt idx="2">
                  <c:v>7.1180555555555554E-3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6F3-8EC6-B3EBDFA9A987}"/>
            </c:ext>
          </c:extLst>
        </c:ser>
        <c:ser>
          <c:idx val="3"/>
          <c:order val="3"/>
          <c:tx>
            <c:strRef>
              <c:f>'A5-A3'!$A$13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'A5-A3'!$B$13:$E$13</c:f>
              <c:numCache>
                <c:formatCode>[h]:mm:ss;@</c:formatCode>
                <c:ptCount val="4"/>
                <c:pt idx="0">
                  <c:v>0.11105174768518518</c:v>
                </c:pt>
                <c:pt idx="1">
                  <c:v>8.9046134259259266E-2</c:v>
                </c:pt>
                <c:pt idx="2">
                  <c:v>8.6557187500000007E-2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2-46F3-8EC6-B3EBDFA9A987}"/>
            </c:ext>
          </c:extLst>
        </c:ser>
        <c:ser>
          <c:idx val="4"/>
          <c:order val="4"/>
          <c:tx>
            <c:strRef>
              <c:f>'A5-A3'!$A$14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'A5-A3'!$B$14:$E$14</c:f>
              <c:numCache>
                <c:formatCode>[h]:mm:ss;@</c:formatCode>
                <c:ptCount val="4"/>
                <c:pt idx="0">
                  <c:v>6.5000810185185179E-3</c:v>
                </c:pt>
                <c:pt idx="1">
                  <c:v>8.5467592592592583E-4</c:v>
                </c:pt>
                <c:pt idx="2">
                  <c:v>6.4329398148148149E-3</c:v>
                </c:pt>
                <c:pt idx="3">
                  <c:v>0.23304940972222221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2-46F3-8EC6-B3EBDFA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noMultiLvlLbl val="0"/>
      </c:catAx>
      <c:valAx>
        <c:axId val="142078943"/>
        <c:scaling>
          <c:orientation val="minMax"/>
          <c:max val="1.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  <c:majorUnit val="0.25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758070387187007E-3"/>
          <c:y val="2.5252525252525276E-3"/>
          <c:w val="0.99762419296128135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8536639728234"/>
          <c:y val="0"/>
          <c:w val="0.76974191366635536"/>
          <c:h val="0.88511194623399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'A5-A3'!$A$39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'A5-A3'!$B$39:$E$39</c:f>
              <c:numCache>
                <c:formatCode>[h]:mm:ss;@</c:formatCode>
                <c:ptCount val="4"/>
                <c:pt idx="0">
                  <c:v>0.12319030092592592</c:v>
                </c:pt>
                <c:pt idx="1">
                  <c:v>0.11797833333333334</c:v>
                </c:pt>
                <c:pt idx="2">
                  <c:v>0.11673600694444446</c:v>
                </c:pt>
                <c:pt idx="3">
                  <c:v>0.19238004629629632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C69-B0AB-3CF2E000A2E9}"/>
            </c:ext>
          </c:extLst>
        </c:ser>
        <c:ser>
          <c:idx val="1"/>
          <c:order val="1"/>
          <c:tx>
            <c:strRef>
              <c:f>'A5-A3'!$A$40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'A5-A3'!$B$40:$E$40</c:f>
              <c:numCache>
                <c:formatCode>[h]:mm:ss;@</c:formatCode>
                <c:ptCount val="4"/>
                <c:pt idx="0">
                  <c:v>2.7754756944444445E-2</c:v>
                </c:pt>
                <c:pt idx="1">
                  <c:v>2.2556990740740742E-2</c:v>
                </c:pt>
                <c:pt idx="2">
                  <c:v>1.9753067129629629E-2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69-B0AB-3CF2E000A2E9}"/>
            </c:ext>
          </c:extLst>
        </c:ser>
        <c:ser>
          <c:idx val="2"/>
          <c:order val="2"/>
          <c:tx>
            <c:strRef>
              <c:f>'A5-A3'!$A$41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'A5-A3'!$B$41:$E$41</c:f>
              <c:numCache>
                <c:formatCode>[h]:mm:ss;@</c:formatCode>
                <c:ptCount val="4"/>
                <c:pt idx="0">
                  <c:v>3.645833333333333E-3</c:v>
                </c:pt>
                <c:pt idx="1">
                  <c:v>3.9583333333333337E-3</c:v>
                </c:pt>
                <c:pt idx="2">
                  <c:v>3.8078703703703707E-3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C69-B0AB-3CF2E000A2E9}"/>
            </c:ext>
          </c:extLst>
        </c:ser>
        <c:ser>
          <c:idx val="3"/>
          <c:order val="3"/>
          <c:tx>
            <c:strRef>
              <c:f>'A5-A3'!$A$42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'A5-A3'!$B$42:$E$42</c:f>
              <c:numCache>
                <c:formatCode>[h]:mm:ss;@</c:formatCode>
                <c:ptCount val="4"/>
                <c:pt idx="0">
                  <c:v>3.7447083333333332E-2</c:v>
                </c:pt>
                <c:pt idx="1">
                  <c:v>3.5900613425925924E-2</c:v>
                </c:pt>
                <c:pt idx="2">
                  <c:v>4.9151423611111113E-2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C69-B0AB-3CF2E000A2E9}"/>
            </c:ext>
          </c:extLst>
        </c:ser>
        <c:ser>
          <c:idx val="4"/>
          <c:order val="4"/>
          <c:tx>
            <c:strRef>
              <c:f>'A5-A3'!$A$43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'A5-A3'!$B$43:$E$43</c:f>
              <c:numCache>
                <c:formatCode>[h]:mm:ss;@</c:formatCode>
                <c:ptCount val="4"/>
                <c:pt idx="0">
                  <c:v>1.7222453703703703E-3</c:v>
                </c:pt>
                <c:pt idx="1">
                  <c:v>4.3712962962962967E-3</c:v>
                </c:pt>
                <c:pt idx="2">
                  <c:v>1.4766886574074073E-2</c:v>
                </c:pt>
                <c:pt idx="3">
                  <c:v>7.8691562499999992E-2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C-4C69-B0AB-3CF2E00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tickLblSkip val="1"/>
        <c:noMultiLvlLbl val="0"/>
      </c:catAx>
      <c:valAx>
        <c:axId val="142078943"/>
        <c:scaling>
          <c:orientation val="minMax"/>
          <c:max val="0.271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15240</xdr:rowOff>
    </xdr:from>
    <xdr:to>
      <xdr:col>10</xdr:col>
      <xdr:colOff>7620</xdr:colOff>
      <xdr:row>41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58.82165208333" createdVersion="6" refreshedVersion="6" minRefreshableVersion="3" recordCount="27">
  <cacheSource type="worksheet">
    <worksheetSource ref="A41:S68" sheet="SymState tradeoff"/>
  </cacheSource>
  <cacheFields count="19">
    <cacheField name="Configuration" numFmtId="0">
      <sharedItems count="12">
        <s v="MainKey"/>
        <s v="MainKey+Time"/>
        <s v="MainKey+SecondaryKey"/>
        <s v="MainKey(2M)+Time" u="1"/>
        <s v="MainKey(65K)+SecondaryKey" u="1"/>
        <s v="MainKey(65K)" u="1"/>
        <s v="MainKey(512K)" u="1"/>
        <s v="MainKey(65K)+Time" u="1"/>
        <s v="MainKey(512K)+SecondaryKey" u="1"/>
        <s v="MainKey(2M)+SecondaryKey" u="1"/>
        <s v="MainKey(512K)+Time" u="1"/>
        <s v="MainKey(2M)" u="1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 count="3">
        <n v="65536"/>
        <n v="524288"/>
        <n v="2097152"/>
      </sharedItems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/>
    </cacheField>
    <cacheField name="InputData" numFmtId="43">
      <sharedItems containsSemiMixedTypes="0" containsString="0" containsNumber="1" minValue="84511.389103889465" maxValue="84511.389103889465"/>
    </cacheField>
    <cacheField name="InputData+SymAnnot" numFmtId="43">
      <sharedItems containsSemiMixedTypes="0" containsString="0" containsNumber="1" minValue="85077.839715003967" maxValue="97718.623924255371"/>
    </cacheField>
    <cacheField name="PreAgg Sym(time)" numFmtId="165">
      <sharedItems containsSemiMixedTypes="0" containsNonDate="0" containsDate="1" containsString="0" minDate="1899-12-30T00:17:34" maxDate="1899-12-30T00:24:56"/>
    </cacheField>
    <cacheField name="PreAgg Sym(data)" numFmtId="39">
      <sharedItems containsSemiMixedTypes="0" containsString="0" containsNumber="1" minValue="2.1213912963867188" maxValue="2170.285177230835"/>
    </cacheField>
    <cacheField name="Agg Sym(time)" numFmtId="165">
      <sharedItems containsSemiMixedTypes="0" containsNonDate="0" containsDate="1" containsString="0" minDate="1899-12-30T00:00:04" maxDate="1899-12-30T00:00:30"/>
    </cacheField>
    <cacheField name="Agg Sym(data)" numFmtId="2">
      <sharedItems containsSemiMixedTypes="0" containsString="0" containsNumber="1" minValue="0" maxValue="8"/>
    </cacheField>
    <cacheField name="Broadcast Sym(time)" numFmtId="165">
      <sharedItems containsSemiMixedTypes="0" containsNonDate="0" containsDate="1" containsString="0" minDate="1899-12-30T00:04:58" maxDate="1899-12-30T00:07:34"/>
    </cacheField>
    <cacheField name="FilterEvents(time)" numFmtId="165">
      <sharedItems containsSemiMixedTypes="0" containsNonDate="0" containsDate="1" containsString="0" minDate="1899-12-30T00:21:47" maxDate="1899-12-30T00:32:04"/>
    </cacheField>
    <cacheField name="FilterEvents(data)" numFmtId="43">
      <sharedItems containsSemiMixedTypes="0" containsString="0" containsNumber="1" minValue="19.999507904052734" maxValue="5160.5620460510254"/>
    </cacheField>
    <cacheField name="Reducer(time)" numFmtId="165">
      <sharedItems containsSemiMixedTypes="0" containsNonDate="0" containsDate="1" containsString="0" minDate="1899-12-30T00:07:31" maxDate="1899-12-30T00:12:47"/>
    </cacheField>
    <cacheField name="FilterData(%)" numFmtId="2">
      <sharedItems containsSemiMixedTypes="0" containsString="0" containsNumber="1" minValue="2.3664867086100584E-2" maxValue="6.1063509909974023"/>
    </cacheField>
    <cacheField name="FilterDataRatio" numFmtId="2">
      <sharedItems containsSemiMixedTypes="0" containsString="0" containsNumber="1" minValue="16.376392406435539" maxValue="4225.673427032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n v="1"/>
    <n v="1"/>
    <d v="1899-12-30T00:11:09"/>
    <n v="84511.389103889465"/>
    <n v="85077.839715003967"/>
    <d v="1899-12-30T00:17:41"/>
    <n v="2.1213912963867188"/>
    <d v="1899-12-30T00:00:08"/>
    <n v="0"/>
    <d v="1899-12-30T00:07:22"/>
    <d v="1899-12-30T00:27:40"/>
    <n v="5160.5620460510254"/>
    <d v="1899-12-30T00:12:24"/>
    <n v="6.1063509909974023"/>
    <n v="16.376392406435539"/>
  </r>
  <r>
    <x v="1"/>
    <x v="0"/>
    <x v="1"/>
    <x v="0"/>
    <n v="1"/>
    <n v="128"/>
    <d v="1899-12-30T00:11:48"/>
    <n v="84511.389103889465"/>
    <n v="85077.839715003967"/>
    <d v="1899-12-30T00:20:50"/>
    <n v="271.28737449645996"/>
    <d v="1899-12-30T00:00:06"/>
    <n v="1"/>
    <d v="1899-12-30T00:06:58"/>
    <d v="1899-12-30T00:27:29"/>
    <n v="37.712496757507324"/>
    <d v="1899-12-30T00:10:27"/>
    <n v="4.4624159130963431E-2"/>
    <n v="2240.9385845572797"/>
  </r>
  <r>
    <x v="1"/>
    <x v="0"/>
    <x v="2"/>
    <x v="0"/>
    <n v="1"/>
    <n v="256"/>
    <d v="1899-12-30T00:09:28"/>
    <n v="84511.389103889465"/>
    <n v="85077.839715003967"/>
    <d v="1899-12-30T00:18:49"/>
    <n v="542.57277488708496"/>
    <d v="1899-12-30T00:00:05"/>
    <n v="2"/>
    <d v="1899-12-30T00:06:00"/>
    <d v="1899-12-30T00:22:49"/>
    <n v="35.460676193237305"/>
    <d v="1899-12-30T00:09:46"/>
    <n v="4.1959641853295843E-2"/>
    <n v="2383.2424583039001"/>
  </r>
  <r>
    <x v="1"/>
    <x v="0"/>
    <x v="3"/>
    <x v="0"/>
    <n v="1"/>
    <n v="512"/>
    <d v="1899-12-30T00:12:07"/>
    <n v="84511.389103889465"/>
    <n v="85077.839715003967"/>
    <d v="1899-12-30T00:19:13"/>
    <n v="1085.143575668335"/>
    <d v="1899-12-30T00:00:08"/>
    <n v="4"/>
    <d v="1899-12-30T00:07:09"/>
    <d v="1899-12-30T00:21:47"/>
    <n v="31.057791709899902"/>
    <d v="1899-12-30T00:09:50"/>
    <n v="3.6749829862245786E-2"/>
    <n v="2721.101032980102"/>
  </r>
  <r>
    <x v="1"/>
    <x v="0"/>
    <x v="4"/>
    <x v="0"/>
    <n v="1"/>
    <n v="1024"/>
    <d v="1899-12-30T00:11:36"/>
    <n v="84511.389103889465"/>
    <n v="85077.839715003967"/>
    <d v="1899-12-30T00:18:35"/>
    <n v="2170.285177230835"/>
    <d v="1899-12-30T00:00:24"/>
    <n v="8"/>
    <d v="1899-12-30T00:05:35"/>
    <d v="1899-12-30T00:22:01"/>
    <n v="25.531716346740723"/>
    <d v="1899-12-30T00:08:26"/>
    <n v="3.0210977026249919E-2"/>
    <n v="3310.0551469458046"/>
  </r>
  <r>
    <x v="2"/>
    <x v="0"/>
    <x v="1"/>
    <x v="0"/>
    <n v="128"/>
    <n v="1"/>
    <d v="1899-12-30T00:12:29"/>
    <n v="84511.389103889465"/>
    <n v="97718.623924255371"/>
    <d v="1899-12-30T00:23:17"/>
    <n v="180.71308135986328"/>
    <d v="1899-12-30T00:00:06"/>
    <n v="1"/>
    <d v="1899-12-30T00:07:00"/>
    <d v="1899-12-30T00:32:04"/>
    <n v="4220.0609912872314"/>
    <d v="1899-12-30T00:11:59"/>
    <n v="4.9934819863149214"/>
    <n v="20.026106086706399"/>
  </r>
  <r>
    <x v="2"/>
    <x v="0"/>
    <x v="2"/>
    <x v="0"/>
    <n v="256"/>
    <n v="1"/>
    <d v="1899-12-30T00:11:24"/>
    <n v="84511.389103889465"/>
    <n v="97718.623924255371"/>
    <d v="1899-12-30T00:23:00"/>
    <n v="360.71308135986328"/>
    <d v="1899-12-30T00:00:10"/>
    <n v="2"/>
    <d v="1899-12-30T00:06:41"/>
    <d v="1899-12-30T00:30:28"/>
    <n v="4002.5531978607178"/>
    <d v="1899-12-30T00:12:47"/>
    <n v="4.7361110026725477"/>
    <n v="21.114369984903401"/>
  </r>
  <r>
    <x v="2"/>
    <x v="0"/>
    <x v="3"/>
    <x v="0"/>
    <n v="512"/>
    <n v="1"/>
    <d v="1899-12-30T00:14:45"/>
    <n v="84511.389103889465"/>
    <n v="97718.623924255371"/>
    <d v="1899-12-30T00:24:11"/>
    <n v="720.71308135986328"/>
    <d v="1899-12-30T00:00:14"/>
    <n v="4"/>
    <d v="1899-12-30T00:05:55"/>
    <d v="1899-12-30T00:28:56"/>
    <n v="3885.4930458068848"/>
    <d v="1899-12-30T00:11:36"/>
    <n v="4.5975969475906568"/>
    <n v="21.750492950976142"/>
  </r>
  <r>
    <x v="2"/>
    <x v="0"/>
    <x v="4"/>
    <x v="0"/>
    <n v="1024"/>
    <n v="1"/>
    <d v="1899-12-30T00:11:58"/>
    <n v="84511.389103889465"/>
    <n v="97718.623924255371"/>
    <d v="1899-12-30T00:22:42"/>
    <n v="1440.7130813598633"/>
    <d v="1899-12-30T00:00:16"/>
    <n v="8"/>
    <d v="1899-12-30T00:06:29"/>
    <d v="1899-12-30T00:29:26"/>
    <n v="3751.5425291061401"/>
    <d v="1899-12-30T00:10:38"/>
    <n v="4.4390969890394132"/>
    <n v="22.527104104035185"/>
  </r>
  <r>
    <x v="0"/>
    <x v="1"/>
    <x v="5"/>
    <x v="1"/>
    <n v="1"/>
    <n v="1"/>
    <d v="1899-12-30T00:14:48"/>
    <n v="84511.389103889465"/>
    <n v="85077.839715003967"/>
    <d v="1899-12-30T00:18:48"/>
    <n v="16.887016296386719"/>
    <d v="1899-12-30T00:00:08"/>
    <n v="0.1"/>
    <d v="1899-12-30T00:07:04"/>
    <d v="1899-12-30T00:25:33"/>
    <n v="62.425055503845215"/>
    <d v="1899-12-30T00:11:16"/>
    <n v="7.3865849521306981E-2"/>
    <n v="1353.8055901077059"/>
  </r>
  <r>
    <x v="1"/>
    <x v="1"/>
    <x v="1"/>
    <x v="1"/>
    <n v="1"/>
    <n v="16"/>
    <d v="1899-12-30T00:12:30"/>
    <n v="84511.389103889465"/>
    <n v="85077.839715003967"/>
    <d v="1899-12-30T00:20:48"/>
    <n v="270.16264915466309"/>
    <d v="1899-12-30T00:00:21"/>
    <n v="1"/>
    <d v="1899-12-30T00:06:24"/>
    <d v="1899-12-30T00:23:56"/>
    <n v="30.328051567077637"/>
    <d v="1899-12-30T00:11:20"/>
    <n v="3.5886348442096365E-2"/>
    <n v="2786.5749607083267"/>
  </r>
  <r>
    <x v="1"/>
    <x v="1"/>
    <x v="2"/>
    <x v="1"/>
    <n v="1"/>
    <n v="32"/>
    <d v="1899-12-30T00:09:55"/>
    <n v="84511.389103889465"/>
    <n v="85077.839715003967"/>
    <d v="1899-12-30T00:20:41"/>
    <n v="540.32332420349121"/>
    <d v="1899-12-30T00:00:07"/>
    <n v="2"/>
    <d v="1899-12-30T00:05:27"/>
    <d v="1899-12-30T00:21:54"/>
    <n v="27.173450469970703"/>
    <d v="1899-12-30T00:09:01"/>
    <n v="3.2153595814839231E-2"/>
    <n v="3110.0720608625961"/>
  </r>
  <r>
    <x v="1"/>
    <x v="1"/>
    <x v="3"/>
    <x v="1"/>
    <n v="1"/>
    <n v="64"/>
    <d v="1899-12-30T00:09:36"/>
    <n v="84511.389103889465"/>
    <n v="85077.839715003967"/>
    <d v="1899-12-30T00:18:42"/>
    <n v="1080.6446743011475"/>
    <d v="1899-12-30T00:00:07"/>
    <n v="4"/>
    <d v="1899-12-30T00:06:15"/>
    <d v="1899-12-30T00:21:50"/>
    <n v="23.4619140625"/>
    <d v="1899-12-30T00:07:54"/>
    <n v="2.7761836968101868E-2"/>
    <n v="3602.06711518763"/>
  </r>
  <r>
    <x v="1"/>
    <x v="1"/>
    <x v="4"/>
    <x v="1"/>
    <n v="1"/>
    <n v="128"/>
    <d v="1899-12-30T00:08:54"/>
    <n v="84511.389103889465"/>
    <n v="85077.839715003967"/>
    <d v="1899-12-30T00:17:34"/>
    <n v="2161.28737449646"/>
    <d v="1899-12-30T00:00:16"/>
    <n v="8"/>
    <d v="1899-12-30T00:05:36"/>
    <d v="1899-12-30T00:22:09"/>
    <n v="19.999507904052734"/>
    <d v="1899-12-30T00:07:31"/>
    <n v="2.3664867086100584E-2"/>
    <n v="4225.6734270328689"/>
  </r>
  <r>
    <x v="2"/>
    <x v="1"/>
    <x v="1"/>
    <x v="1"/>
    <n v="16"/>
    <n v="1"/>
    <d v="1899-12-30T00:10:34"/>
    <n v="84511.389103889465"/>
    <n v="97718.623924255371"/>
    <d v="1899-12-30T00:23:14"/>
    <n v="185.63495635986328"/>
    <d v="1899-12-30T00:00:04"/>
    <n v="1"/>
    <d v="1899-12-30T00:07:34"/>
    <d v="1899-12-30T00:29:29"/>
    <n v="50.819143295288086"/>
    <d v="1899-12-30T00:09:22"/>
    <n v="6.0132893133275023E-2"/>
    <n v="1662.9833488697418"/>
  </r>
  <r>
    <x v="2"/>
    <x v="1"/>
    <x v="2"/>
    <x v="1"/>
    <n v="32"/>
    <n v="1"/>
    <d v="1899-12-30T00:12:18"/>
    <n v="84511.389103889465"/>
    <n v="97718.623924255371"/>
    <d v="1899-12-30T00:23:28"/>
    <n v="365.63495635986328"/>
    <d v="1899-12-30T00:00:08"/>
    <n v="2"/>
    <d v="1899-12-30T00:06:45"/>
    <d v="1899-12-30T00:31:38"/>
    <n v="41.992179870605469"/>
    <d v="1899-12-30T00:09:58"/>
    <n v="4.9688190332529823E-2"/>
    <n v="2012.5506550101118"/>
  </r>
  <r>
    <x v="2"/>
    <x v="1"/>
    <x v="3"/>
    <x v="1"/>
    <n v="64"/>
    <n v="1"/>
    <d v="1899-12-30T00:10:32"/>
    <n v="84511.389103889465"/>
    <n v="97718.623924255371"/>
    <d v="1899-12-30T00:22:12"/>
    <n v="725.63495635986328"/>
    <d v="1899-12-30T00:00:09"/>
    <n v="4"/>
    <d v="1899-12-30T00:06:13"/>
    <d v="1899-12-30T00:29:45"/>
    <n v="37.425771713256836"/>
    <d v="1899-12-30T00:07:36"/>
    <n v="4.4284885280076874E-2"/>
    <n v="2258.1067867186853"/>
  </r>
  <r>
    <x v="2"/>
    <x v="1"/>
    <x v="4"/>
    <x v="1"/>
    <n v="128"/>
    <n v="1"/>
    <d v="1899-12-30T00:11:08"/>
    <n v="84511.389103889465"/>
    <n v="97718.623924255371"/>
    <d v="1899-12-30T00:21:56"/>
    <n v="1445.6349563598633"/>
    <d v="1899-12-30T00:00:14"/>
    <n v="8"/>
    <d v="1899-12-30T00:05:33"/>
    <d v="1899-12-30T00:27:16"/>
    <n v="32.986869812011719"/>
    <d v="1899-12-30T00:08:54"/>
    <n v="3.9032454870030722E-2"/>
    <n v="2561.9705532992339"/>
  </r>
  <r>
    <x v="0"/>
    <x v="2"/>
    <x v="6"/>
    <x v="2"/>
    <n v="1"/>
    <n v="1"/>
    <d v="1899-12-30T00:12:04"/>
    <n v="84511.389103889465"/>
    <n v="85077.839715003967"/>
    <d v="1899-12-30T00:18:10"/>
    <n v="67.512016296386719"/>
    <d v="1899-12-30T00:00:30"/>
    <n v="0.3"/>
    <d v="1899-12-30T00:05:19"/>
    <d v="1899-12-30T00:23:37"/>
    <n v="45.310124397277832"/>
    <d v="1899-12-30T00:09:42"/>
    <n v="5.3614222742899544E-2"/>
    <n v="1865.1767177440543"/>
  </r>
  <r>
    <x v="1"/>
    <x v="2"/>
    <x v="1"/>
    <x v="2"/>
    <n v="1"/>
    <n v="4"/>
    <d v="1899-12-30T00:13:45"/>
    <n v="84511.389103889465"/>
    <n v="85077.839715003967"/>
    <d v="1899-12-30T00:21:03"/>
    <n v="270.04214286804199"/>
    <d v="1899-12-30T00:00:06"/>
    <n v="1"/>
    <d v="1899-12-30T00:05:43"/>
    <d v="1899-12-30T00:23:56"/>
    <n v="34.80946159362793"/>
    <d v="1899-12-30T00:09:55"/>
    <n v="4.1189077546503014E-2"/>
    <n v="2427.8281029017626"/>
  </r>
  <r>
    <x v="1"/>
    <x v="2"/>
    <x v="2"/>
    <x v="2"/>
    <n v="1"/>
    <n v="8"/>
    <d v="1899-12-30T00:09:28"/>
    <n v="84511.389103889465"/>
    <n v="85077.839715003967"/>
    <d v="1899-12-30T00:19:41"/>
    <n v="540.08231163024902"/>
    <d v="1899-12-30T00:00:09"/>
    <n v="2"/>
    <d v="1899-12-30T00:06:13"/>
    <d v="1899-12-30T00:23:26"/>
    <n v="29.575642585754395"/>
    <d v="1899-12-30T00:09:06"/>
    <n v="3.4996043609456226E-2"/>
    <n v="2857.4658643121347"/>
  </r>
  <r>
    <x v="1"/>
    <x v="2"/>
    <x v="3"/>
    <x v="2"/>
    <n v="1"/>
    <n v="16"/>
    <d v="1899-12-30T00:12:19"/>
    <n v="84511.389103889465"/>
    <n v="85077.839715003967"/>
    <d v="1899-12-30T00:19:01"/>
    <n v="1080.1626491546631"/>
    <d v="1899-12-30T00:00:16"/>
    <n v="4"/>
    <d v="1899-12-30T00:05:28"/>
    <d v="1899-12-30T00:23:07"/>
    <n v="24.707845687866211"/>
    <d v="1899-12-30T00:08:48"/>
    <n v="2.9236113558011652E-2"/>
    <n v="3420.4272671733661"/>
  </r>
  <r>
    <x v="1"/>
    <x v="2"/>
    <x v="4"/>
    <x v="2"/>
    <n v="1"/>
    <n v="32"/>
    <d v="1899-12-30T00:10:14"/>
    <n v="84511.389103889465"/>
    <n v="85077.839715003967"/>
    <d v="1899-12-30T00:19:15"/>
    <n v="2160.3233242034912"/>
    <d v="1899-12-30T00:00:21"/>
    <n v="8"/>
    <d v="1899-12-30T00:04:58"/>
    <d v="1899-12-30T00:23:06"/>
    <n v="22.987637519836426"/>
    <d v="1899-12-30T00:08:13"/>
    <n v="2.7200638592720122E-2"/>
    <n v="3676.3842752854939"/>
  </r>
  <r>
    <x v="2"/>
    <x v="2"/>
    <x v="1"/>
    <x v="2"/>
    <n v="4"/>
    <n v="1"/>
    <d v="1899-12-30T00:12:24"/>
    <n v="84511.389103889465"/>
    <n v="97718.623924255371"/>
    <d v="1899-12-30T00:24:56"/>
    <n v="202.50995635986328"/>
    <d v="1899-12-30T00:00:08"/>
    <n v="1"/>
    <d v="1899-12-30T00:05:17"/>
    <d v="1899-12-30T00:27:34"/>
    <n v="43.995394706726074"/>
    <d v="1899-12-30T00:08:26"/>
    <n v="5.2058539296570706E-2"/>
    <n v="1920.9144426875491"/>
  </r>
  <r>
    <x v="2"/>
    <x v="2"/>
    <x v="2"/>
    <x v="2"/>
    <n v="8"/>
    <n v="1"/>
    <d v="1899-12-30T00:11:09"/>
    <n v="84511.389103889465"/>
    <n v="97718.623924255371"/>
    <d v="1899-12-30T00:22:33"/>
    <n v="382.50995635986328"/>
    <d v="1899-12-30T00:00:10"/>
    <n v="2"/>
    <d v="1899-12-30T00:06:02"/>
    <d v="1899-12-30T00:27:26"/>
    <n v="39.529181480407715"/>
    <d v="1899-12-30T00:09:49"/>
    <n v="4.6773792147487565E-2"/>
    <n v="2137.9493816682439"/>
  </r>
  <r>
    <x v="2"/>
    <x v="2"/>
    <x v="3"/>
    <x v="2"/>
    <n v="16"/>
    <n v="1"/>
    <d v="1899-12-30T00:10:48"/>
    <n v="84511.389103889465"/>
    <n v="97718.623924255371"/>
    <d v="1899-12-30T00:22:41"/>
    <n v="742.50995635986328"/>
    <d v="1899-12-30T00:00:07"/>
    <n v="4"/>
    <d v="1899-12-30T00:05:45"/>
    <d v="1899-12-30T00:27:14"/>
    <n v="32.653670310974121"/>
    <d v="1899-12-30T00:08:15"/>
    <n v="3.8638189073940218E-2"/>
    <n v="2588.1130145264924"/>
  </r>
  <r>
    <x v="2"/>
    <x v="2"/>
    <x v="4"/>
    <x v="2"/>
    <n v="32"/>
    <n v="1"/>
    <d v="1899-12-30T00:12:37"/>
    <n v="84511.389103889465"/>
    <n v="97718.623924255371"/>
    <d v="1899-12-30T00:23:08"/>
    <n v="1462.5099563598633"/>
    <d v="1899-12-30T00:00:13"/>
    <n v="8"/>
    <d v="1899-12-30T00:06:16"/>
    <d v="1899-12-30T00:29:50"/>
    <n v="24.853180885314941"/>
    <d v="1899-12-30T00:07:39"/>
    <n v="2.9408084695854472E-2"/>
    <n v="3400.4254623932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22" firstHeaderRow="1" firstDataRow="2" firstDataCol="1"/>
  <pivotFields count="19">
    <pivotField axis="axisCol" showAll="0" sortType="descending">
      <items count="13">
        <item x="1"/>
        <item x="2"/>
        <item m="1" x="7"/>
        <item m="1" x="4"/>
        <item m="1" x="5"/>
        <item m="1" x="10"/>
        <item m="1" x="8"/>
        <item m="1" x="6"/>
        <item m="1" x="3"/>
        <item m="1" x="9"/>
        <item m="1" x="11"/>
        <item x="0"/>
        <item t="default"/>
      </items>
    </pivotField>
    <pivotField name="MainKey Granularity" axis="axisRow" showAll="0" sortType="descending" defaultSubtotal="0">
      <items count="3">
        <item x="0"/>
        <item x="1"/>
        <item x="2"/>
      </items>
    </pivotField>
    <pivotField name="Filter Size(KB)" axis="axisRow" showAll="0" defaultSubtotal="0">
      <items count="7">
        <item x="0"/>
        <item x="5"/>
        <item x="6"/>
        <item x="1"/>
        <item x="2"/>
        <item x="3"/>
        <item x="4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numFmtId="165" showAll="0"/>
    <pivotField numFmtId="43" showAll="0"/>
    <pivotField numFmtId="43" showAll="0"/>
    <pivotField numFmtId="165" showAll="0"/>
    <pivotField numFmtId="39" showAll="0"/>
    <pivotField numFmtId="165" showAll="0"/>
    <pivotField numFmtId="2" showAll="0"/>
    <pivotField numFmtId="165" showAll="0"/>
    <pivotField numFmtId="165" showAll="0"/>
    <pivotField numFmtId="43" showAll="0"/>
    <pivotField numFmtId="165" showAll="0"/>
    <pivotField numFmtId="2" showAll="0"/>
    <pivotField dataField="1" numFmtId="2" showAll="0"/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11"/>
    </i>
  </colItems>
  <dataFields count="1">
    <dataField name="Data Reduction" fld="18" baseField="1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workbookViewId="0">
      <selection activeCell="A10" sqref="A10:XFD14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5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5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5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5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5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5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5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5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5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5" x14ac:dyDescent="0.3">
      <c r="W92" s="3" t="s">
        <v>88</v>
      </c>
    </row>
    <row r="93" spans="3:25" x14ac:dyDescent="0.3">
      <c r="C93" t="s">
        <v>86</v>
      </c>
      <c r="W93" s="8" t="s">
        <v>99</v>
      </c>
      <c r="X93" s="8" t="s">
        <v>100</v>
      </c>
      <c r="Y93" s="8" t="s">
        <v>101</v>
      </c>
    </row>
    <row r="94" spans="3:25" x14ac:dyDescent="0.3">
      <c r="C94" t="s">
        <v>68</v>
      </c>
      <c r="W94" s="7">
        <f>I3</f>
        <v>1.6383436352034169</v>
      </c>
      <c r="X94" s="7">
        <f>I4</f>
        <v>1.5570009330462504</v>
      </c>
    </row>
    <row r="95" spans="3:25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</row>
    <row r="96" spans="3:25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</row>
    <row r="97" spans="3:25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</row>
    <row r="98" spans="3:25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</row>
    <row r="99" spans="3:25" x14ac:dyDescent="0.3">
      <c r="C99" t="s">
        <v>73</v>
      </c>
      <c r="W99" s="7">
        <f>I26</f>
        <v>0.76629860446309761</v>
      </c>
      <c r="X99" s="7">
        <f>I27</f>
        <v>0.78394129696217085</v>
      </c>
    </row>
    <row r="100" spans="3:25" x14ac:dyDescent="0.3">
      <c r="C100" t="s">
        <v>74</v>
      </c>
      <c r="W100" s="7">
        <f>I29</f>
        <v>0.64650663384419593</v>
      </c>
      <c r="X100" s="7">
        <f>I30</f>
        <v>0.90163058079450664</v>
      </c>
    </row>
    <row r="101" spans="3:25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</row>
    <row r="102" spans="3:25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</row>
    <row r="103" spans="3:25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</row>
    <row r="104" spans="3:25" x14ac:dyDescent="0.3">
      <c r="C104" t="s">
        <v>78</v>
      </c>
      <c r="W104" s="7">
        <f>I47</f>
        <v>1.2212867110581289</v>
      </c>
      <c r="X104" s="7">
        <f>I46</f>
        <v>1.25606138394375</v>
      </c>
    </row>
    <row r="105" spans="3:25" x14ac:dyDescent="0.3">
      <c r="C105" t="s">
        <v>79</v>
      </c>
      <c r="W105" s="7">
        <f>I49</f>
        <v>1.2601227172212346</v>
      </c>
      <c r="X105" s="7">
        <f>I49</f>
        <v>1.2601227172212346</v>
      </c>
    </row>
    <row r="106" spans="3:25" x14ac:dyDescent="0.3">
      <c r="C106" t="s">
        <v>80</v>
      </c>
      <c r="W106" s="7">
        <f>I52</f>
        <v>1.354076356877584</v>
      </c>
      <c r="X106" s="7">
        <f>I51</f>
        <v>1.3866624613750191</v>
      </c>
    </row>
    <row r="107" spans="3:25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</row>
    <row r="108" spans="3:25" x14ac:dyDescent="0.3">
      <c r="C108" t="s">
        <v>82</v>
      </c>
      <c r="W108" s="7">
        <f>I59</f>
        <v>1.3574585698838386</v>
      </c>
      <c r="X108" s="7">
        <f>I58</f>
        <v>1.2432157892189222</v>
      </c>
    </row>
    <row r="109" spans="3:25" x14ac:dyDescent="0.3">
      <c r="C109" t="s">
        <v>83</v>
      </c>
      <c r="W109" s="7">
        <f>I62</f>
        <v>0.73301926320257482</v>
      </c>
      <c r="X109" s="7">
        <f>I62</f>
        <v>0.73301926320257482</v>
      </c>
    </row>
    <row r="110" spans="3:25" x14ac:dyDescent="0.3">
      <c r="C110" t="s">
        <v>84</v>
      </c>
      <c r="W110" s="7">
        <f>I64</f>
        <v>0.61816854720001169</v>
      </c>
      <c r="X110" s="7">
        <f>I64</f>
        <v>0.61816854720001169</v>
      </c>
    </row>
    <row r="111" spans="3:25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</row>
    <row r="113" spans="3:25" x14ac:dyDescent="0.3">
      <c r="W113" s="3" t="s">
        <v>89</v>
      </c>
    </row>
    <row r="114" spans="3:25" x14ac:dyDescent="0.3">
      <c r="C114" t="s">
        <v>86</v>
      </c>
      <c r="W114" s="8" t="s">
        <v>99</v>
      </c>
      <c r="X114" s="8" t="s">
        <v>100</v>
      </c>
      <c r="Y114" s="8" t="s">
        <v>101</v>
      </c>
    </row>
    <row r="115" spans="3:25" x14ac:dyDescent="0.3">
      <c r="C115" t="s">
        <v>68</v>
      </c>
      <c r="W115" s="7">
        <f>J3</f>
        <v>1.7806074127081006</v>
      </c>
      <c r="X115" s="7">
        <f>J4</f>
        <v>1.0717615661368511</v>
      </c>
    </row>
    <row r="116" spans="3:25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</row>
    <row r="117" spans="3:25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</row>
    <row r="118" spans="3:25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</row>
    <row r="119" spans="3:25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</row>
    <row r="120" spans="3:25" x14ac:dyDescent="0.3">
      <c r="C120" t="s">
        <v>73</v>
      </c>
      <c r="W120" s="7">
        <f>J26</f>
        <v>0.64690550140072933</v>
      </c>
      <c r="X120" s="7">
        <f>J27</f>
        <v>0.78153238724266949</v>
      </c>
    </row>
    <row r="121" spans="3:25" x14ac:dyDescent="0.3">
      <c r="C121" t="s">
        <v>74</v>
      </c>
      <c r="W121" s="7">
        <f>J29</f>
        <v>0.51727368814588826</v>
      </c>
      <c r="X121" s="7">
        <f>J30</f>
        <v>0.82454081613884589</v>
      </c>
    </row>
    <row r="122" spans="3:25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</row>
    <row r="123" spans="3:25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</row>
    <row r="124" spans="3:25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</row>
    <row r="125" spans="3:25" x14ac:dyDescent="0.3">
      <c r="C125" t="s">
        <v>78</v>
      </c>
      <c r="W125" s="7">
        <f>J47</f>
        <v>1.0152242763387007</v>
      </c>
      <c r="X125" s="7">
        <f>J46</f>
        <v>0.82409728305311369</v>
      </c>
    </row>
    <row r="126" spans="3:25" x14ac:dyDescent="0.3">
      <c r="C126" t="s">
        <v>79</v>
      </c>
      <c r="W126" s="7">
        <f>J49</f>
        <v>1.4270073430961088</v>
      </c>
      <c r="X126" s="7">
        <f>J49</f>
        <v>1.4270073430961088</v>
      </c>
    </row>
    <row r="127" spans="3:25" x14ac:dyDescent="0.3">
      <c r="C127" t="s">
        <v>80</v>
      </c>
      <c r="W127" s="7">
        <f>J52</f>
        <v>0.84808618778929512</v>
      </c>
      <c r="X127" s="7">
        <f>J51</f>
        <v>0.74422714158338354</v>
      </c>
    </row>
    <row r="128" spans="3:25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</row>
    <row r="129" spans="3:25" x14ac:dyDescent="0.3">
      <c r="C129" t="s">
        <v>82</v>
      </c>
      <c r="W129" s="7">
        <f>J59</f>
        <v>0.95124961011195464</v>
      </c>
      <c r="X129" s="7">
        <f>J58</f>
        <v>0.70369889144146214</v>
      </c>
    </row>
    <row r="130" spans="3:25" x14ac:dyDescent="0.3">
      <c r="C130" t="s">
        <v>83</v>
      </c>
      <c r="W130" s="7">
        <f>J62</f>
        <v>0.89793911019682437</v>
      </c>
      <c r="X130" s="7">
        <f>J62</f>
        <v>0.89793911019682437</v>
      </c>
    </row>
    <row r="131" spans="3:25" x14ac:dyDescent="0.3">
      <c r="C131" t="s">
        <v>84</v>
      </c>
      <c r="W131" s="7">
        <f>J64</f>
        <v>0.74586587845412078</v>
      </c>
      <c r="X131" s="7">
        <f>J64</f>
        <v>0.74586587845412078</v>
      </c>
    </row>
    <row r="132" spans="3:25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topLeftCell="AD10" workbookViewId="0">
      <selection activeCell="AH53" sqref="AH53"/>
    </sheetView>
  </sheetViews>
  <sheetFormatPr defaultRowHeight="14.4" x14ac:dyDescent="0.3"/>
  <cols>
    <col min="3" max="3" width="8.88671875" style="4" customWidth="1"/>
    <col min="8" max="8" width="9.5546875" style="7" bestFit="1" customWidth="1"/>
    <col min="12" max="12" width="16.6640625" bestFit="1" customWidth="1"/>
    <col min="47" max="47" width="8.88671875" style="6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24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 s="7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6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 s="7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6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 s="7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6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 s="7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6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 s="7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6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 s="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6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 s="7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6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 s="7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6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 s="7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6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 s="7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6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 s="7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6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 s="7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6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 s="7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6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 s="7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6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 s="7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6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 s="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6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 s="7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6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 s="7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6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 s="7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6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 s="7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6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 s="7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6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 s="7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6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 s="7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6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 s="7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6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 s="7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6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 s="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6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 s="7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6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 s="7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6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 s="7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6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24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 s="7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6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s="7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6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s="7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6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s="7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6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 s="7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6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 s="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6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 s="7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6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 s="7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6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 s="7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6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 s="7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6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 s="7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6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 s="7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6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 s="7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6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 s="7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6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 s="7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6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 s="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6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 s="7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6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 s="7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6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 s="7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6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 s="7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6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 s="7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6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 s="7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6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 s="7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6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 s="7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6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 s="7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6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 s="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6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 s="7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6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 s="7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6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E26" sqref="E26"/>
    </sheetView>
  </sheetViews>
  <sheetFormatPr defaultRowHeight="14.4" x14ac:dyDescent="0.3"/>
  <cols>
    <col min="1" max="1" width="14" customWidth="1"/>
    <col min="2" max="2" width="15.5546875" customWidth="1"/>
    <col min="3" max="3" width="21.77734375" customWidth="1"/>
    <col min="4" max="4" width="12" customWidth="1"/>
    <col min="5" max="5" width="14" customWidth="1"/>
    <col min="6" max="6" width="27.33203125" bestFit="1" customWidth="1"/>
    <col min="7" max="7" width="19.21875" customWidth="1"/>
    <col min="8" max="8" width="12.88671875" customWidth="1"/>
    <col min="9" max="9" width="26.33203125" customWidth="1"/>
    <col min="10" max="10" width="18.21875" customWidth="1"/>
    <col min="11" max="17" width="12" customWidth="1"/>
    <col min="18" max="18" width="12" bestFit="1" customWidth="1"/>
    <col min="19" max="19" width="12.6640625" bestFit="1" customWidth="1"/>
    <col min="20" max="24" width="12" bestFit="1" customWidth="1"/>
  </cols>
  <sheetData>
    <row r="3" spans="1:4" x14ac:dyDescent="0.3">
      <c r="A3" s="33" t="s">
        <v>87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35"/>
      <c r="C5" s="35"/>
      <c r="D5" s="35"/>
    </row>
    <row r="6" spans="1:4" x14ac:dyDescent="0.3">
      <c r="A6" s="36">
        <v>8</v>
      </c>
      <c r="B6" s="35"/>
      <c r="C6" s="35"/>
      <c r="D6" s="35">
        <v>16.376392406435539</v>
      </c>
    </row>
    <row r="7" spans="1:4" x14ac:dyDescent="0.3">
      <c r="A7" s="36">
        <v>1024</v>
      </c>
      <c r="B7" s="35">
        <v>2240.9385845572797</v>
      </c>
      <c r="C7" s="35">
        <v>20.026106086706399</v>
      </c>
      <c r="D7" s="35"/>
    </row>
    <row r="8" spans="1:4" x14ac:dyDescent="0.3">
      <c r="A8" s="36">
        <v>2048</v>
      </c>
      <c r="B8" s="35">
        <v>2383.2424583039001</v>
      </c>
      <c r="C8" s="35">
        <v>21.114369984903401</v>
      </c>
      <c r="D8" s="35"/>
    </row>
    <row r="9" spans="1:4" x14ac:dyDescent="0.3">
      <c r="A9" s="36">
        <v>4096</v>
      </c>
      <c r="B9" s="35">
        <v>2721.101032980102</v>
      </c>
      <c r="C9" s="35">
        <v>21.750492950976142</v>
      </c>
      <c r="D9" s="35"/>
    </row>
    <row r="10" spans="1:4" x14ac:dyDescent="0.3">
      <c r="A10" s="36">
        <v>8192</v>
      </c>
      <c r="B10" s="35">
        <v>3310.0551469458046</v>
      </c>
      <c r="C10" s="35">
        <v>22.527104104035185</v>
      </c>
      <c r="D10" s="35"/>
    </row>
    <row r="11" spans="1:4" x14ac:dyDescent="0.3">
      <c r="A11" s="34" t="s">
        <v>130</v>
      </c>
      <c r="B11" s="35"/>
      <c r="C11" s="35"/>
      <c r="D11" s="35"/>
    </row>
    <row r="12" spans="1:4" x14ac:dyDescent="0.3">
      <c r="A12" s="36">
        <v>64</v>
      </c>
      <c r="B12" s="35"/>
      <c r="C12" s="35"/>
      <c r="D12" s="35">
        <v>1353.8055901077059</v>
      </c>
    </row>
    <row r="13" spans="1:4" x14ac:dyDescent="0.3">
      <c r="A13" s="36">
        <v>1024</v>
      </c>
      <c r="B13" s="35">
        <v>2786.5749607083267</v>
      </c>
      <c r="C13" s="35">
        <v>1662.9833488697418</v>
      </c>
      <c r="D13" s="35"/>
    </row>
    <row r="14" spans="1:4" x14ac:dyDescent="0.3">
      <c r="A14" s="36">
        <v>2048</v>
      </c>
      <c r="B14" s="35">
        <v>3110.0720608625961</v>
      </c>
      <c r="C14" s="35">
        <v>2012.5506550101118</v>
      </c>
      <c r="D14" s="35"/>
    </row>
    <row r="15" spans="1:4" x14ac:dyDescent="0.3">
      <c r="A15" s="36">
        <v>4096</v>
      </c>
      <c r="B15" s="35">
        <v>3602.06711518763</v>
      </c>
      <c r="C15" s="35">
        <v>2258.1067867186853</v>
      </c>
      <c r="D15" s="35"/>
    </row>
    <row r="16" spans="1:4" x14ac:dyDescent="0.3">
      <c r="A16" s="36">
        <v>8192</v>
      </c>
      <c r="B16" s="35">
        <v>4225.6734270328689</v>
      </c>
      <c r="C16" s="35">
        <v>2561.9705532992339</v>
      </c>
      <c r="D16" s="35"/>
    </row>
    <row r="17" spans="1:4" x14ac:dyDescent="0.3">
      <c r="A17" s="34" t="s">
        <v>131</v>
      </c>
      <c r="B17" s="35"/>
      <c r="C17" s="35"/>
      <c r="D17" s="35"/>
    </row>
    <row r="18" spans="1:4" x14ac:dyDescent="0.3">
      <c r="A18" s="36">
        <v>256</v>
      </c>
      <c r="B18" s="35"/>
      <c r="C18" s="35"/>
      <c r="D18" s="35">
        <v>1865.1767177440543</v>
      </c>
    </row>
    <row r="19" spans="1:4" x14ac:dyDescent="0.3">
      <c r="A19" s="36">
        <v>1024</v>
      </c>
      <c r="B19" s="35">
        <v>2427.8281029017626</v>
      </c>
      <c r="C19" s="35">
        <v>1920.9144426875491</v>
      </c>
      <c r="D19" s="35"/>
    </row>
    <row r="20" spans="1:4" x14ac:dyDescent="0.3">
      <c r="A20" s="36">
        <v>2048</v>
      </c>
      <c r="B20" s="35">
        <v>2857.4658643121347</v>
      </c>
      <c r="C20" s="35">
        <v>2137.9493816682439</v>
      </c>
      <c r="D20" s="35"/>
    </row>
    <row r="21" spans="1:4" x14ac:dyDescent="0.3">
      <c r="A21" s="36">
        <v>4096</v>
      </c>
      <c r="B21" s="35">
        <v>3420.4272671733661</v>
      </c>
      <c r="C21" s="35">
        <v>2588.1130145264924</v>
      </c>
      <c r="D21" s="35"/>
    </row>
    <row r="22" spans="1:4" x14ac:dyDescent="0.3">
      <c r="A22" s="36">
        <v>8192</v>
      </c>
      <c r="B22" s="35">
        <v>3676.3842752854939</v>
      </c>
      <c r="C22" s="35">
        <v>3400.4254623932229</v>
      </c>
      <c r="D22" s="3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A28" workbookViewId="0">
      <selection activeCell="H73" sqref="H73"/>
    </sheetView>
  </sheetViews>
  <sheetFormatPr defaultRowHeight="14.4" x14ac:dyDescent="0.3"/>
  <cols>
    <col min="1" max="1" width="21.109375" customWidth="1"/>
    <col min="2" max="2" width="11.21875" customWidth="1"/>
    <col min="8" max="8" width="13.109375" customWidth="1"/>
    <col min="9" max="9" width="13.21875" customWidth="1"/>
    <col min="16" max="16" width="12.88671875" customWidth="1"/>
    <col min="19" max="19" width="8.88671875" style="7"/>
  </cols>
  <sheetData>
    <row r="1" spans="3:19" x14ac:dyDescent="0.3">
      <c r="C1" t="s">
        <v>124</v>
      </c>
      <c r="D1" s="26" t="s">
        <v>40</v>
      </c>
      <c r="E1" s="26" t="s">
        <v>41</v>
      </c>
      <c r="F1" s="26" t="s">
        <v>42</v>
      </c>
      <c r="G1" s="27" t="s">
        <v>111</v>
      </c>
      <c r="H1" s="26" t="s">
        <v>112</v>
      </c>
      <c r="I1" s="26" t="s">
        <v>113</v>
      </c>
      <c r="J1" s="28" t="s">
        <v>114</v>
      </c>
      <c r="K1" s="28" t="s">
        <v>115</v>
      </c>
      <c r="L1" s="27" t="s">
        <v>116</v>
      </c>
      <c r="M1" s="27" t="s">
        <v>117</v>
      </c>
      <c r="N1" s="28" t="s">
        <v>118</v>
      </c>
      <c r="O1" s="27" t="s">
        <v>119</v>
      </c>
      <c r="P1" s="27" t="s">
        <v>120</v>
      </c>
      <c r="Q1" s="28" t="s">
        <v>121</v>
      </c>
      <c r="R1" s="28" t="s">
        <v>122</v>
      </c>
      <c r="S1" s="31" t="s">
        <v>123</v>
      </c>
    </row>
    <row r="2" spans="3:19" x14ac:dyDescent="0.3">
      <c r="C2">
        <f>D2*E2*F2/8/1024</f>
        <v>8</v>
      </c>
      <c r="D2" s="26">
        <v>65536</v>
      </c>
      <c r="E2" s="26">
        <v>1</v>
      </c>
      <c r="F2" s="26">
        <v>1</v>
      </c>
      <c r="G2" s="27">
        <v>7.7373958333333331E-3</v>
      </c>
      <c r="H2" s="29">
        <v>84511.389103889465</v>
      </c>
      <c r="I2" s="29">
        <v>85077.839715003967</v>
      </c>
      <c r="J2" s="27">
        <v>1.2282094907407407E-2</v>
      </c>
      <c r="K2" s="30">
        <v>2.1213912963867188</v>
      </c>
      <c r="L2" s="27">
        <v>9.777777777777778E-5</v>
      </c>
      <c r="M2" s="31">
        <v>0</v>
      </c>
      <c r="N2" s="27">
        <v>5.1185069444444446E-3</v>
      </c>
      <c r="O2" s="27">
        <v>1.9212569444444445E-2</v>
      </c>
      <c r="P2" s="29">
        <v>5160.5620460510254</v>
      </c>
      <c r="Q2" s="27">
        <v>8.6085763888888878E-3</v>
      </c>
      <c r="R2" s="32">
        <v>6.1063509909974023</v>
      </c>
      <c r="S2" s="7">
        <f>H2/P2</f>
        <v>16.376392406435539</v>
      </c>
    </row>
    <row r="3" spans="3:19" x14ac:dyDescent="0.3">
      <c r="C3">
        <f>D3*E3*F3/8/1024</f>
        <v>64</v>
      </c>
      <c r="D3" s="26">
        <v>524288</v>
      </c>
      <c r="E3" s="26">
        <v>1</v>
      </c>
      <c r="F3" s="26">
        <v>1</v>
      </c>
      <c r="G3" s="27">
        <v>1.0276666666666668E-2</v>
      </c>
      <c r="H3" s="29">
        <v>84511.389103889465</v>
      </c>
      <c r="I3" s="29">
        <v>85077.839715003967</v>
      </c>
      <c r="J3" s="27">
        <v>1.305880787037037E-2</v>
      </c>
      <c r="K3" s="30">
        <v>16.887016296386719</v>
      </c>
      <c r="L3" s="27">
        <v>9.1585648148148147E-5</v>
      </c>
      <c r="M3" s="31">
        <v>0.1</v>
      </c>
      <c r="N3" s="27">
        <v>4.9099421296296296E-3</v>
      </c>
      <c r="O3" s="27">
        <v>1.7745335648148147E-2</v>
      </c>
      <c r="P3" s="29">
        <v>62.425055503845215</v>
      </c>
      <c r="Q3" s="27">
        <v>7.8232638888888883E-3</v>
      </c>
      <c r="R3" s="32">
        <v>7.3865849521306981E-2</v>
      </c>
      <c r="S3" s="7">
        <f>H3/P3</f>
        <v>1353.8055901077059</v>
      </c>
    </row>
    <row r="4" spans="3:19" x14ac:dyDescent="0.3">
      <c r="C4">
        <f>D4*E4*F4/8/1024</f>
        <v>256</v>
      </c>
      <c r="D4" s="26">
        <v>2097152</v>
      </c>
      <c r="E4" s="26">
        <v>1</v>
      </c>
      <c r="F4" s="26">
        <v>1</v>
      </c>
      <c r="G4" s="27">
        <v>8.378402777777778E-3</v>
      </c>
      <c r="H4" s="29">
        <v>84511.389103889465</v>
      </c>
      <c r="I4" s="29">
        <v>85077.839715003967</v>
      </c>
      <c r="J4" s="27">
        <v>1.2615092592592593E-2</v>
      </c>
      <c r="K4" s="30">
        <v>67.512016296386719</v>
      </c>
      <c r="L4" s="27">
        <v>3.4515046296296296E-4</v>
      </c>
      <c r="M4" s="31">
        <v>0.3</v>
      </c>
      <c r="N4" s="27">
        <v>3.6908912037037036E-3</v>
      </c>
      <c r="O4" s="27">
        <v>1.6398576388888888E-2</v>
      </c>
      <c r="P4" s="29">
        <v>45.310124397277832</v>
      </c>
      <c r="Q4" s="27">
        <v>6.735810185185185E-3</v>
      </c>
      <c r="R4" s="32">
        <v>5.3614222742899544E-2</v>
      </c>
      <c r="S4" s="7">
        <f>H4/P4</f>
        <v>1865.1767177440543</v>
      </c>
    </row>
    <row r="5" spans="3:19" x14ac:dyDescent="0.3">
      <c r="C5">
        <f>D5*E5*F5/8/1024</f>
        <v>1024</v>
      </c>
      <c r="D5" s="26">
        <v>65536</v>
      </c>
      <c r="E5" s="26">
        <v>1</v>
      </c>
      <c r="F5" s="26">
        <v>128</v>
      </c>
      <c r="G5" s="27">
        <v>8.1954050925925927E-3</v>
      </c>
      <c r="H5" s="29">
        <v>84511.389103889465</v>
      </c>
      <c r="I5" s="29">
        <v>85077.839715003967</v>
      </c>
      <c r="J5" s="27">
        <v>1.4472766203703705E-2</v>
      </c>
      <c r="K5" s="30">
        <v>271.28737449645996</v>
      </c>
      <c r="L5" s="27">
        <v>7.4629629629629636E-5</v>
      </c>
      <c r="M5" s="31">
        <v>1</v>
      </c>
      <c r="N5" s="27">
        <v>4.8415277777777779E-3</v>
      </c>
      <c r="O5" s="27">
        <v>1.9091238425925926E-2</v>
      </c>
      <c r="P5" s="29">
        <v>37.712496757507324</v>
      </c>
      <c r="Q5" s="27">
        <v>7.2618287037037035E-3</v>
      </c>
      <c r="R5" s="32">
        <v>4.4624159130963431E-2</v>
      </c>
      <c r="S5" s="7">
        <f>H5/P5</f>
        <v>2240.9385845572797</v>
      </c>
    </row>
    <row r="6" spans="3:19" x14ac:dyDescent="0.3">
      <c r="C6">
        <f>D6*E6*F6/8/1024</f>
        <v>1024</v>
      </c>
      <c r="D6" s="26">
        <v>65536</v>
      </c>
      <c r="E6" s="26">
        <v>16</v>
      </c>
      <c r="F6" s="26">
        <v>8</v>
      </c>
      <c r="G6" s="27">
        <v>9.1340393518518515E-3</v>
      </c>
      <c r="H6" s="29">
        <v>84511.389103889465</v>
      </c>
      <c r="I6" s="29">
        <v>97718.623924255371</v>
      </c>
      <c r="J6" s="28">
        <v>1.6856956018518519E-2</v>
      </c>
      <c r="K6" s="30">
        <v>185.69083213806152</v>
      </c>
      <c r="L6" s="28">
        <v>5.9270833333333342E-5</v>
      </c>
      <c r="M6" s="31">
        <v>1</v>
      </c>
      <c r="N6" s="28">
        <v>3.6600925925925928E-3</v>
      </c>
      <c r="O6" s="28">
        <v>1.9682557870370369E-2</v>
      </c>
      <c r="P6" s="29">
        <v>992.41386413574219</v>
      </c>
      <c r="Q6" s="28">
        <v>7.5579745370370358E-3</v>
      </c>
      <c r="R6" s="32">
        <v>1.1742960027739839</v>
      </c>
      <c r="S6" s="7">
        <f>H6/P6</f>
        <v>85.157404746141282</v>
      </c>
    </row>
    <row r="7" spans="3:19" x14ac:dyDescent="0.3">
      <c r="C7">
        <f>D7*E7*F7/8/1024</f>
        <v>1024</v>
      </c>
      <c r="D7" s="26">
        <v>65536</v>
      </c>
      <c r="E7" s="26">
        <v>128</v>
      </c>
      <c r="F7" s="26">
        <v>1</v>
      </c>
      <c r="G7" s="27">
        <v>8.6677083333333346E-3</v>
      </c>
      <c r="H7" s="29">
        <v>84511.389103889465</v>
      </c>
      <c r="I7" s="29">
        <v>97718.623924255371</v>
      </c>
      <c r="J7" s="28">
        <v>1.6170787037037036E-2</v>
      </c>
      <c r="K7" s="30">
        <v>180.71308135986328</v>
      </c>
      <c r="L7" s="28">
        <v>6.7106481481481479E-5</v>
      </c>
      <c r="M7" s="31">
        <v>1</v>
      </c>
      <c r="N7" s="28">
        <v>4.8640624999999995E-3</v>
      </c>
      <c r="O7" s="28">
        <v>2.2266331018518517E-2</v>
      </c>
      <c r="P7" s="29">
        <v>4220.0609912872314</v>
      </c>
      <c r="Q7" s="28">
        <v>8.321840277777777E-3</v>
      </c>
      <c r="R7" s="32">
        <v>4.9934819863149214</v>
      </c>
      <c r="S7" s="7">
        <f>H7/P7</f>
        <v>20.026106086706399</v>
      </c>
    </row>
    <row r="8" spans="3:19" x14ac:dyDescent="0.3">
      <c r="C8">
        <f>D8*E8*F8/8/1024</f>
        <v>1024</v>
      </c>
      <c r="D8" s="26">
        <v>524288</v>
      </c>
      <c r="E8" s="26">
        <v>1</v>
      </c>
      <c r="F8" s="26">
        <v>16</v>
      </c>
      <c r="G8" s="27">
        <v>8.6755092592592595E-3</v>
      </c>
      <c r="H8" s="29">
        <v>84511.389103889465</v>
      </c>
      <c r="I8" s="29">
        <v>85077.839715003967</v>
      </c>
      <c r="J8" s="27">
        <v>1.4444560185185184E-2</v>
      </c>
      <c r="K8" s="30">
        <v>270.16264915466309</v>
      </c>
      <c r="L8" s="27">
        <v>2.414583333333333E-4</v>
      </c>
      <c r="M8" s="31">
        <v>1</v>
      </c>
      <c r="N8" s="27">
        <v>4.4429629629629628E-3</v>
      </c>
      <c r="O8" s="27">
        <v>1.6623472222222224E-2</v>
      </c>
      <c r="P8" s="29">
        <v>30.328051567077637</v>
      </c>
      <c r="Q8" s="27">
        <v>7.8734375000000002E-3</v>
      </c>
      <c r="R8" s="32">
        <v>3.5886348442096365E-2</v>
      </c>
      <c r="S8" s="7">
        <f>H8/P8</f>
        <v>2786.5749607083267</v>
      </c>
    </row>
    <row r="9" spans="3:19" x14ac:dyDescent="0.3">
      <c r="C9">
        <f>D9*E9*F9/8/1024</f>
        <v>1024</v>
      </c>
      <c r="D9" s="26">
        <v>524288</v>
      </c>
      <c r="E9" s="26">
        <v>4</v>
      </c>
      <c r="F9" s="26">
        <v>4</v>
      </c>
      <c r="G9" s="27">
        <v>8.6349884259259262E-3</v>
      </c>
      <c r="H9" s="29">
        <v>84511.389103889465</v>
      </c>
      <c r="I9" s="29">
        <v>97718.623924255371</v>
      </c>
      <c r="J9" s="28">
        <v>1.7009398148148145E-2</v>
      </c>
      <c r="K9" s="30">
        <v>202.53390312194824</v>
      </c>
      <c r="L9" s="28">
        <v>5.7951388888888887E-5</v>
      </c>
      <c r="M9" s="31">
        <v>1</v>
      </c>
      <c r="N9" s="28">
        <v>3.7055671296296298E-3</v>
      </c>
      <c r="O9" s="28">
        <v>2.0479097222222221E-2</v>
      </c>
      <c r="P9" s="29">
        <v>46.977944374084473</v>
      </c>
      <c r="Q9" s="28">
        <v>6.376828703703704E-3</v>
      </c>
      <c r="R9" s="32">
        <v>5.5587708203843032E-2</v>
      </c>
      <c r="S9" s="7">
        <f>H9/P9</f>
        <v>1798.9588567547121</v>
      </c>
    </row>
    <row r="10" spans="3:19" x14ac:dyDescent="0.3">
      <c r="C10">
        <f>D10*E10*F10/8/1024</f>
        <v>1024</v>
      </c>
      <c r="D10" s="26">
        <v>524288</v>
      </c>
      <c r="E10" s="26">
        <v>16</v>
      </c>
      <c r="F10" s="26">
        <v>1</v>
      </c>
      <c r="G10" s="27">
        <v>7.3361689814814808E-3</v>
      </c>
      <c r="H10" s="29">
        <v>84511.389103889465</v>
      </c>
      <c r="I10" s="29">
        <v>97718.623924255371</v>
      </c>
      <c r="J10" s="28">
        <v>1.6130810185185186E-2</v>
      </c>
      <c r="K10" s="30">
        <v>185.63495635986328</v>
      </c>
      <c r="L10" s="28">
        <v>4.2187499999999995E-5</v>
      </c>
      <c r="M10" s="31">
        <v>1</v>
      </c>
      <c r="N10" s="28">
        <v>5.2570949074074074E-3</v>
      </c>
      <c r="O10" s="28">
        <v>2.047125E-2</v>
      </c>
      <c r="P10" s="29">
        <v>50.819143295288086</v>
      </c>
      <c r="Q10" s="28">
        <v>6.5067824074074082E-3</v>
      </c>
      <c r="R10" s="32">
        <v>6.0132893133275023E-2</v>
      </c>
      <c r="S10" s="7">
        <f>H10/P10</f>
        <v>1662.9833488697418</v>
      </c>
    </row>
    <row r="11" spans="3:19" x14ac:dyDescent="0.3">
      <c r="C11">
        <f>D11*E11*F11/8/1024</f>
        <v>1024</v>
      </c>
      <c r="D11" s="26">
        <v>2097152</v>
      </c>
      <c r="E11" s="26">
        <v>1</v>
      </c>
      <c r="F11" s="26">
        <v>4</v>
      </c>
      <c r="G11" s="27">
        <v>9.5509375000000004E-3</v>
      </c>
      <c r="H11" s="29">
        <v>84511.389103889465</v>
      </c>
      <c r="I11" s="29">
        <v>85077.839715003967</v>
      </c>
      <c r="J11" s="27">
        <v>1.4613622685185184E-2</v>
      </c>
      <c r="K11" s="30">
        <v>270.04214286804199</v>
      </c>
      <c r="L11" s="27">
        <v>7.0162037037037035E-5</v>
      </c>
      <c r="M11" s="31">
        <v>1</v>
      </c>
      <c r="N11" s="27">
        <v>3.9662268518518519E-3</v>
      </c>
      <c r="O11" s="27">
        <v>1.6620844907407409E-2</v>
      </c>
      <c r="P11" s="29">
        <v>34.80946159362793</v>
      </c>
      <c r="Q11" s="27">
        <v>6.8863310185185191E-3</v>
      </c>
      <c r="R11" s="32">
        <v>4.1189077546503014E-2</v>
      </c>
      <c r="S11" s="7">
        <f>H11/P11</f>
        <v>2427.8281029017626</v>
      </c>
    </row>
    <row r="12" spans="3:19" x14ac:dyDescent="0.3">
      <c r="C12">
        <f>D12*E12*F12/8/1024</f>
        <v>1024</v>
      </c>
      <c r="D12" s="26">
        <v>2097152</v>
      </c>
      <c r="E12" s="26">
        <v>4</v>
      </c>
      <c r="F12" s="26">
        <v>1</v>
      </c>
      <c r="G12" s="27">
        <v>8.6058101851851851E-3</v>
      </c>
      <c r="H12" s="29">
        <v>84511.389103889465</v>
      </c>
      <c r="I12" s="29">
        <v>97718.623924255371</v>
      </c>
      <c r="J12" s="28">
        <v>1.7315162037037039E-2</v>
      </c>
      <c r="K12" s="30">
        <v>202.50995635986328</v>
      </c>
      <c r="L12" s="28">
        <v>9.8159722222222233E-5</v>
      </c>
      <c r="M12" s="31">
        <v>1</v>
      </c>
      <c r="N12" s="28">
        <v>3.6709490740740743E-3</v>
      </c>
      <c r="O12" s="28">
        <v>1.9142557870370371E-2</v>
      </c>
      <c r="P12" s="29">
        <v>43.995394706726074</v>
      </c>
      <c r="Q12" s="28">
        <v>5.8612037037037044E-3</v>
      </c>
      <c r="R12" s="32">
        <v>5.2058539296570706E-2</v>
      </c>
      <c r="S12" s="7">
        <f>H12/P12</f>
        <v>1920.9144426875491</v>
      </c>
    </row>
    <row r="13" spans="3:19" x14ac:dyDescent="0.3">
      <c r="C13">
        <f>D13*E13*F13/8/1024</f>
        <v>2048</v>
      </c>
      <c r="D13" s="26">
        <v>65536</v>
      </c>
      <c r="E13" s="26">
        <v>1</v>
      </c>
      <c r="F13" s="26">
        <v>256</v>
      </c>
      <c r="G13" s="27">
        <v>6.5706365740740734E-3</v>
      </c>
      <c r="H13" s="29">
        <v>84511.389103889465</v>
      </c>
      <c r="I13" s="29">
        <v>85077.839715003967</v>
      </c>
      <c r="J13" s="27">
        <v>1.3068287037037038E-2</v>
      </c>
      <c r="K13" s="30">
        <v>542.57277488708496</v>
      </c>
      <c r="L13" s="27">
        <v>5.5752314814814812E-5</v>
      </c>
      <c r="M13" s="31">
        <v>2</v>
      </c>
      <c r="N13" s="27">
        <v>4.1694097222222219E-3</v>
      </c>
      <c r="O13" s="27">
        <v>1.5850474537037036E-2</v>
      </c>
      <c r="P13" s="29">
        <v>35.460676193237305</v>
      </c>
      <c r="Q13" s="27">
        <v>6.7780092592592588E-3</v>
      </c>
      <c r="R13" s="32">
        <v>4.1959641853295843E-2</v>
      </c>
      <c r="S13" s="7">
        <f>H13/P13</f>
        <v>2383.2424583039001</v>
      </c>
    </row>
    <row r="14" spans="3:19" x14ac:dyDescent="0.3">
      <c r="C14">
        <f>D14*E14*F14/8/1024</f>
        <v>2048</v>
      </c>
      <c r="D14" s="26">
        <v>65536</v>
      </c>
      <c r="E14" s="26">
        <v>16</v>
      </c>
      <c r="F14" s="26">
        <v>16</v>
      </c>
      <c r="G14" s="27">
        <v>9.6969791666666662E-3</v>
      </c>
      <c r="H14" s="29">
        <v>84511.389103889465</v>
      </c>
      <c r="I14" s="29">
        <v>97718.623924255371</v>
      </c>
      <c r="J14" s="28">
        <v>1.7226585648148149E-2</v>
      </c>
      <c r="K14" s="30">
        <v>371.37969017028809</v>
      </c>
      <c r="L14" s="28">
        <v>8.7395833333333328E-5</v>
      </c>
      <c r="M14" s="31">
        <v>2</v>
      </c>
      <c r="N14" s="28">
        <v>4.4793402777777774E-3</v>
      </c>
      <c r="O14" s="28">
        <v>2.0625821759259259E-2</v>
      </c>
      <c r="P14" s="29">
        <v>264.17793273925781</v>
      </c>
      <c r="Q14" s="28">
        <v>7.0949189814814816E-3</v>
      </c>
      <c r="R14" s="32">
        <v>0.31259447459147205</v>
      </c>
      <c r="S14" s="7">
        <f>H14/P14</f>
        <v>319.90328725640285</v>
      </c>
    </row>
    <row r="15" spans="3:19" x14ac:dyDescent="0.3">
      <c r="C15">
        <f>D15*E15*F15/8/1024</f>
        <v>2048</v>
      </c>
      <c r="D15" s="26">
        <v>65536</v>
      </c>
      <c r="E15" s="26">
        <v>256</v>
      </c>
      <c r="F15" s="26">
        <v>1</v>
      </c>
      <c r="G15" s="27">
        <v>7.9148958333333328E-3</v>
      </c>
      <c r="H15" s="29">
        <v>84511.389103889465</v>
      </c>
      <c r="I15" s="29">
        <v>97718.623924255371</v>
      </c>
      <c r="J15" s="28">
        <v>1.5972858796296296E-2</v>
      </c>
      <c r="K15" s="30">
        <v>360.71308135986328</v>
      </c>
      <c r="L15" s="28">
        <v>1.1144675925925927E-4</v>
      </c>
      <c r="M15" s="31">
        <v>2</v>
      </c>
      <c r="N15" s="28">
        <v>4.6456249999999996E-3</v>
      </c>
      <c r="O15" s="28">
        <v>2.1157777777777775E-2</v>
      </c>
      <c r="P15" s="29">
        <v>4002.5531978607178</v>
      </c>
      <c r="Q15" s="28">
        <v>8.8752777777777788E-3</v>
      </c>
      <c r="R15" s="32">
        <v>4.7361110026725477</v>
      </c>
      <c r="S15" s="7">
        <f>H15/P15</f>
        <v>21.114369984903401</v>
      </c>
    </row>
    <row r="16" spans="3:19" x14ac:dyDescent="0.3">
      <c r="C16">
        <f>D16*E16*F16/8/1024</f>
        <v>2048</v>
      </c>
      <c r="D16" s="26">
        <v>524288</v>
      </c>
      <c r="E16" s="26">
        <v>1</v>
      </c>
      <c r="F16" s="26">
        <v>32</v>
      </c>
      <c r="G16" s="27">
        <v>6.8840856481481479E-3</v>
      </c>
      <c r="H16" s="29">
        <v>84511.389103889465</v>
      </c>
      <c r="I16" s="29">
        <v>85077.839715003967</v>
      </c>
      <c r="J16" s="27">
        <v>1.4368171296296297E-2</v>
      </c>
      <c r="K16" s="30">
        <v>540.32332420349121</v>
      </c>
      <c r="L16" s="27">
        <v>8.4259259259259251E-5</v>
      </c>
      <c r="M16" s="31">
        <v>2</v>
      </c>
      <c r="N16" s="27">
        <v>3.7886805555555556E-3</v>
      </c>
      <c r="O16" s="27">
        <v>1.5205590277777778E-2</v>
      </c>
      <c r="P16" s="29">
        <v>27.173450469970703</v>
      </c>
      <c r="Q16" s="27">
        <v>6.2649884259259265E-3</v>
      </c>
      <c r="R16" s="32">
        <v>3.2153595814839231E-2</v>
      </c>
      <c r="S16" s="7">
        <f>H16/P16</f>
        <v>3110.0720608625961</v>
      </c>
    </row>
    <row r="17" spans="3:19" x14ac:dyDescent="0.3">
      <c r="C17">
        <f>D17*E17*F17/8/1024</f>
        <v>2048</v>
      </c>
      <c r="D17" s="26">
        <v>524288</v>
      </c>
      <c r="E17" s="26">
        <v>8</v>
      </c>
      <c r="F17" s="26">
        <v>4</v>
      </c>
      <c r="G17" s="27">
        <v>8.3233564814814819E-3</v>
      </c>
      <c r="H17" s="29">
        <v>84511.389103889465</v>
      </c>
      <c r="I17" s="29">
        <v>97718.623924255371</v>
      </c>
      <c r="J17" s="28">
        <v>1.9076145833333332E-2</v>
      </c>
      <c r="K17" s="30">
        <v>382.53390312194824</v>
      </c>
      <c r="L17" s="28">
        <v>1.4706018518518518E-4</v>
      </c>
      <c r="M17" s="31">
        <v>2</v>
      </c>
      <c r="N17" s="28">
        <v>4.9634259259259258E-3</v>
      </c>
      <c r="O17" s="28">
        <v>2.1036817129629629E-2</v>
      </c>
      <c r="P17" s="29">
        <v>43.821769714355469</v>
      </c>
      <c r="Q17" s="28">
        <v>6.7427662037037031E-3</v>
      </c>
      <c r="R17" s="32">
        <v>5.1853093623257768E-2</v>
      </c>
      <c r="S17" s="7">
        <f>H17/P17</f>
        <v>1928.5252433838741</v>
      </c>
    </row>
    <row r="18" spans="3:19" x14ac:dyDescent="0.3">
      <c r="C18">
        <f>D18*E18*F18/8/1024</f>
        <v>2048</v>
      </c>
      <c r="D18" s="26">
        <v>524288</v>
      </c>
      <c r="E18" s="26">
        <v>32</v>
      </c>
      <c r="F18" s="26">
        <v>1</v>
      </c>
      <c r="G18" s="27">
        <v>8.5435648148148146E-3</v>
      </c>
      <c r="H18" s="29">
        <v>84511.389103889465</v>
      </c>
      <c r="I18" s="29">
        <v>97718.623924255371</v>
      </c>
      <c r="J18" s="28">
        <v>1.6290844907407408E-2</v>
      </c>
      <c r="K18" s="30">
        <v>365.63495635986328</v>
      </c>
      <c r="L18" s="28">
        <v>9.6793981481481489E-5</v>
      </c>
      <c r="M18" s="31">
        <v>2</v>
      </c>
      <c r="N18" s="28">
        <v>4.6843402777777777E-3</v>
      </c>
      <c r="O18" s="28">
        <v>2.1972164351851852E-2</v>
      </c>
      <c r="P18" s="29">
        <v>41.992179870605469</v>
      </c>
      <c r="Q18" s="28">
        <v>6.9220601851851847E-3</v>
      </c>
      <c r="R18" s="32">
        <v>4.9688190332529823E-2</v>
      </c>
      <c r="S18" s="7">
        <f>H18/P18</f>
        <v>2012.5506550101118</v>
      </c>
    </row>
    <row r="19" spans="3:19" x14ac:dyDescent="0.3">
      <c r="C19">
        <f>D19*E19*F19/8/1024</f>
        <v>2048</v>
      </c>
      <c r="D19" s="26">
        <v>2097152</v>
      </c>
      <c r="E19" s="26">
        <v>1</v>
      </c>
      <c r="F19" s="26">
        <v>8</v>
      </c>
      <c r="G19" s="27">
        <v>6.5728125000000005E-3</v>
      </c>
      <c r="H19" s="29">
        <v>84511.389103889465</v>
      </c>
      <c r="I19" s="29">
        <v>85077.839715003967</v>
      </c>
      <c r="J19" s="27">
        <v>1.3665555555555556E-2</v>
      </c>
      <c r="K19" s="30">
        <v>540.08231163024902</v>
      </c>
      <c r="L19" s="27">
        <v>1.0542824074074073E-4</v>
      </c>
      <c r="M19" s="31">
        <v>2</v>
      </c>
      <c r="N19" s="27">
        <v>4.314259259259259E-3</v>
      </c>
      <c r="O19" s="27">
        <v>1.627375E-2</v>
      </c>
      <c r="P19" s="29">
        <v>29.575642585754395</v>
      </c>
      <c r="Q19" s="27">
        <v>6.3230439814814807E-3</v>
      </c>
      <c r="R19" s="32">
        <v>3.4996043609456226E-2</v>
      </c>
      <c r="S19" s="7">
        <f>H19/P19</f>
        <v>2857.4658643121347</v>
      </c>
    </row>
    <row r="20" spans="3:19" x14ac:dyDescent="0.3">
      <c r="C20">
        <f>D20*E20*F20/8/1024</f>
        <v>2048</v>
      </c>
      <c r="D20" s="26">
        <v>2097152</v>
      </c>
      <c r="E20" s="26">
        <v>8</v>
      </c>
      <c r="F20" s="26">
        <v>1</v>
      </c>
      <c r="G20" s="27">
        <v>7.7392824074074065E-3</v>
      </c>
      <c r="H20" s="29">
        <v>84511.389103889465</v>
      </c>
      <c r="I20" s="29">
        <v>97718.623924255371</v>
      </c>
      <c r="J20" s="28">
        <v>1.5656782407407407E-2</v>
      </c>
      <c r="K20" s="30">
        <v>382.50995635986328</v>
      </c>
      <c r="L20" s="28">
        <v>1.2054398148148147E-4</v>
      </c>
      <c r="M20" s="31">
        <v>2</v>
      </c>
      <c r="N20" s="28">
        <v>4.1937499999999996E-3</v>
      </c>
      <c r="O20" s="28">
        <v>1.9046493055555554E-2</v>
      </c>
      <c r="P20" s="29">
        <v>39.529181480407715</v>
      </c>
      <c r="Q20" s="28">
        <v>6.8203124999999991E-3</v>
      </c>
      <c r="R20" s="32">
        <v>4.6773792147487565E-2</v>
      </c>
      <c r="S20" s="7">
        <f>H20/P20</f>
        <v>2137.9493816682439</v>
      </c>
    </row>
    <row r="21" spans="3:19" x14ac:dyDescent="0.3">
      <c r="C21">
        <f>D21*E21*F21/8/1024</f>
        <v>4096</v>
      </c>
      <c r="D21" s="26">
        <v>65536</v>
      </c>
      <c r="E21" s="26">
        <v>1</v>
      </c>
      <c r="F21" s="26">
        <v>512</v>
      </c>
      <c r="G21" s="27">
        <v>8.4129629629629624E-3</v>
      </c>
      <c r="H21" s="29">
        <v>84511.389103889465</v>
      </c>
      <c r="I21" s="29">
        <v>85077.839715003967</v>
      </c>
      <c r="J21" s="27">
        <v>1.3344583333333333E-2</v>
      </c>
      <c r="K21" s="30">
        <v>1085.143575668335</v>
      </c>
      <c r="L21" s="27">
        <v>9.1157407407407406E-5</v>
      </c>
      <c r="M21" s="31">
        <v>4</v>
      </c>
      <c r="N21" s="27">
        <v>4.9624305555555559E-3</v>
      </c>
      <c r="O21" s="27">
        <v>1.512546296296296E-2</v>
      </c>
      <c r="P21" s="29">
        <v>31.057791709899902</v>
      </c>
      <c r="Q21" s="27">
        <v>6.8334837962962967E-3</v>
      </c>
      <c r="R21" s="32">
        <v>3.6749829862245786E-2</v>
      </c>
      <c r="S21" s="7">
        <f>H21/P21</f>
        <v>2721.101032980102</v>
      </c>
    </row>
    <row r="22" spans="3:19" x14ac:dyDescent="0.3">
      <c r="C22">
        <f>D22*E22*F22/8/1024</f>
        <v>4096</v>
      </c>
      <c r="D22" s="26">
        <v>65536</v>
      </c>
      <c r="E22" s="26">
        <v>32</v>
      </c>
      <c r="F22" s="26">
        <v>16</v>
      </c>
      <c r="G22" s="27">
        <v>9.4460995370370376E-3</v>
      </c>
      <c r="H22" s="29">
        <v>84511.389103889465</v>
      </c>
      <c r="I22" s="29">
        <v>97718.623924255371</v>
      </c>
      <c r="J22" s="28">
        <v>1.7985428240740741E-2</v>
      </c>
      <c r="K22" s="30">
        <v>731.37969017028809</v>
      </c>
      <c r="L22" s="28">
        <v>1.0070601851851853E-4</v>
      </c>
      <c r="M22" s="31">
        <v>4</v>
      </c>
      <c r="N22" s="28">
        <v>4.5526504629629632E-3</v>
      </c>
      <c r="O22" s="28">
        <v>2.0829699074074073E-2</v>
      </c>
      <c r="P22" s="29">
        <v>238.66457366943359</v>
      </c>
      <c r="Q22" s="28">
        <v>7.2361226851851848E-3</v>
      </c>
      <c r="R22" s="32">
        <v>0.28240521922559375</v>
      </c>
      <c r="S22" s="7">
        <f>H22/P22</f>
        <v>354.10110434296541</v>
      </c>
    </row>
    <row r="23" spans="3:19" x14ac:dyDescent="0.3">
      <c r="C23">
        <f>D23*E23*F23/8/1024</f>
        <v>4096</v>
      </c>
      <c r="D23" s="26">
        <v>65536</v>
      </c>
      <c r="E23" s="26">
        <v>512</v>
      </c>
      <c r="F23" s="26">
        <v>1</v>
      </c>
      <c r="G23" s="27">
        <v>1.0240995370370371E-2</v>
      </c>
      <c r="H23" s="29">
        <v>84511.389103889465</v>
      </c>
      <c r="I23" s="29">
        <v>97718.623924255371</v>
      </c>
      <c r="J23" s="28">
        <v>1.6789548611111111E-2</v>
      </c>
      <c r="K23" s="30">
        <v>720.71308135986328</v>
      </c>
      <c r="L23" s="28">
        <v>1.5834490740740742E-4</v>
      </c>
      <c r="M23" s="31">
        <v>4</v>
      </c>
      <c r="N23" s="28">
        <v>4.1055324074074076E-3</v>
      </c>
      <c r="O23" s="28">
        <v>2.0096944444444442E-2</v>
      </c>
      <c r="P23" s="29">
        <v>3885.4930458068848</v>
      </c>
      <c r="Q23" s="28">
        <v>8.0530208333333322E-3</v>
      </c>
      <c r="R23" s="32">
        <v>4.5975969475906568</v>
      </c>
      <c r="S23" s="7">
        <f>H23/P23</f>
        <v>21.750492950976142</v>
      </c>
    </row>
    <row r="24" spans="3:19" x14ac:dyDescent="0.3">
      <c r="C24">
        <f>D24*E24*F24/8/1024</f>
        <v>4096</v>
      </c>
      <c r="D24" s="26">
        <v>524288</v>
      </c>
      <c r="E24" s="26">
        <v>1</v>
      </c>
      <c r="F24" s="26">
        <v>64</v>
      </c>
      <c r="G24" s="27">
        <v>6.671099537037037E-3</v>
      </c>
      <c r="H24" s="29">
        <v>84511.389103889465</v>
      </c>
      <c r="I24" s="29">
        <v>85077.839715003967</v>
      </c>
      <c r="J24" s="27">
        <v>1.2986643518518519E-2</v>
      </c>
      <c r="K24" s="30">
        <v>1080.6446743011475</v>
      </c>
      <c r="L24" s="27">
        <v>7.9432870370370361E-5</v>
      </c>
      <c r="M24" s="31">
        <v>4</v>
      </c>
      <c r="N24" s="27">
        <v>4.3373032407407405E-3</v>
      </c>
      <c r="O24" s="27">
        <v>1.5158368055555557E-2</v>
      </c>
      <c r="P24" s="29">
        <v>23.4619140625</v>
      </c>
      <c r="Q24" s="27">
        <v>5.4876041666666667E-3</v>
      </c>
      <c r="R24" s="32">
        <v>2.7761836968101868E-2</v>
      </c>
      <c r="S24" s="7">
        <f>H24/P24</f>
        <v>3602.06711518763</v>
      </c>
    </row>
    <row r="25" spans="3:19" x14ac:dyDescent="0.3">
      <c r="C25">
        <f>D25*E25*F25/8/1024</f>
        <v>4096</v>
      </c>
      <c r="D25" s="26">
        <v>524288</v>
      </c>
      <c r="E25" s="26">
        <v>8</v>
      </c>
      <c r="F25" s="26">
        <v>8</v>
      </c>
      <c r="G25" s="27">
        <v>7.6302777777777784E-3</v>
      </c>
      <c r="H25" s="29">
        <v>84511.389103889465</v>
      </c>
      <c r="I25" s="29">
        <v>97718.623924255371</v>
      </c>
      <c r="J25" s="28">
        <v>1.7669768518518519E-2</v>
      </c>
      <c r="K25" s="30">
        <v>765.06583213806152</v>
      </c>
      <c r="L25" s="28">
        <v>1.1586805555555557E-4</v>
      </c>
      <c r="M25" s="31">
        <v>4</v>
      </c>
      <c r="N25" s="28">
        <v>3.7592129629629629E-3</v>
      </c>
      <c r="O25" s="28">
        <v>1.980040509259259E-2</v>
      </c>
      <c r="P25" s="29">
        <v>35.189474105834961</v>
      </c>
      <c r="Q25" s="28">
        <v>7.4056828703703706E-3</v>
      </c>
      <c r="R25" s="32">
        <v>4.1638735889877161E-2</v>
      </c>
      <c r="S25" s="7">
        <f>H25/P25</f>
        <v>2401.6098919158376</v>
      </c>
    </row>
    <row r="26" spans="3:19" x14ac:dyDescent="0.3">
      <c r="C26">
        <f>D26*E26*F26/8/1024</f>
        <v>4096</v>
      </c>
      <c r="D26" s="26">
        <v>524288</v>
      </c>
      <c r="E26" s="26">
        <v>64</v>
      </c>
      <c r="F26" s="26">
        <v>1</v>
      </c>
      <c r="G26" s="27">
        <v>7.3182754629629631E-3</v>
      </c>
      <c r="H26" s="29">
        <v>84511.389103889465</v>
      </c>
      <c r="I26" s="29">
        <v>97718.623924255371</v>
      </c>
      <c r="J26" s="28">
        <v>1.541644675925926E-2</v>
      </c>
      <c r="K26" s="30">
        <v>725.63495635986328</v>
      </c>
      <c r="L26" s="28">
        <v>9.9733796296296292E-5</v>
      </c>
      <c r="M26" s="31">
        <v>4</v>
      </c>
      <c r="N26" s="28">
        <v>4.3148148148148147E-3</v>
      </c>
      <c r="O26" s="28">
        <v>2.0660787037037037E-2</v>
      </c>
      <c r="P26" s="29">
        <v>37.425771713256836</v>
      </c>
      <c r="Q26" s="28">
        <v>5.2829513888888882E-3</v>
      </c>
      <c r="R26" s="32">
        <v>4.4284885280076874E-2</v>
      </c>
      <c r="S26" s="7">
        <f>H26/P26</f>
        <v>2258.1067867186853</v>
      </c>
    </row>
    <row r="27" spans="3:19" x14ac:dyDescent="0.3">
      <c r="C27">
        <f>D27*E27*F27/8/1024</f>
        <v>4096</v>
      </c>
      <c r="D27" s="26">
        <v>2097152</v>
      </c>
      <c r="E27" s="26">
        <v>1</v>
      </c>
      <c r="F27" s="26">
        <v>16</v>
      </c>
      <c r="G27" s="27">
        <v>8.5539351851851835E-3</v>
      </c>
      <c r="H27" s="29">
        <v>84511.389103889465</v>
      </c>
      <c r="I27" s="29">
        <v>85077.839715003967</v>
      </c>
      <c r="J27" s="28">
        <v>1.3209895833333332E-2</v>
      </c>
      <c r="K27" s="30">
        <v>1080.1626491546631</v>
      </c>
      <c r="L27" s="28">
        <v>1.9042824074074076E-4</v>
      </c>
      <c r="M27" s="31">
        <v>4</v>
      </c>
      <c r="N27" s="28">
        <v>3.7925115740740744E-3</v>
      </c>
      <c r="O27" s="28">
        <v>1.6052349537037037E-2</v>
      </c>
      <c r="P27" s="29">
        <v>24.707845687866211</v>
      </c>
      <c r="Q27" s="28">
        <v>6.1076851851851856E-3</v>
      </c>
      <c r="R27" s="32">
        <v>2.9236113558011652E-2</v>
      </c>
      <c r="S27" s="7">
        <f>H27/P27</f>
        <v>3420.4272671733661</v>
      </c>
    </row>
    <row r="28" spans="3:19" x14ac:dyDescent="0.3">
      <c r="C28">
        <f>D28*E28*F28/8/1024</f>
        <v>4096</v>
      </c>
      <c r="D28" s="26">
        <v>2097152</v>
      </c>
      <c r="E28" s="26">
        <v>4</v>
      </c>
      <c r="F28" s="26">
        <v>4</v>
      </c>
      <c r="G28" s="27">
        <v>8.7606944444444442E-3</v>
      </c>
      <c r="H28" s="29">
        <v>84511.389103889465</v>
      </c>
      <c r="I28" s="29">
        <v>97718.623924255371</v>
      </c>
      <c r="J28" s="28">
        <v>1.7348287037037037E-2</v>
      </c>
      <c r="K28" s="30">
        <v>810.03390312194824</v>
      </c>
      <c r="L28" s="28">
        <v>1.0459490740740741E-4</v>
      </c>
      <c r="M28" s="31">
        <v>4</v>
      </c>
      <c r="N28" s="28">
        <v>4.2675578703703703E-3</v>
      </c>
      <c r="O28" s="28">
        <v>2.0643171296296298E-2</v>
      </c>
      <c r="P28" s="29">
        <v>33.762839317321777</v>
      </c>
      <c r="Q28" s="28">
        <v>6.0544328703703706E-3</v>
      </c>
      <c r="R28" s="32">
        <v>3.995063822204753E-2</v>
      </c>
      <c r="S28" s="7">
        <f>H28/P28</f>
        <v>2503.0889229902982</v>
      </c>
    </row>
    <row r="29" spans="3:19" x14ac:dyDescent="0.3">
      <c r="C29">
        <f>D29*E29*F29/8/1024</f>
        <v>4096</v>
      </c>
      <c r="D29" s="26">
        <v>2097152</v>
      </c>
      <c r="E29" s="26">
        <v>16</v>
      </c>
      <c r="F29" s="26">
        <v>1</v>
      </c>
      <c r="G29" s="27">
        <v>7.504027777777777E-3</v>
      </c>
      <c r="H29" s="29">
        <v>84511.389103889465</v>
      </c>
      <c r="I29" s="29">
        <v>97718.623924255371</v>
      </c>
      <c r="J29" s="28">
        <v>1.5750312499999999E-2</v>
      </c>
      <c r="K29" s="30">
        <v>742.50995635986328</v>
      </c>
      <c r="L29" s="28">
        <v>8.3310185185185193E-5</v>
      </c>
      <c r="M29" s="31">
        <v>4</v>
      </c>
      <c r="N29" s="28">
        <v>3.9903009259259258E-3</v>
      </c>
      <c r="O29" s="28">
        <v>1.8915405092592593E-2</v>
      </c>
      <c r="P29" s="29">
        <v>32.653670310974121</v>
      </c>
      <c r="Q29" s="28">
        <v>5.7275578703703698E-3</v>
      </c>
      <c r="R29" s="32">
        <v>3.8638189073940218E-2</v>
      </c>
      <c r="S29" s="7">
        <f>H29/P29</f>
        <v>2588.1130145264924</v>
      </c>
    </row>
    <row r="30" spans="3:19" x14ac:dyDescent="0.3">
      <c r="C30">
        <f>D30*E30*F30/8/1024</f>
        <v>8192</v>
      </c>
      <c r="D30" s="26">
        <v>65536</v>
      </c>
      <c r="E30" s="26">
        <v>1</v>
      </c>
      <c r="F30" s="26">
        <v>1024</v>
      </c>
      <c r="G30" s="27">
        <v>8.0579282407407405E-3</v>
      </c>
      <c r="H30" s="29">
        <v>84511.389103889465</v>
      </c>
      <c r="I30" s="29">
        <v>85077.839715003967</v>
      </c>
      <c r="J30" s="28">
        <v>1.2906261574074075E-2</v>
      </c>
      <c r="K30" s="30">
        <v>2170.285177230835</v>
      </c>
      <c r="L30" s="28">
        <v>2.7899305555555555E-4</v>
      </c>
      <c r="M30" s="31">
        <v>8</v>
      </c>
      <c r="N30" s="28">
        <v>3.8824421296296294E-3</v>
      </c>
      <c r="O30" s="28">
        <v>1.5286620370370369E-2</v>
      </c>
      <c r="P30" s="29">
        <v>25.531716346740723</v>
      </c>
      <c r="Q30" s="28">
        <v>5.8600578703703714E-3</v>
      </c>
      <c r="R30" s="32">
        <v>3.0210977026249919E-2</v>
      </c>
      <c r="S30" s="7">
        <f>H30/P30</f>
        <v>3310.0551469458046</v>
      </c>
    </row>
    <row r="31" spans="3:19" x14ac:dyDescent="0.3">
      <c r="C31">
        <f>D31*E31*F31/8/1024</f>
        <v>8192</v>
      </c>
      <c r="D31" s="26">
        <v>65536</v>
      </c>
      <c r="E31" s="26">
        <v>32</v>
      </c>
      <c r="F31" s="26">
        <v>32</v>
      </c>
      <c r="G31" s="27">
        <v>7.4622337962962958E-3</v>
      </c>
      <c r="H31" s="29">
        <v>84511.389103889465</v>
      </c>
      <c r="I31" s="29">
        <v>97718.623924255371</v>
      </c>
      <c r="J31" s="28">
        <v>1.7386145833333335E-2</v>
      </c>
      <c r="K31" s="30">
        <v>1462.7574062347412</v>
      </c>
      <c r="L31" s="28">
        <v>2.5312499999999999E-4</v>
      </c>
      <c r="M31" s="31">
        <v>8</v>
      </c>
      <c r="N31" s="28">
        <v>4.2904861111111112E-3</v>
      </c>
      <c r="O31" s="28">
        <v>2.093212962962963E-2</v>
      </c>
      <c r="P31" s="29">
        <v>71.221820831298828</v>
      </c>
      <c r="Q31" s="28">
        <v>5.9159490740740743E-3</v>
      </c>
      <c r="R31" s="32">
        <v>8.4274819745000479E-2</v>
      </c>
      <c r="S31" s="7">
        <f>H31/P31</f>
        <v>1186.5940538654477</v>
      </c>
    </row>
    <row r="32" spans="3:19" x14ac:dyDescent="0.3">
      <c r="C32">
        <f>D32*E32*F32/8/1024</f>
        <v>8192</v>
      </c>
      <c r="D32" s="26">
        <v>65536</v>
      </c>
      <c r="E32" s="26">
        <v>1024</v>
      </c>
      <c r="F32" s="26">
        <v>1</v>
      </c>
      <c r="G32" s="27">
        <v>8.3089120370370365E-3</v>
      </c>
      <c r="H32" s="29">
        <v>84511.389103889465</v>
      </c>
      <c r="I32" s="29">
        <v>97718.623924255371</v>
      </c>
      <c r="J32" s="28">
        <v>1.5758159722222224E-2</v>
      </c>
      <c r="K32" s="30">
        <v>1440.7130813598633</v>
      </c>
      <c r="L32" s="28">
        <v>1.8883101851851854E-4</v>
      </c>
      <c r="M32" s="31">
        <v>8</v>
      </c>
      <c r="N32" s="28">
        <v>4.5023263888888882E-3</v>
      </c>
      <c r="O32" s="28">
        <v>2.0437638888888891E-2</v>
      </c>
      <c r="P32" s="29">
        <v>3751.5425291061401</v>
      </c>
      <c r="Q32" s="28">
        <v>7.3865624999999999E-3</v>
      </c>
      <c r="R32" s="32">
        <v>4.4390969890394132</v>
      </c>
      <c r="S32" s="7">
        <f>H32/P32</f>
        <v>22.527104104035185</v>
      </c>
    </row>
    <row r="33" spans="1:19" x14ac:dyDescent="0.3">
      <c r="C33">
        <f>D33*E33*F33/8/1024</f>
        <v>8192</v>
      </c>
      <c r="D33" s="26">
        <v>524288</v>
      </c>
      <c r="E33" s="26">
        <v>1</v>
      </c>
      <c r="F33" s="26">
        <v>128</v>
      </c>
      <c r="G33" s="27">
        <v>6.1829861111111105E-3</v>
      </c>
      <c r="H33" s="29">
        <v>84511.389103889465</v>
      </c>
      <c r="I33" s="29">
        <v>85077.839715003967</v>
      </c>
      <c r="J33" s="28">
        <v>1.2200613425925926E-2</v>
      </c>
      <c r="K33" s="30">
        <v>2161.28737449646</v>
      </c>
      <c r="L33" s="28">
        <v>1.8975694444444443E-4</v>
      </c>
      <c r="M33" s="31">
        <v>8</v>
      </c>
      <c r="N33" s="28">
        <v>3.8875231481481482E-3</v>
      </c>
      <c r="O33" s="28">
        <v>1.5376817129629629E-2</v>
      </c>
      <c r="P33" s="29">
        <v>19.999507904052734</v>
      </c>
      <c r="Q33" s="28">
        <v>5.225185185185186E-3</v>
      </c>
      <c r="R33" s="32">
        <v>2.3664867086100584E-2</v>
      </c>
      <c r="S33" s="7">
        <f>H33/P33</f>
        <v>4225.6734270328689</v>
      </c>
    </row>
    <row r="34" spans="1:19" x14ac:dyDescent="0.3">
      <c r="C34">
        <f>D34*E34*F34/8/1024</f>
        <v>8192</v>
      </c>
      <c r="D34" s="26">
        <v>524288</v>
      </c>
      <c r="E34" s="26">
        <v>16</v>
      </c>
      <c r="F34" s="26">
        <v>8</v>
      </c>
      <c r="G34" s="27">
        <v>8.9824652777777767E-3</v>
      </c>
      <c r="H34" s="29">
        <v>84511.389103889465</v>
      </c>
      <c r="I34" s="29">
        <v>97718.623924255371</v>
      </c>
      <c r="J34" s="28">
        <v>1.855980324074074E-2</v>
      </c>
      <c r="K34" s="30">
        <v>1485.0658321380615</v>
      </c>
      <c r="L34" s="28">
        <v>2.5259259259259261E-4</v>
      </c>
      <c r="M34" s="31">
        <v>8</v>
      </c>
      <c r="N34" s="28">
        <v>3.8244907407407407E-3</v>
      </c>
      <c r="O34" s="28">
        <v>2.1348368055555556E-2</v>
      </c>
      <c r="P34" s="29">
        <v>30.770805358886719</v>
      </c>
      <c r="Q34" s="28">
        <v>5.5285416666666668E-3</v>
      </c>
      <c r="R34" s="32">
        <v>3.6410246814261103E-2</v>
      </c>
      <c r="S34" s="7">
        <f>H34/P34</f>
        <v>2746.4795970795831</v>
      </c>
    </row>
    <row r="35" spans="1:19" x14ac:dyDescent="0.3">
      <c r="C35">
        <f>D35*E35*F35/8/1024</f>
        <v>8192</v>
      </c>
      <c r="D35" s="26">
        <v>524288</v>
      </c>
      <c r="E35" s="26">
        <v>128</v>
      </c>
      <c r="F35" s="26">
        <v>1</v>
      </c>
      <c r="G35" s="27">
        <v>7.7265509259259258E-3</v>
      </c>
      <c r="H35" s="29">
        <v>84511.389103889465</v>
      </c>
      <c r="I35" s="29">
        <v>97718.623924255371</v>
      </c>
      <c r="J35" s="28">
        <v>1.5226770833333333E-2</v>
      </c>
      <c r="K35" s="30">
        <v>1445.6349563598633</v>
      </c>
      <c r="L35" s="28">
        <v>1.5949074074074072E-4</v>
      </c>
      <c r="M35" s="31">
        <v>8</v>
      </c>
      <c r="N35" s="28">
        <v>3.8546064814814819E-3</v>
      </c>
      <c r="O35" s="28">
        <v>1.8935671296296298E-2</v>
      </c>
      <c r="P35" s="29">
        <v>32.986869812011719</v>
      </c>
      <c r="Q35" s="28">
        <v>6.1850694444444444E-3</v>
      </c>
      <c r="R35" s="32">
        <v>3.9032454870030722E-2</v>
      </c>
      <c r="S35" s="7">
        <f>H35/P35</f>
        <v>2561.9705532992339</v>
      </c>
    </row>
    <row r="36" spans="1:19" x14ac:dyDescent="0.3">
      <c r="C36">
        <f>D36*E36*F36/8/1024</f>
        <v>8192</v>
      </c>
      <c r="D36" s="26">
        <v>2097152</v>
      </c>
      <c r="E36" s="26">
        <v>1</v>
      </c>
      <c r="F36" s="26">
        <v>32</v>
      </c>
      <c r="G36" s="27">
        <v>7.1098611111111119E-3</v>
      </c>
      <c r="H36" s="29">
        <v>84511.389103889465</v>
      </c>
      <c r="I36" s="29">
        <v>85077.839715003967</v>
      </c>
      <c r="J36" s="28">
        <v>1.3368854166666666E-2</v>
      </c>
      <c r="K36" s="30">
        <v>2160.3233242034912</v>
      </c>
      <c r="L36" s="28">
        <v>2.4175925925925927E-4</v>
      </c>
      <c r="M36" s="31">
        <v>8</v>
      </c>
      <c r="N36" s="28">
        <v>3.4462731481481484E-3</v>
      </c>
      <c r="O36" s="28">
        <v>1.6041099537037036E-2</v>
      </c>
      <c r="P36" s="29">
        <v>22.987637519836426</v>
      </c>
      <c r="Q36" s="28">
        <v>5.7067361111111112E-3</v>
      </c>
      <c r="R36" s="32">
        <v>2.7200638592720122E-2</v>
      </c>
      <c r="S36" s="7">
        <f>H36/P36</f>
        <v>3676.3842752854939</v>
      </c>
    </row>
    <row r="37" spans="1:19" x14ac:dyDescent="0.3">
      <c r="C37">
        <f>D37*E37*F37/8/1024</f>
        <v>8192</v>
      </c>
      <c r="D37" s="26">
        <v>2097152</v>
      </c>
      <c r="E37" s="26">
        <v>8</v>
      </c>
      <c r="F37" s="26">
        <v>4</v>
      </c>
      <c r="G37" s="27">
        <v>8.7635763888888902E-3</v>
      </c>
      <c r="H37" s="29">
        <v>84511.389103889465</v>
      </c>
      <c r="I37" s="29">
        <v>97718.623924255371</v>
      </c>
      <c r="J37" s="28">
        <v>1.5812638888888886E-2</v>
      </c>
      <c r="K37" s="30">
        <v>1530.0339031219482</v>
      </c>
      <c r="L37" s="28">
        <v>2.2365740740740741E-4</v>
      </c>
      <c r="M37" s="31">
        <v>8</v>
      </c>
      <c r="N37" s="28">
        <v>3.5793171296296298E-3</v>
      </c>
      <c r="O37" s="28">
        <v>1.8773680555555554E-2</v>
      </c>
      <c r="P37" s="29">
        <v>29.79658031463623</v>
      </c>
      <c r="Q37" s="28">
        <v>5.4991898148148153E-3</v>
      </c>
      <c r="R37" s="32">
        <v>3.5257473141291559E-2</v>
      </c>
      <c r="S37" s="7">
        <f>H37/P37</f>
        <v>2836.2781302919198</v>
      </c>
    </row>
    <row r="38" spans="1:19" x14ac:dyDescent="0.3">
      <c r="C38">
        <f>D38*E38*F38/8/1024</f>
        <v>8192</v>
      </c>
      <c r="D38" s="26">
        <v>2097152</v>
      </c>
      <c r="E38" s="26">
        <v>32</v>
      </c>
      <c r="F38" s="26">
        <v>1</v>
      </c>
      <c r="G38" s="27">
        <v>8.7624189814814821E-3</v>
      </c>
      <c r="H38" s="29">
        <v>84511.389103889465</v>
      </c>
      <c r="I38" s="29">
        <v>97718.623924255371</v>
      </c>
      <c r="J38" s="28">
        <v>1.6063356481481484E-2</v>
      </c>
      <c r="K38" s="30">
        <v>1462.5099563598633</v>
      </c>
      <c r="L38" s="28">
        <v>1.4533564814814815E-4</v>
      </c>
      <c r="M38" s="31">
        <v>8</v>
      </c>
      <c r="N38" s="28">
        <v>4.347662037037037E-3</v>
      </c>
      <c r="O38" s="28">
        <v>2.0718287037037039E-2</v>
      </c>
      <c r="P38" s="29">
        <v>24.853180885314941</v>
      </c>
      <c r="Q38" s="28">
        <v>5.3165162037037035E-3</v>
      </c>
      <c r="R38" s="32">
        <v>2.9408084695854472E-2</v>
      </c>
      <c r="S38" s="7">
        <f>H38/P38</f>
        <v>3400.4254623932229</v>
      </c>
    </row>
    <row r="39" spans="1:19" x14ac:dyDescent="0.3">
      <c r="C39">
        <f t="shared" ref="C39" si="0">D39*E39*F39</f>
        <v>-1</v>
      </c>
      <c r="D39" s="26">
        <v>-1</v>
      </c>
      <c r="E39" s="26">
        <v>-1</v>
      </c>
      <c r="F39" s="26">
        <v>-1</v>
      </c>
      <c r="G39" s="27">
        <v>9.8841435185185195E-3</v>
      </c>
      <c r="H39" s="29">
        <v>84511.389103889465</v>
      </c>
      <c r="I39" s="29">
        <v>84511.389103889465</v>
      </c>
      <c r="J39" s="28">
        <v>0</v>
      </c>
      <c r="K39" s="30">
        <v>0</v>
      </c>
      <c r="L39" s="28">
        <v>0</v>
      </c>
      <c r="M39" s="31">
        <v>0</v>
      </c>
      <c r="N39" s="28">
        <v>0</v>
      </c>
      <c r="O39" s="27">
        <v>2.9875225694444396E-2</v>
      </c>
      <c r="P39" s="29">
        <v>84511.389103889465</v>
      </c>
      <c r="Q39" s="27">
        <v>3.9933229166666667E-2</v>
      </c>
      <c r="R39" s="32">
        <v>100</v>
      </c>
      <c r="S39" s="7">
        <f t="shared" ref="S3:S39" si="1">H39/P39</f>
        <v>1</v>
      </c>
    </row>
    <row r="41" spans="1:19" x14ac:dyDescent="0.3">
      <c r="A41" t="s">
        <v>125</v>
      </c>
      <c r="B41" t="s">
        <v>128</v>
      </c>
      <c r="C41" t="s">
        <v>124</v>
      </c>
      <c r="D41" s="26" t="s">
        <v>40</v>
      </c>
      <c r="E41" s="26" t="s">
        <v>41</v>
      </c>
      <c r="F41" s="26" t="s">
        <v>42</v>
      </c>
      <c r="G41" s="27" t="s">
        <v>111</v>
      </c>
      <c r="H41" s="26" t="s">
        <v>112</v>
      </c>
      <c r="I41" s="26" t="s">
        <v>113</v>
      </c>
      <c r="J41" s="28" t="s">
        <v>114</v>
      </c>
      <c r="K41" s="28" t="s">
        <v>115</v>
      </c>
      <c r="L41" s="27" t="s">
        <v>116</v>
      </c>
      <c r="M41" s="27" t="s">
        <v>117</v>
      </c>
      <c r="N41" s="28" t="s">
        <v>118</v>
      </c>
      <c r="O41" s="27" t="s">
        <v>119</v>
      </c>
      <c r="P41" s="27" t="s">
        <v>120</v>
      </c>
      <c r="Q41" s="28" t="s">
        <v>121</v>
      </c>
      <c r="R41" s="28" t="s">
        <v>122</v>
      </c>
      <c r="S41" s="31" t="s">
        <v>123</v>
      </c>
    </row>
    <row r="42" spans="1:19" x14ac:dyDescent="0.3">
      <c r="A42" t="s">
        <v>99</v>
      </c>
      <c r="B42" t="s">
        <v>129</v>
      </c>
      <c r="C42">
        <f>D42*E42*F42/8/1024</f>
        <v>8</v>
      </c>
      <c r="D42" s="26">
        <v>65536</v>
      </c>
      <c r="E42" s="26">
        <v>1</v>
      </c>
      <c r="F42" s="26">
        <v>1</v>
      </c>
      <c r="G42" s="27">
        <v>7.7373958333333331E-3</v>
      </c>
      <c r="H42" s="29">
        <v>84511.389103889465</v>
      </c>
      <c r="I42" s="29">
        <v>85077.839715003967</v>
      </c>
      <c r="J42" s="27">
        <v>1.2282094907407407E-2</v>
      </c>
      <c r="K42" s="30">
        <v>2.1213912963867188</v>
      </c>
      <c r="L42" s="27">
        <v>9.777777777777778E-5</v>
      </c>
      <c r="M42" s="31">
        <v>0</v>
      </c>
      <c r="N42" s="27">
        <v>5.1185069444444446E-3</v>
      </c>
      <c r="O42" s="27">
        <v>1.9212569444444445E-2</v>
      </c>
      <c r="P42" s="29">
        <v>5160.5620460510254</v>
      </c>
      <c r="Q42" s="27">
        <v>8.6085763888888878E-3</v>
      </c>
      <c r="R42" s="32">
        <v>6.1063509909974023</v>
      </c>
      <c r="S42" s="7">
        <f>H42/P42</f>
        <v>16.376392406435539</v>
      </c>
    </row>
    <row r="43" spans="1:19" x14ac:dyDescent="0.3">
      <c r="A43" t="s">
        <v>100</v>
      </c>
      <c r="B43" t="s">
        <v>129</v>
      </c>
      <c r="C43">
        <f>D43*E43*F43/8/1024</f>
        <v>1024</v>
      </c>
      <c r="D43" s="26">
        <v>65536</v>
      </c>
      <c r="E43" s="26">
        <v>1</v>
      </c>
      <c r="F43" s="26">
        <v>128</v>
      </c>
      <c r="G43" s="27">
        <v>8.1954050925925927E-3</v>
      </c>
      <c r="H43" s="29">
        <v>84511.389103889465</v>
      </c>
      <c r="I43" s="29">
        <v>85077.839715003967</v>
      </c>
      <c r="J43" s="27">
        <v>1.4472766203703705E-2</v>
      </c>
      <c r="K43" s="30">
        <v>271.28737449645996</v>
      </c>
      <c r="L43" s="27">
        <v>7.4629629629629636E-5</v>
      </c>
      <c r="M43" s="31">
        <v>1</v>
      </c>
      <c r="N43" s="27">
        <v>4.8415277777777779E-3</v>
      </c>
      <c r="O43" s="27">
        <v>1.9091238425925926E-2</v>
      </c>
      <c r="P43" s="29">
        <v>37.712496757507324</v>
      </c>
      <c r="Q43" s="27">
        <v>7.2618287037037035E-3</v>
      </c>
      <c r="R43" s="32">
        <v>4.4624159130963431E-2</v>
      </c>
      <c r="S43" s="7">
        <f>H43/P43</f>
        <v>2240.9385845572797</v>
      </c>
    </row>
    <row r="44" spans="1:19" x14ac:dyDescent="0.3">
      <c r="A44" t="s">
        <v>100</v>
      </c>
      <c r="B44" t="s">
        <v>129</v>
      </c>
      <c r="C44">
        <f>D44*E44*F44/8/1024</f>
        <v>2048</v>
      </c>
      <c r="D44" s="26">
        <v>65536</v>
      </c>
      <c r="E44" s="26">
        <v>1</v>
      </c>
      <c r="F44" s="26">
        <v>256</v>
      </c>
      <c r="G44" s="27">
        <v>6.5706365740740734E-3</v>
      </c>
      <c r="H44" s="29">
        <v>84511.389103889465</v>
      </c>
      <c r="I44" s="29">
        <v>85077.839715003967</v>
      </c>
      <c r="J44" s="27">
        <v>1.3068287037037038E-2</v>
      </c>
      <c r="K44" s="30">
        <v>542.57277488708496</v>
      </c>
      <c r="L44" s="27">
        <v>5.5752314814814812E-5</v>
      </c>
      <c r="M44" s="31">
        <v>2</v>
      </c>
      <c r="N44" s="27">
        <v>4.1694097222222219E-3</v>
      </c>
      <c r="O44" s="27">
        <v>1.5850474537037036E-2</v>
      </c>
      <c r="P44" s="29">
        <v>35.460676193237305</v>
      </c>
      <c r="Q44" s="27">
        <v>6.7780092592592588E-3</v>
      </c>
      <c r="R44" s="32">
        <v>4.1959641853295843E-2</v>
      </c>
      <c r="S44" s="7">
        <f>H44/P44</f>
        <v>2383.2424583039001</v>
      </c>
    </row>
    <row r="45" spans="1:19" x14ac:dyDescent="0.3">
      <c r="A45" t="s">
        <v>100</v>
      </c>
      <c r="B45" t="s">
        <v>129</v>
      </c>
      <c r="C45">
        <f>D45*E45*F45/8/1024</f>
        <v>4096</v>
      </c>
      <c r="D45" s="26">
        <v>65536</v>
      </c>
      <c r="E45" s="26">
        <v>1</v>
      </c>
      <c r="F45" s="26">
        <v>512</v>
      </c>
      <c r="G45" s="27">
        <v>8.4129629629629624E-3</v>
      </c>
      <c r="H45" s="29">
        <v>84511.389103889465</v>
      </c>
      <c r="I45" s="29">
        <v>85077.839715003967</v>
      </c>
      <c r="J45" s="27">
        <v>1.3344583333333333E-2</v>
      </c>
      <c r="K45" s="30">
        <v>1085.143575668335</v>
      </c>
      <c r="L45" s="27">
        <v>9.1157407407407406E-5</v>
      </c>
      <c r="M45" s="31">
        <v>4</v>
      </c>
      <c r="N45" s="27">
        <v>4.9624305555555559E-3</v>
      </c>
      <c r="O45" s="27">
        <v>1.512546296296296E-2</v>
      </c>
      <c r="P45" s="29">
        <v>31.057791709899902</v>
      </c>
      <c r="Q45" s="27">
        <v>6.8334837962962967E-3</v>
      </c>
      <c r="R45" s="32">
        <v>3.6749829862245786E-2</v>
      </c>
      <c r="S45" s="7">
        <f>H45/P45</f>
        <v>2721.101032980102</v>
      </c>
    </row>
    <row r="46" spans="1:19" x14ac:dyDescent="0.3">
      <c r="A46" t="s">
        <v>100</v>
      </c>
      <c r="B46" t="s">
        <v>129</v>
      </c>
      <c r="C46">
        <f>D46*E46*F46/8/1024</f>
        <v>8192</v>
      </c>
      <c r="D46" s="26">
        <v>65536</v>
      </c>
      <c r="E46" s="26">
        <v>1</v>
      </c>
      <c r="F46" s="26">
        <v>1024</v>
      </c>
      <c r="G46" s="27">
        <v>8.0579282407407405E-3</v>
      </c>
      <c r="H46" s="29">
        <v>84511.389103889465</v>
      </c>
      <c r="I46" s="29">
        <v>85077.839715003967</v>
      </c>
      <c r="J46" s="28">
        <v>1.2906261574074075E-2</v>
      </c>
      <c r="K46" s="30">
        <v>2170.285177230835</v>
      </c>
      <c r="L46" s="28">
        <v>2.7899305555555555E-4</v>
      </c>
      <c r="M46" s="31">
        <v>8</v>
      </c>
      <c r="N46" s="28">
        <v>3.8824421296296294E-3</v>
      </c>
      <c r="O46" s="28">
        <v>1.5286620370370369E-2</v>
      </c>
      <c r="P46" s="29">
        <v>25.531716346740723</v>
      </c>
      <c r="Q46" s="28">
        <v>5.8600578703703714E-3</v>
      </c>
      <c r="R46" s="32">
        <v>3.0210977026249919E-2</v>
      </c>
      <c r="S46" s="7">
        <f>H46/P46</f>
        <v>3310.0551469458046</v>
      </c>
    </row>
    <row r="47" spans="1:19" x14ac:dyDescent="0.3">
      <c r="A47" t="s">
        <v>102</v>
      </c>
      <c r="B47" t="s">
        <v>129</v>
      </c>
      <c r="C47">
        <f>D47*E47*F47/8/1024</f>
        <v>1024</v>
      </c>
      <c r="D47" s="26">
        <v>65536</v>
      </c>
      <c r="E47" s="26">
        <v>128</v>
      </c>
      <c r="F47" s="26">
        <v>1</v>
      </c>
      <c r="G47" s="27">
        <v>8.6677083333333346E-3</v>
      </c>
      <c r="H47" s="29">
        <v>84511.389103889465</v>
      </c>
      <c r="I47" s="29">
        <v>97718.623924255371</v>
      </c>
      <c r="J47" s="28">
        <v>1.6170787037037036E-2</v>
      </c>
      <c r="K47" s="30">
        <v>180.71308135986328</v>
      </c>
      <c r="L47" s="28">
        <v>6.7106481481481479E-5</v>
      </c>
      <c r="M47" s="31">
        <v>1</v>
      </c>
      <c r="N47" s="28">
        <v>4.8640624999999995E-3</v>
      </c>
      <c r="O47" s="28">
        <v>2.2266331018518517E-2</v>
      </c>
      <c r="P47" s="29">
        <v>4220.0609912872314</v>
      </c>
      <c r="Q47" s="28">
        <v>8.321840277777777E-3</v>
      </c>
      <c r="R47" s="32">
        <v>4.9934819863149214</v>
      </c>
      <c r="S47" s="7">
        <f>H47/P47</f>
        <v>20.026106086706399</v>
      </c>
    </row>
    <row r="48" spans="1:19" x14ac:dyDescent="0.3">
      <c r="A48" t="s">
        <v>102</v>
      </c>
      <c r="B48" t="s">
        <v>129</v>
      </c>
      <c r="C48">
        <f>D48*E48*F48/8/1024</f>
        <v>2048</v>
      </c>
      <c r="D48" s="26">
        <v>65536</v>
      </c>
      <c r="E48" s="26">
        <v>256</v>
      </c>
      <c r="F48" s="26">
        <v>1</v>
      </c>
      <c r="G48" s="27">
        <v>7.9148958333333328E-3</v>
      </c>
      <c r="H48" s="29">
        <v>84511.389103889465</v>
      </c>
      <c r="I48" s="29">
        <v>97718.623924255371</v>
      </c>
      <c r="J48" s="28">
        <v>1.5972858796296296E-2</v>
      </c>
      <c r="K48" s="30">
        <v>360.71308135986328</v>
      </c>
      <c r="L48" s="28">
        <v>1.1144675925925927E-4</v>
      </c>
      <c r="M48" s="31">
        <v>2</v>
      </c>
      <c r="N48" s="28">
        <v>4.6456249999999996E-3</v>
      </c>
      <c r="O48" s="28">
        <v>2.1157777777777775E-2</v>
      </c>
      <c r="P48" s="29">
        <v>4002.5531978607178</v>
      </c>
      <c r="Q48" s="28">
        <v>8.8752777777777788E-3</v>
      </c>
      <c r="R48" s="32">
        <v>4.7361110026725477</v>
      </c>
      <c r="S48" s="7">
        <f>H48/P48</f>
        <v>21.114369984903401</v>
      </c>
    </row>
    <row r="49" spans="1:19" x14ac:dyDescent="0.3">
      <c r="A49" t="s">
        <v>102</v>
      </c>
      <c r="B49" t="s">
        <v>129</v>
      </c>
      <c r="C49">
        <f>D49*E49*F49/8/1024</f>
        <v>4096</v>
      </c>
      <c r="D49" s="26">
        <v>65536</v>
      </c>
      <c r="E49" s="26">
        <v>512</v>
      </c>
      <c r="F49" s="26">
        <v>1</v>
      </c>
      <c r="G49" s="27">
        <v>1.0240995370370371E-2</v>
      </c>
      <c r="H49" s="29">
        <v>84511.389103889465</v>
      </c>
      <c r="I49" s="29">
        <v>97718.623924255371</v>
      </c>
      <c r="J49" s="28">
        <v>1.6789548611111111E-2</v>
      </c>
      <c r="K49" s="30">
        <v>720.71308135986328</v>
      </c>
      <c r="L49" s="28">
        <v>1.5834490740740742E-4</v>
      </c>
      <c r="M49" s="31">
        <v>4</v>
      </c>
      <c r="N49" s="28">
        <v>4.1055324074074076E-3</v>
      </c>
      <c r="O49" s="28">
        <v>2.0096944444444442E-2</v>
      </c>
      <c r="P49" s="29">
        <v>3885.4930458068848</v>
      </c>
      <c r="Q49" s="28">
        <v>8.0530208333333322E-3</v>
      </c>
      <c r="R49" s="32">
        <v>4.5975969475906568</v>
      </c>
      <c r="S49" s="7">
        <f>H49/P49</f>
        <v>21.750492950976142</v>
      </c>
    </row>
    <row r="50" spans="1:19" x14ac:dyDescent="0.3">
      <c r="A50" t="s">
        <v>102</v>
      </c>
      <c r="B50" t="s">
        <v>129</v>
      </c>
      <c r="C50">
        <f>D50*E50*F50/8/1024</f>
        <v>8192</v>
      </c>
      <c r="D50" s="26">
        <v>65536</v>
      </c>
      <c r="E50" s="26">
        <v>1024</v>
      </c>
      <c r="F50" s="26">
        <v>1</v>
      </c>
      <c r="G50" s="27">
        <v>8.3089120370370365E-3</v>
      </c>
      <c r="H50" s="29">
        <v>84511.389103889465</v>
      </c>
      <c r="I50" s="29">
        <v>97718.623924255371</v>
      </c>
      <c r="J50" s="28">
        <v>1.5758159722222224E-2</v>
      </c>
      <c r="K50" s="30">
        <v>1440.7130813598633</v>
      </c>
      <c r="L50" s="28">
        <v>1.8883101851851854E-4</v>
      </c>
      <c r="M50" s="31">
        <v>8</v>
      </c>
      <c r="N50" s="28">
        <v>4.5023263888888882E-3</v>
      </c>
      <c r="O50" s="28">
        <v>2.0437638888888891E-2</v>
      </c>
      <c r="P50" s="29">
        <v>3751.5425291061401</v>
      </c>
      <c r="Q50" s="28">
        <v>7.3865624999999999E-3</v>
      </c>
      <c r="R50" s="32">
        <v>4.4390969890394132</v>
      </c>
      <c r="S50" s="7">
        <f>H50/P50</f>
        <v>22.527104104035185</v>
      </c>
    </row>
    <row r="51" spans="1:19" x14ac:dyDescent="0.3">
      <c r="A51" t="s">
        <v>99</v>
      </c>
      <c r="B51" t="s">
        <v>130</v>
      </c>
      <c r="C51">
        <f>D51*E51*F51/8/1024</f>
        <v>64</v>
      </c>
      <c r="D51" s="26">
        <v>524288</v>
      </c>
      <c r="E51" s="26">
        <v>1</v>
      </c>
      <c r="F51" s="26">
        <v>1</v>
      </c>
      <c r="G51" s="27">
        <v>1.0276666666666668E-2</v>
      </c>
      <c r="H51" s="29">
        <v>84511.389103889465</v>
      </c>
      <c r="I51" s="29">
        <v>85077.839715003967</v>
      </c>
      <c r="J51" s="27">
        <v>1.305880787037037E-2</v>
      </c>
      <c r="K51" s="30">
        <v>16.887016296386719</v>
      </c>
      <c r="L51" s="27">
        <v>9.1585648148148147E-5</v>
      </c>
      <c r="M51" s="31">
        <v>0.1</v>
      </c>
      <c r="N51" s="27">
        <v>4.9099421296296296E-3</v>
      </c>
      <c r="O51" s="27">
        <v>1.7745335648148147E-2</v>
      </c>
      <c r="P51" s="29">
        <v>62.425055503845215</v>
      </c>
      <c r="Q51" s="27">
        <v>7.8232638888888883E-3</v>
      </c>
      <c r="R51" s="32">
        <v>7.3865849521306981E-2</v>
      </c>
      <c r="S51" s="7">
        <f>H51/P51</f>
        <v>1353.8055901077059</v>
      </c>
    </row>
    <row r="52" spans="1:19" x14ac:dyDescent="0.3">
      <c r="A52" t="s">
        <v>100</v>
      </c>
      <c r="B52" t="s">
        <v>130</v>
      </c>
      <c r="C52">
        <f>D52*E52*F52/8/1024</f>
        <v>1024</v>
      </c>
      <c r="D52" s="26">
        <v>524288</v>
      </c>
      <c r="E52" s="26">
        <v>1</v>
      </c>
      <c r="F52" s="26">
        <v>16</v>
      </c>
      <c r="G52" s="27">
        <v>8.6755092592592595E-3</v>
      </c>
      <c r="H52" s="29">
        <v>84511.389103889465</v>
      </c>
      <c r="I52" s="29">
        <v>85077.839715003967</v>
      </c>
      <c r="J52" s="27">
        <v>1.4444560185185184E-2</v>
      </c>
      <c r="K52" s="30">
        <v>270.16264915466309</v>
      </c>
      <c r="L52" s="27">
        <v>2.414583333333333E-4</v>
      </c>
      <c r="M52" s="31">
        <v>1</v>
      </c>
      <c r="N52" s="27">
        <v>4.4429629629629628E-3</v>
      </c>
      <c r="O52" s="27">
        <v>1.6623472222222224E-2</v>
      </c>
      <c r="P52" s="29">
        <v>30.328051567077637</v>
      </c>
      <c r="Q52" s="27">
        <v>7.8734375000000002E-3</v>
      </c>
      <c r="R52" s="32">
        <v>3.5886348442096365E-2</v>
      </c>
      <c r="S52" s="7">
        <f>H52/P52</f>
        <v>2786.5749607083267</v>
      </c>
    </row>
    <row r="53" spans="1:19" x14ac:dyDescent="0.3">
      <c r="A53" t="s">
        <v>100</v>
      </c>
      <c r="B53" t="s">
        <v>130</v>
      </c>
      <c r="C53">
        <f>D53*E53*F53/8/1024</f>
        <v>2048</v>
      </c>
      <c r="D53" s="26">
        <v>524288</v>
      </c>
      <c r="E53" s="26">
        <v>1</v>
      </c>
      <c r="F53" s="26">
        <v>32</v>
      </c>
      <c r="G53" s="27">
        <v>6.8840856481481479E-3</v>
      </c>
      <c r="H53" s="29">
        <v>84511.389103889465</v>
      </c>
      <c r="I53" s="29">
        <v>85077.839715003967</v>
      </c>
      <c r="J53" s="27">
        <v>1.4368171296296297E-2</v>
      </c>
      <c r="K53" s="30">
        <v>540.32332420349121</v>
      </c>
      <c r="L53" s="27">
        <v>8.4259259259259251E-5</v>
      </c>
      <c r="M53" s="31">
        <v>2</v>
      </c>
      <c r="N53" s="27">
        <v>3.7886805555555556E-3</v>
      </c>
      <c r="O53" s="27">
        <v>1.5205590277777778E-2</v>
      </c>
      <c r="P53" s="29">
        <v>27.173450469970703</v>
      </c>
      <c r="Q53" s="27">
        <v>6.2649884259259265E-3</v>
      </c>
      <c r="R53" s="32">
        <v>3.2153595814839231E-2</v>
      </c>
      <c r="S53" s="7">
        <f>H53/P53</f>
        <v>3110.0720608625961</v>
      </c>
    </row>
    <row r="54" spans="1:19" x14ac:dyDescent="0.3">
      <c r="A54" t="s">
        <v>100</v>
      </c>
      <c r="B54" t="s">
        <v>130</v>
      </c>
      <c r="C54">
        <f>D54*E54*F54/8/1024</f>
        <v>4096</v>
      </c>
      <c r="D54" s="26">
        <v>524288</v>
      </c>
      <c r="E54" s="26">
        <v>1</v>
      </c>
      <c r="F54" s="26">
        <v>64</v>
      </c>
      <c r="G54" s="27">
        <v>6.671099537037037E-3</v>
      </c>
      <c r="H54" s="29">
        <v>84511.389103889465</v>
      </c>
      <c r="I54" s="29">
        <v>85077.839715003967</v>
      </c>
      <c r="J54" s="27">
        <v>1.2986643518518519E-2</v>
      </c>
      <c r="K54" s="30">
        <v>1080.6446743011475</v>
      </c>
      <c r="L54" s="27">
        <v>7.9432870370370361E-5</v>
      </c>
      <c r="M54" s="31">
        <v>4</v>
      </c>
      <c r="N54" s="27">
        <v>4.3373032407407405E-3</v>
      </c>
      <c r="O54" s="27">
        <v>1.5158368055555557E-2</v>
      </c>
      <c r="P54" s="29">
        <v>23.4619140625</v>
      </c>
      <c r="Q54" s="27">
        <v>5.4876041666666667E-3</v>
      </c>
      <c r="R54" s="32">
        <v>2.7761836968101868E-2</v>
      </c>
      <c r="S54" s="7">
        <f>H54/P54</f>
        <v>3602.06711518763</v>
      </c>
    </row>
    <row r="55" spans="1:19" x14ac:dyDescent="0.3">
      <c r="A55" t="s">
        <v>100</v>
      </c>
      <c r="B55" t="s">
        <v>130</v>
      </c>
      <c r="C55">
        <f>D55*E55*F55/8/1024</f>
        <v>8192</v>
      </c>
      <c r="D55" s="26">
        <v>524288</v>
      </c>
      <c r="E55" s="26">
        <v>1</v>
      </c>
      <c r="F55" s="26">
        <v>128</v>
      </c>
      <c r="G55" s="27">
        <v>6.1829861111111105E-3</v>
      </c>
      <c r="H55" s="29">
        <v>84511.389103889465</v>
      </c>
      <c r="I55" s="29">
        <v>85077.839715003967</v>
      </c>
      <c r="J55" s="28">
        <v>1.2200613425925926E-2</v>
      </c>
      <c r="K55" s="30">
        <v>2161.28737449646</v>
      </c>
      <c r="L55" s="28">
        <v>1.8975694444444443E-4</v>
      </c>
      <c r="M55" s="31">
        <v>8</v>
      </c>
      <c r="N55" s="28">
        <v>3.8875231481481482E-3</v>
      </c>
      <c r="O55" s="28">
        <v>1.5376817129629629E-2</v>
      </c>
      <c r="P55" s="29">
        <v>19.999507904052734</v>
      </c>
      <c r="Q55" s="28">
        <v>5.225185185185186E-3</v>
      </c>
      <c r="R55" s="32">
        <v>2.3664867086100584E-2</v>
      </c>
      <c r="S55" s="7">
        <f>H55/P55</f>
        <v>4225.6734270328689</v>
      </c>
    </row>
    <row r="56" spans="1:19" x14ac:dyDescent="0.3">
      <c r="A56" t="s">
        <v>102</v>
      </c>
      <c r="B56" t="s">
        <v>130</v>
      </c>
      <c r="C56">
        <f>D56*E56*F56/8/1024</f>
        <v>1024</v>
      </c>
      <c r="D56" s="26">
        <v>524288</v>
      </c>
      <c r="E56" s="26">
        <v>16</v>
      </c>
      <c r="F56" s="26">
        <v>1</v>
      </c>
      <c r="G56" s="27">
        <v>7.3361689814814808E-3</v>
      </c>
      <c r="H56" s="29">
        <v>84511.389103889465</v>
      </c>
      <c r="I56" s="29">
        <v>97718.623924255371</v>
      </c>
      <c r="J56" s="28">
        <v>1.6130810185185186E-2</v>
      </c>
      <c r="K56" s="30">
        <v>185.63495635986328</v>
      </c>
      <c r="L56" s="28">
        <v>4.2187499999999995E-5</v>
      </c>
      <c r="M56" s="31">
        <v>1</v>
      </c>
      <c r="N56" s="28">
        <v>5.2570949074074074E-3</v>
      </c>
      <c r="O56" s="28">
        <v>2.047125E-2</v>
      </c>
      <c r="P56" s="29">
        <v>50.819143295288086</v>
      </c>
      <c r="Q56" s="28">
        <v>6.5067824074074082E-3</v>
      </c>
      <c r="R56" s="32">
        <v>6.0132893133275023E-2</v>
      </c>
      <c r="S56" s="7">
        <f>H56/P56</f>
        <v>1662.9833488697418</v>
      </c>
    </row>
    <row r="57" spans="1:19" x14ac:dyDescent="0.3">
      <c r="A57" t="s">
        <v>102</v>
      </c>
      <c r="B57" t="s">
        <v>130</v>
      </c>
      <c r="C57">
        <f>D57*E57*F57/8/1024</f>
        <v>2048</v>
      </c>
      <c r="D57" s="26">
        <v>524288</v>
      </c>
      <c r="E57" s="26">
        <v>32</v>
      </c>
      <c r="F57" s="26">
        <v>1</v>
      </c>
      <c r="G57" s="27">
        <v>8.5435648148148146E-3</v>
      </c>
      <c r="H57" s="29">
        <v>84511.389103889465</v>
      </c>
      <c r="I57" s="29">
        <v>97718.623924255371</v>
      </c>
      <c r="J57" s="28">
        <v>1.6290844907407408E-2</v>
      </c>
      <c r="K57" s="30">
        <v>365.63495635986328</v>
      </c>
      <c r="L57" s="28">
        <v>9.6793981481481489E-5</v>
      </c>
      <c r="M57" s="31">
        <v>2</v>
      </c>
      <c r="N57" s="28">
        <v>4.6843402777777777E-3</v>
      </c>
      <c r="O57" s="28">
        <v>2.1972164351851852E-2</v>
      </c>
      <c r="P57" s="29">
        <v>41.992179870605469</v>
      </c>
      <c r="Q57" s="28">
        <v>6.9220601851851847E-3</v>
      </c>
      <c r="R57" s="32">
        <v>4.9688190332529823E-2</v>
      </c>
      <c r="S57" s="7">
        <f>H57/P57</f>
        <v>2012.5506550101118</v>
      </c>
    </row>
    <row r="58" spans="1:19" x14ac:dyDescent="0.3">
      <c r="A58" t="s">
        <v>102</v>
      </c>
      <c r="B58" t="s">
        <v>130</v>
      </c>
      <c r="C58">
        <f>D58*E58*F58/8/1024</f>
        <v>4096</v>
      </c>
      <c r="D58" s="26">
        <v>524288</v>
      </c>
      <c r="E58" s="26">
        <v>64</v>
      </c>
      <c r="F58" s="26">
        <v>1</v>
      </c>
      <c r="G58" s="27">
        <v>7.3182754629629631E-3</v>
      </c>
      <c r="H58" s="29">
        <v>84511.389103889465</v>
      </c>
      <c r="I58" s="29">
        <v>97718.623924255371</v>
      </c>
      <c r="J58" s="28">
        <v>1.541644675925926E-2</v>
      </c>
      <c r="K58" s="30">
        <v>725.63495635986328</v>
      </c>
      <c r="L58" s="28">
        <v>9.9733796296296292E-5</v>
      </c>
      <c r="M58" s="31">
        <v>4</v>
      </c>
      <c r="N58" s="28">
        <v>4.3148148148148147E-3</v>
      </c>
      <c r="O58" s="28">
        <v>2.0660787037037037E-2</v>
      </c>
      <c r="P58" s="29">
        <v>37.425771713256836</v>
      </c>
      <c r="Q58" s="28">
        <v>5.2829513888888882E-3</v>
      </c>
      <c r="R58" s="32">
        <v>4.4284885280076874E-2</v>
      </c>
      <c r="S58" s="7">
        <f>H58/P58</f>
        <v>2258.1067867186853</v>
      </c>
    </row>
    <row r="59" spans="1:19" x14ac:dyDescent="0.3">
      <c r="A59" t="s">
        <v>102</v>
      </c>
      <c r="B59" t="s">
        <v>130</v>
      </c>
      <c r="C59">
        <f>D59*E59*F59/8/1024</f>
        <v>8192</v>
      </c>
      <c r="D59" s="26">
        <v>524288</v>
      </c>
      <c r="E59" s="26">
        <v>128</v>
      </c>
      <c r="F59" s="26">
        <v>1</v>
      </c>
      <c r="G59" s="27">
        <v>7.7265509259259258E-3</v>
      </c>
      <c r="H59" s="29">
        <v>84511.389103889465</v>
      </c>
      <c r="I59" s="29">
        <v>97718.623924255371</v>
      </c>
      <c r="J59" s="28">
        <v>1.5226770833333333E-2</v>
      </c>
      <c r="K59" s="30">
        <v>1445.6349563598633</v>
      </c>
      <c r="L59" s="28">
        <v>1.5949074074074072E-4</v>
      </c>
      <c r="M59" s="31">
        <v>8</v>
      </c>
      <c r="N59" s="28">
        <v>3.8546064814814819E-3</v>
      </c>
      <c r="O59" s="28">
        <v>1.8935671296296298E-2</v>
      </c>
      <c r="P59" s="29">
        <v>32.986869812011719</v>
      </c>
      <c r="Q59" s="28">
        <v>6.1850694444444444E-3</v>
      </c>
      <c r="R59" s="32">
        <v>3.9032454870030722E-2</v>
      </c>
      <c r="S59" s="7">
        <f>H59/P59</f>
        <v>2561.9705532992339</v>
      </c>
    </row>
    <row r="60" spans="1:19" x14ac:dyDescent="0.3">
      <c r="A60" t="s">
        <v>99</v>
      </c>
      <c r="B60" t="s">
        <v>131</v>
      </c>
      <c r="C60">
        <f>D60*E60*F60/8/1024</f>
        <v>256</v>
      </c>
      <c r="D60" s="26">
        <v>2097152</v>
      </c>
      <c r="E60" s="26">
        <v>1</v>
      </c>
      <c r="F60" s="26">
        <v>1</v>
      </c>
      <c r="G60" s="27">
        <v>8.378402777777778E-3</v>
      </c>
      <c r="H60" s="29">
        <v>84511.389103889465</v>
      </c>
      <c r="I60" s="29">
        <v>85077.839715003967</v>
      </c>
      <c r="J60" s="27">
        <v>1.2615092592592593E-2</v>
      </c>
      <c r="K60" s="30">
        <v>67.512016296386719</v>
      </c>
      <c r="L60" s="27">
        <v>3.4515046296296296E-4</v>
      </c>
      <c r="M60" s="31">
        <v>0.3</v>
      </c>
      <c r="N60" s="27">
        <v>3.6908912037037036E-3</v>
      </c>
      <c r="O60" s="27">
        <v>1.6398576388888888E-2</v>
      </c>
      <c r="P60" s="29">
        <v>45.310124397277832</v>
      </c>
      <c r="Q60" s="27">
        <v>6.735810185185185E-3</v>
      </c>
      <c r="R60" s="32">
        <v>5.3614222742899544E-2</v>
      </c>
      <c r="S60" s="7">
        <f>H60/P60</f>
        <v>1865.1767177440543</v>
      </c>
    </row>
    <row r="61" spans="1:19" x14ac:dyDescent="0.3">
      <c r="A61" t="s">
        <v>100</v>
      </c>
      <c r="B61" t="s">
        <v>131</v>
      </c>
      <c r="C61">
        <f>D61*E61*F61/8/1024</f>
        <v>1024</v>
      </c>
      <c r="D61" s="26">
        <v>2097152</v>
      </c>
      <c r="E61" s="26">
        <v>1</v>
      </c>
      <c r="F61" s="26">
        <v>4</v>
      </c>
      <c r="G61" s="27">
        <v>9.5509375000000004E-3</v>
      </c>
      <c r="H61" s="29">
        <v>84511.389103889465</v>
      </c>
      <c r="I61" s="29">
        <v>85077.839715003967</v>
      </c>
      <c r="J61" s="27">
        <v>1.4613622685185184E-2</v>
      </c>
      <c r="K61" s="30">
        <v>270.04214286804199</v>
      </c>
      <c r="L61" s="27">
        <v>7.0162037037037035E-5</v>
      </c>
      <c r="M61" s="31">
        <v>1</v>
      </c>
      <c r="N61" s="27">
        <v>3.9662268518518519E-3</v>
      </c>
      <c r="O61" s="27">
        <v>1.6620844907407409E-2</v>
      </c>
      <c r="P61" s="29">
        <v>34.80946159362793</v>
      </c>
      <c r="Q61" s="27">
        <v>6.8863310185185191E-3</v>
      </c>
      <c r="R61" s="32">
        <v>4.1189077546503014E-2</v>
      </c>
      <c r="S61" s="7">
        <f>H61/P61</f>
        <v>2427.8281029017626</v>
      </c>
    </row>
    <row r="62" spans="1:19" x14ac:dyDescent="0.3">
      <c r="A62" t="s">
        <v>100</v>
      </c>
      <c r="B62" t="s">
        <v>131</v>
      </c>
      <c r="C62">
        <f>D62*E62*F62/8/1024</f>
        <v>2048</v>
      </c>
      <c r="D62" s="26">
        <v>2097152</v>
      </c>
      <c r="E62" s="26">
        <v>1</v>
      </c>
      <c r="F62" s="26">
        <v>8</v>
      </c>
      <c r="G62" s="27">
        <v>6.5728125000000005E-3</v>
      </c>
      <c r="H62" s="29">
        <v>84511.389103889465</v>
      </c>
      <c r="I62" s="29">
        <v>85077.839715003967</v>
      </c>
      <c r="J62" s="27">
        <v>1.3665555555555556E-2</v>
      </c>
      <c r="K62" s="30">
        <v>540.08231163024902</v>
      </c>
      <c r="L62" s="27">
        <v>1.0542824074074073E-4</v>
      </c>
      <c r="M62" s="31">
        <v>2</v>
      </c>
      <c r="N62" s="27">
        <v>4.314259259259259E-3</v>
      </c>
      <c r="O62" s="27">
        <v>1.627375E-2</v>
      </c>
      <c r="P62" s="29">
        <v>29.575642585754395</v>
      </c>
      <c r="Q62" s="27">
        <v>6.3230439814814807E-3</v>
      </c>
      <c r="R62" s="32">
        <v>3.4996043609456226E-2</v>
      </c>
      <c r="S62" s="7">
        <f>H62/P62</f>
        <v>2857.4658643121347</v>
      </c>
    </row>
    <row r="63" spans="1:19" x14ac:dyDescent="0.3">
      <c r="A63" t="s">
        <v>100</v>
      </c>
      <c r="B63" t="s">
        <v>131</v>
      </c>
      <c r="C63">
        <f>D63*E63*F63/8/1024</f>
        <v>4096</v>
      </c>
      <c r="D63" s="26">
        <v>2097152</v>
      </c>
      <c r="E63" s="26">
        <v>1</v>
      </c>
      <c r="F63" s="26">
        <v>16</v>
      </c>
      <c r="G63" s="27">
        <v>8.5539351851851835E-3</v>
      </c>
      <c r="H63" s="29">
        <v>84511.389103889465</v>
      </c>
      <c r="I63" s="29">
        <v>85077.839715003967</v>
      </c>
      <c r="J63" s="28">
        <v>1.3209895833333332E-2</v>
      </c>
      <c r="K63" s="30">
        <v>1080.1626491546631</v>
      </c>
      <c r="L63" s="28">
        <v>1.9042824074074076E-4</v>
      </c>
      <c r="M63" s="31">
        <v>4</v>
      </c>
      <c r="N63" s="28">
        <v>3.7925115740740744E-3</v>
      </c>
      <c r="O63" s="28">
        <v>1.6052349537037037E-2</v>
      </c>
      <c r="P63" s="29">
        <v>24.707845687866211</v>
      </c>
      <c r="Q63" s="28">
        <v>6.1076851851851856E-3</v>
      </c>
      <c r="R63" s="32">
        <v>2.9236113558011652E-2</v>
      </c>
      <c r="S63" s="7">
        <f>H63/P63</f>
        <v>3420.4272671733661</v>
      </c>
    </row>
    <row r="64" spans="1:19" x14ac:dyDescent="0.3">
      <c r="A64" t="s">
        <v>100</v>
      </c>
      <c r="B64" t="s">
        <v>131</v>
      </c>
      <c r="C64">
        <f>D64*E64*F64/8/1024</f>
        <v>8192</v>
      </c>
      <c r="D64" s="26">
        <v>2097152</v>
      </c>
      <c r="E64" s="26">
        <v>1</v>
      </c>
      <c r="F64" s="26">
        <v>32</v>
      </c>
      <c r="G64" s="27">
        <v>7.1098611111111119E-3</v>
      </c>
      <c r="H64" s="29">
        <v>84511.389103889465</v>
      </c>
      <c r="I64" s="29">
        <v>85077.839715003967</v>
      </c>
      <c r="J64" s="28">
        <v>1.3368854166666666E-2</v>
      </c>
      <c r="K64" s="30">
        <v>2160.3233242034912</v>
      </c>
      <c r="L64" s="28">
        <v>2.4175925925925927E-4</v>
      </c>
      <c r="M64" s="31">
        <v>8</v>
      </c>
      <c r="N64" s="28">
        <v>3.4462731481481484E-3</v>
      </c>
      <c r="O64" s="28">
        <v>1.6041099537037036E-2</v>
      </c>
      <c r="P64" s="29">
        <v>22.987637519836426</v>
      </c>
      <c r="Q64" s="28">
        <v>5.7067361111111112E-3</v>
      </c>
      <c r="R64" s="32">
        <v>2.7200638592720122E-2</v>
      </c>
      <c r="S64" s="7">
        <f>H64/P64</f>
        <v>3676.3842752854939</v>
      </c>
    </row>
    <row r="65" spans="1:19" x14ac:dyDescent="0.3">
      <c r="A65" t="s">
        <v>102</v>
      </c>
      <c r="B65" t="s">
        <v>131</v>
      </c>
      <c r="C65">
        <f>D65*E65*F65/8/1024</f>
        <v>1024</v>
      </c>
      <c r="D65" s="26">
        <v>2097152</v>
      </c>
      <c r="E65" s="26">
        <v>4</v>
      </c>
      <c r="F65" s="26">
        <v>1</v>
      </c>
      <c r="G65" s="27">
        <v>8.6058101851851851E-3</v>
      </c>
      <c r="H65" s="29">
        <v>84511.389103889465</v>
      </c>
      <c r="I65" s="29">
        <v>97718.623924255371</v>
      </c>
      <c r="J65" s="28">
        <v>1.7315162037037039E-2</v>
      </c>
      <c r="K65" s="30">
        <v>202.50995635986328</v>
      </c>
      <c r="L65" s="28">
        <v>9.8159722222222233E-5</v>
      </c>
      <c r="M65" s="31">
        <v>1</v>
      </c>
      <c r="N65" s="28">
        <v>3.6709490740740743E-3</v>
      </c>
      <c r="O65" s="28">
        <v>1.9142557870370371E-2</v>
      </c>
      <c r="P65" s="29">
        <v>43.995394706726074</v>
      </c>
      <c r="Q65" s="28">
        <v>5.8612037037037044E-3</v>
      </c>
      <c r="R65" s="32">
        <v>5.2058539296570706E-2</v>
      </c>
      <c r="S65" s="7">
        <f>H65/P65</f>
        <v>1920.9144426875491</v>
      </c>
    </row>
    <row r="66" spans="1:19" x14ac:dyDescent="0.3">
      <c r="A66" t="s">
        <v>102</v>
      </c>
      <c r="B66" t="s">
        <v>131</v>
      </c>
      <c r="C66">
        <f>D66*E66*F66/8/1024</f>
        <v>2048</v>
      </c>
      <c r="D66" s="26">
        <v>2097152</v>
      </c>
      <c r="E66" s="26">
        <v>8</v>
      </c>
      <c r="F66" s="26">
        <v>1</v>
      </c>
      <c r="G66" s="27">
        <v>7.7392824074074065E-3</v>
      </c>
      <c r="H66" s="29">
        <v>84511.389103889465</v>
      </c>
      <c r="I66" s="29">
        <v>97718.623924255371</v>
      </c>
      <c r="J66" s="28">
        <v>1.5656782407407407E-2</v>
      </c>
      <c r="K66" s="30">
        <v>382.50995635986328</v>
      </c>
      <c r="L66" s="28">
        <v>1.2054398148148147E-4</v>
      </c>
      <c r="M66" s="31">
        <v>2</v>
      </c>
      <c r="N66" s="28">
        <v>4.1937499999999996E-3</v>
      </c>
      <c r="O66" s="28">
        <v>1.9046493055555554E-2</v>
      </c>
      <c r="P66" s="29">
        <v>39.529181480407715</v>
      </c>
      <c r="Q66" s="28">
        <v>6.8203124999999991E-3</v>
      </c>
      <c r="R66" s="32">
        <v>4.6773792147487565E-2</v>
      </c>
      <c r="S66" s="7">
        <f>H66/P66</f>
        <v>2137.9493816682439</v>
      </c>
    </row>
    <row r="67" spans="1:19" x14ac:dyDescent="0.3">
      <c r="A67" t="s">
        <v>102</v>
      </c>
      <c r="B67" t="s">
        <v>131</v>
      </c>
      <c r="C67">
        <f>D67*E67*F67/8/1024</f>
        <v>4096</v>
      </c>
      <c r="D67" s="26">
        <v>2097152</v>
      </c>
      <c r="E67" s="26">
        <v>16</v>
      </c>
      <c r="F67" s="26">
        <v>1</v>
      </c>
      <c r="G67" s="27">
        <v>7.504027777777777E-3</v>
      </c>
      <c r="H67" s="29">
        <v>84511.389103889465</v>
      </c>
      <c r="I67" s="29">
        <v>97718.623924255371</v>
      </c>
      <c r="J67" s="28">
        <v>1.5750312499999999E-2</v>
      </c>
      <c r="K67" s="30">
        <v>742.50995635986328</v>
      </c>
      <c r="L67" s="28">
        <v>8.3310185185185193E-5</v>
      </c>
      <c r="M67" s="31">
        <v>4</v>
      </c>
      <c r="N67" s="28">
        <v>3.9903009259259258E-3</v>
      </c>
      <c r="O67" s="28">
        <v>1.8915405092592593E-2</v>
      </c>
      <c r="P67" s="29">
        <v>32.653670310974121</v>
      </c>
      <c r="Q67" s="28">
        <v>5.7275578703703698E-3</v>
      </c>
      <c r="R67" s="32">
        <v>3.8638189073940218E-2</v>
      </c>
      <c r="S67" s="7">
        <f>H67/P67</f>
        <v>2588.1130145264924</v>
      </c>
    </row>
    <row r="68" spans="1:19" x14ac:dyDescent="0.3">
      <c r="A68" t="s">
        <v>102</v>
      </c>
      <c r="B68" t="s">
        <v>131</v>
      </c>
      <c r="C68">
        <f>D68*E68*F68/8/1024</f>
        <v>8192</v>
      </c>
      <c r="D68" s="26">
        <v>2097152</v>
      </c>
      <c r="E68" s="26">
        <v>32</v>
      </c>
      <c r="F68" s="26">
        <v>1</v>
      </c>
      <c r="G68" s="27">
        <v>8.7624189814814821E-3</v>
      </c>
      <c r="H68" s="29">
        <v>84511.389103889465</v>
      </c>
      <c r="I68" s="29">
        <v>97718.623924255371</v>
      </c>
      <c r="J68" s="28">
        <v>1.6063356481481484E-2</v>
      </c>
      <c r="K68" s="30">
        <v>1462.5099563598633</v>
      </c>
      <c r="L68" s="28">
        <v>1.4533564814814815E-4</v>
      </c>
      <c r="M68" s="31">
        <v>8</v>
      </c>
      <c r="N68" s="28">
        <v>4.347662037037037E-3</v>
      </c>
      <c r="O68" s="28">
        <v>2.0718287037037039E-2</v>
      </c>
      <c r="P68" s="29">
        <v>24.853180885314941</v>
      </c>
      <c r="Q68" s="28">
        <v>5.3165162037037035E-3</v>
      </c>
      <c r="R68" s="32">
        <v>2.9408084695854472E-2</v>
      </c>
      <c r="S68" s="7">
        <f>H68/P68</f>
        <v>3400.4254623932229</v>
      </c>
    </row>
  </sheetData>
  <sortState ref="A42:S68">
    <sortCondition ref="D42:D68"/>
    <sortCondition ref="E42:E68"/>
    <sortCondition ref="F42:F68"/>
    <sortCondition ref="C42:C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"/>
  <sheetViews>
    <sheetView topLeftCell="A13" workbookViewId="0">
      <selection activeCell="L26" sqref="L26"/>
    </sheetView>
  </sheetViews>
  <sheetFormatPr defaultRowHeight="14.4" x14ac:dyDescent="0.3"/>
  <cols>
    <col min="2" max="2" width="12.5546875" customWidth="1"/>
    <col min="12" max="12" width="13.77734375" customWidth="1"/>
    <col min="16" max="16" width="14" customWidth="1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  <c r="S1" s="6"/>
      <c r="AA1" s="6"/>
      <c r="AE1" s="6"/>
      <c r="AM1" s="6"/>
      <c r="AQ1" s="6"/>
      <c r="AU1" s="6"/>
      <c r="AY1" s="6"/>
    </row>
    <row r="2" spans="1:69" x14ac:dyDescent="0.3">
      <c r="A2" t="s">
        <v>0</v>
      </c>
      <c r="B2">
        <v>5</v>
      </c>
      <c r="C2" t="s">
        <v>34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2" si="0">M$2/M2</f>
        <v>1</v>
      </c>
      <c r="J2" s="7">
        <f t="shared" si="0"/>
        <v>1</v>
      </c>
      <c r="L2" s="5">
        <f t="shared" ref="L2:L5" si="1">AR2</f>
        <v>1460920948507</v>
      </c>
      <c r="M2" s="6">
        <v>1.0088003240740739</v>
      </c>
      <c r="N2" s="1">
        <v>1.4917824074074075E-2</v>
      </c>
      <c r="P2" s="5">
        <v>2398652686145</v>
      </c>
      <c r="Q2">
        <v>1460990798831</v>
      </c>
      <c r="R2" t="s">
        <v>2</v>
      </c>
      <c r="S2" s="6">
        <v>0.77563991898148155</v>
      </c>
      <c r="T2">
        <v>937730461363</v>
      </c>
      <c r="U2">
        <v>1460920948507</v>
      </c>
      <c r="AA2" s="6"/>
      <c r="AE2" s="6"/>
      <c r="AM2" s="6"/>
      <c r="AP2" t="s">
        <v>3</v>
      </c>
      <c r="AQ2" s="6">
        <v>0.23304940972222221</v>
      </c>
      <c r="AR2">
        <v>1460920948507</v>
      </c>
      <c r="AS2">
        <v>69826366</v>
      </c>
      <c r="AT2" t="s">
        <v>4</v>
      </c>
      <c r="AU2" s="6">
        <v>1.1100694444444444E-4</v>
      </c>
      <c r="AV2">
        <v>1276275</v>
      </c>
      <c r="AW2">
        <v>23958</v>
      </c>
      <c r="AY2" s="6"/>
      <c r="BC2" s="2"/>
      <c r="BF2" t="s">
        <v>5</v>
      </c>
      <c r="BG2" s="1">
        <v>0</v>
      </c>
      <c r="BH2">
        <v>11593083650</v>
      </c>
      <c r="BI2">
        <v>1460922397162</v>
      </c>
      <c r="BJ2" t="s">
        <v>6</v>
      </c>
      <c r="BK2" s="2">
        <v>0</v>
      </c>
      <c r="BL2">
        <v>11437579071</v>
      </c>
      <c r="BM2">
        <v>0</v>
      </c>
      <c r="BN2" t="s">
        <v>7</v>
      </c>
      <c r="BO2" s="1">
        <v>0</v>
      </c>
      <c r="BP2">
        <v>2375622023424</v>
      </c>
      <c r="BQ2">
        <v>68401669</v>
      </c>
    </row>
    <row r="3" spans="1:69" x14ac:dyDescent="0.3">
      <c r="A3" t="s">
        <v>0</v>
      </c>
      <c r="B3">
        <v>5</v>
      </c>
      <c r="C3" t="s">
        <v>34</v>
      </c>
      <c r="D3">
        <v>15</v>
      </c>
      <c r="E3">
        <v>524288</v>
      </c>
      <c r="F3">
        <v>1</v>
      </c>
      <c r="G3">
        <v>1</v>
      </c>
      <c r="H3" s="7">
        <f t="shared" ref="H3:H5" si="2">L$2/L3</f>
        <v>39.349611225531916</v>
      </c>
      <c r="I3" s="7">
        <f t="shared" ref="I3:I5" si="3">M$2/M3</f>
        <v>1.5962238578181176</v>
      </c>
      <c r="J3" s="7">
        <f t="shared" ref="J3:J5" si="4">N$2/N3</f>
        <v>1.2567142903108488</v>
      </c>
      <c r="L3" s="5">
        <f t="shared" si="1"/>
        <v>37126693327</v>
      </c>
      <c r="M3" s="6">
        <v>0.63199175925925932</v>
      </c>
      <c r="N3" s="1">
        <v>1.1870497685185185E-2</v>
      </c>
      <c r="P3" s="5">
        <v>3903901886449</v>
      </c>
      <c r="Q3">
        <v>1501667903412</v>
      </c>
      <c r="R3" t="s">
        <v>8</v>
      </c>
      <c r="S3" s="6">
        <v>0.47133412037037042</v>
      </c>
      <c r="T3">
        <v>937730461363</v>
      </c>
      <c r="U3">
        <v>1464496973447</v>
      </c>
      <c r="V3" t="s">
        <v>9</v>
      </c>
      <c r="W3" s="2">
        <v>0</v>
      </c>
      <c r="X3">
        <v>0</v>
      </c>
      <c r="Y3">
        <v>0</v>
      </c>
      <c r="Z3" t="s">
        <v>10</v>
      </c>
      <c r="AA3" s="6">
        <v>6.0416782407407409E-2</v>
      </c>
      <c r="AB3">
        <v>1464496973447</v>
      </c>
      <c r="AC3">
        <v>30492220</v>
      </c>
      <c r="AD3" t="s">
        <v>4</v>
      </c>
      <c r="AE3" s="6">
        <v>3.0289351851851851E-5</v>
      </c>
      <c r="AF3">
        <v>30492220</v>
      </c>
      <c r="AG3">
        <v>65580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8.6557187500000007E-2</v>
      </c>
      <c r="AN3">
        <v>1464507138347</v>
      </c>
      <c r="AO3">
        <v>37126693327</v>
      </c>
      <c r="AP3" t="s">
        <v>13</v>
      </c>
      <c r="AQ3" s="6">
        <v>6.4329398148148149E-3</v>
      </c>
      <c r="AR3">
        <v>37126693327</v>
      </c>
      <c r="AS3">
        <v>3758048</v>
      </c>
      <c r="AT3" t="s">
        <v>14</v>
      </c>
      <c r="AU3" s="6">
        <v>1.3893518518518519E-4</v>
      </c>
      <c r="AV3">
        <v>225165</v>
      </c>
      <c r="AW3">
        <v>18210</v>
      </c>
      <c r="AX3" t="s">
        <v>31</v>
      </c>
      <c r="AY3" s="6">
        <v>7.0815162037037036E-3</v>
      </c>
      <c r="AZ3">
        <v>9902580</v>
      </c>
      <c r="BA3">
        <v>9902580</v>
      </c>
      <c r="BB3" t="s">
        <v>32</v>
      </c>
      <c r="BC3" s="2">
        <v>0</v>
      </c>
      <c r="BD3">
        <v>0</v>
      </c>
      <c r="BE3">
        <v>0</v>
      </c>
      <c r="BF3" t="s">
        <v>5</v>
      </c>
      <c r="BG3" s="2">
        <v>0</v>
      </c>
      <c r="BH3">
        <v>2554049081223</v>
      </c>
      <c r="BI3">
        <v>1501664382739</v>
      </c>
      <c r="BJ3" t="s">
        <v>6</v>
      </c>
      <c r="BK3" s="2">
        <v>0</v>
      </c>
      <c r="BL3">
        <v>241217857353</v>
      </c>
      <c r="BM3">
        <v>0</v>
      </c>
      <c r="BN3" t="s">
        <v>7</v>
      </c>
      <c r="BO3" s="2">
        <v>0</v>
      </c>
      <c r="BP3">
        <v>1108634947873</v>
      </c>
      <c r="BQ3">
        <v>3520673</v>
      </c>
    </row>
    <row r="4" spans="1:69" x14ac:dyDescent="0.3">
      <c r="A4" t="s">
        <v>0</v>
      </c>
      <c r="B4">
        <v>5</v>
      </c>
      <c r="C4" t="s">
        <v>34</v>
      </c>
      <c r="D4">
        <v>15</v>
      </c>
      <c r="E4">
        <v>524288</v>
      </c>
      <c r="F4">
        <v>1</v>
      </c>
      <c r="G4">
        <v>64</v>
      </c>
      <c r="H4" s="7">
        <f t="shared" si="2"/>
        <v>2911.0827099828657</v>
      </c>
      <c r="I4" s="7">
        <f t="shared" si="3"/>
        <v>1.5621848254065582</v>
      </c>
      <c r="J4" s="7">
        <f t="shared" si="4"/>
        <v>1.2961180815964106</v>
      </c>
      <c r="L4" s="5">
        <f t="shared" si="1"/>
        <v>501847970</v>
      </c>
      <c r="M4" s="6">
        <v>0.64576246527777781</v>
      </c>
      <c r="N4" s="1">
        <v>1.1509618055555554E-2</v>
      </c>
      <c r="P4" s="5">
        <v>3870440845463</v>
      </c>
      <c r="Q4">
        <v>1467569013184</v>
      </c>
      <c r="R4" t="s">
        <v>8</v>
      </c>
      <c r="S4" s="6">
        <v>0.48131217592592596</v>
      </c>
      <c r="T4">
        <v>937730461363</v>
      </c>
      <c r="U4">
        <v>1464496973447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6.807666666666666E-2</v>
      </c>
      <c r="AB4">
        <v>1464496973447</v>
      </c>
      <c r="AC4">
        <v>1951277485</v>
      </c>
      <c r="AD4" t="s">
        <v>4</v>
      </c>
      <c r="AE4" s="6">
        <v>1.4921296296296294E-4</v>
      </c>
      <c r="AF4">
        <v>1951277485</v>
      </c>
      <c r="AG4">
        <v>4196301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8.9046134259259266E-2</v>
      </c>
      <c r="AN4">
        <v>1465147400102</v>
      </c>
      <c r="AO4">
        <v>501847970</v>
      </c>
      <c r="AP4" t="s">
        <v>13</v>
      </c>
      <c r="AQ4" s="6">
        <v>8.5467592592592583E-4</v>
      </c>
      <c r="AR4">
        <v>501847970</v>
      </c>
      <c r="AS4">
        <v>2039829</v>
      </c>
      <c r="AT4" t="s">
        <v>14</v>
      </c>
      <c r="AU4" s="6">
        <v>6.4108796296296293E-5</v>
      </c>
      <c r="AV4">
        <v>225150</v>
      </c>
      <c r="AW4">
        <v>18206</v>
      </c>
      <c r="AX4" t="s">
        <v>31</v>
      </c>
      <c r="AY4" s="6">
        <v>6.2594907407407417E-3</v>
      </c>
      <c r="AZ4">
        <v>612659946</v>
      </c>
      <c r="BA4">
        <v>612659946</v>
      </c>
      <c r="BB4" t="s">
        <v>32</v>
      </c>
      <c r="BC4" s="2">
        <v>0</v>
      </c>
      <c r="BD4">
        <v>0</v>
      </c>
      <c r="BE4">
        <v>0</v>
      </c>
      <c r="BF4" t="s">
        <v>5</v>
      </c>
      <c r="BG4" s="2">
        <v>0</v>
      </c>
      <c r="BH4">
        <v>2644195799745</v>
      </c>
      <c r="BI4">
        <v>1467567210719</v>
      </c>
      <c r="BJ4" t="s">
        <v>6</v>
      </c>
      <c r="BK4" s="2">
        <v>0</v>
      </c>
      <c r="BL4">
        <v>282591542008</v>
      </c>
      <c r="BM4">
        <v>0</v>
      </c>
      <c r="BN4" t="s">
        <v>7</v>
      </c>
      <c r="BO4" s="2">
        <v>0</v>
      </c>
      <c r="BP4">
        <v>943653503710</v>
      </c>
      <c r="BQ4">
        <v>1802465</v>
      </c>
    </row>
    <row r="5" spans="1:69" x14ac:dyDescent="0.3">
      <c r="A5" t="s">
        <v>0</v>
      </c>
      <c r="B5">
        <v>5</v>
      </c>
      <c r="C5" t="s">
        <v>34</v>
      </c>
      <c r="D5">
        <v>15</v>
      </c>
      <c r="E5">
        <v>524288</v>
      </c>
      <c r="F5">
        <v>64</v>
      </c>
      <c r="G5">
        <v>1</v>
      </c>
      <c r="H5" s="7">
        <f t="shared" si="2"/>
        <v>46.813895018852598</v>
      </c>
      <c r="I5" s="7">
        <f t="shared" si="3"/>
        <v>1.3937010050933043</v>
      </c>
      <c r="J5" s="7">
        <f t="shared" si="4"/>
        <v>1.0266062177816577</v>
      </c>
      <c r="L5" s="5">
        <f t="shared" si="1"/>
        <v>31206994161</v>
      </c>
      <c r="M5" s="6">
        <v>0.7238283680555555</v>
      </c>
      <c r="N5" s="1">
        <v>1.4531203703703704E-2</v>
      </c>
      <c r="P5" s="5">
        <v>4060334784575</v>
      </c>
      <c r="Q5">
        <v>1577560314456</v>
      </c>
      <c r="R5" t="s">
        <v>8</v>
      </c>
      <c r="S5" s="6">
        <v>0.5144091666666667</v>
      </c>
      <c r="T5">
        <v>937730461363</v>
      </c>
      <c r="U5">
        <v>1544401611549</v>
      </c>
      <c r="V5" t="s">
        <v>9</v>
      </c>
      <c r="W5" s="1">
        <v>0</v>
      </c>
      <c r="X5">
        <v>0</v>
      </c>
      <c r="Y5">
        <v>0</v>
      </c>
      <c r="Z5" t="s">
        <v>10</v>
      </c>
      <c r="AA5" s="6">
        <v>8.504074074074075E-2</v>
      </c>
      <c r="AB5">
        <v>1544401611549</v>
      </c>
      <c r="AC5">
        <v>1310410300</v>
      </c>
      <c r="AD5" t="s">
        <v>4</v>
      </c>
      <c r="AE5" s="6">
        <v>1.5900462962962963E-4</v>
      </c>
      <c r="AF5">
        <v>1310410300</v>
      </c>
      <c r="AG5">
        <v>4194348</v>
      </c>
      <c r="AH5" t="s">
        <v>11</v>
      </c>
      <c r="AI5" s="2">
        <v>0</v>
      </c>
      <c r="AJ5">
        <v>0</v>
      </c>
      <c r="AK5">
        <v>0</v>
      </c>
      <c r="AL5" t="s">
        <v>12</v>
      </c>
      <c r="AM5" s="6">
        <v>0.11105174768518518</v>
      </c>
      <c r="AN5">
        <v>1545051735489</v>
      </c>
      <c r="AO5">
        <v>31206994161</v>
      </c>
      <c r="AP5" t="s">
        <v>13</v>
      </c>
      <c r="AQ5" s="6">
        <v>6.5000810185185179E-3</v>
      </c>
      <c r="AR5">
        <v>31206994161</v>
      </c>
      <c r="AS5">
        <v>3739340</v>
      </c>
      <c r="AT5" t="s">
        <v>14</v>
      </c>
      <c r="AU5" s="6">
        <v>9.8067129629629643E-5</v>
      </c>
      <c r="AV5">
        <v>225165</v>
      </c>
      <c r="AW5">
        <v>18210</v>
      </c>
      <c r="AX5" t="s">
        <v>31</v>
      </c>
      <c r="AY5" s="6">
        <v>6.5695717592592594E-3</v>
      </c>
      <c r="AZ5">
        <v>633346548</v>
      </c>
      <c r="BA5">
        <v>633346548</v>
      </c>
      <c r="BB5" t="s">
        <v>32</v>
      </c>
      <c r="BC5" s="2">
        <v>0</v>
      </c>
      <c r="BD5">
        <v>0</v>
      </c>
      <c r="BE5">
        <v>0</v>
      </c>
      <c r="BF5" t="s">
        <v>5</v>
      </c>
      <c r="BG5" s="2">
        <v>0</v>
      </c>
      <c r="BH5">
        <v>2624627332522</v>
      </c>
      <c r="BI5">
        <v>1577556812491</v>
      </c>
      <c r="BJ5" t="s">
        <v>6</v>
      </c>
      <c r="BK5" s="2">
        <v>0</v>
      </c>
      <c r="BL5">
        <v>319340244268</v>
      </c>
      <c r="BM5">
        <v>0</v>
      </c>
      <c r="BN5" t="s">
        <v>7</v>
      </c>
      <c r="BO5" s="2">
        <v>0</v>
      </c>
      <c r="BP5">
        <v>1116367207785</v>
      </c>
      <c r="BQ5">
        <v>3501965</v>
      </c>
    </row>
    <row r="6" spans="1:69" x14ac:dyDescent="0.3">
      <c r="A6" t="s">
        <v>0</v>
      </c>
      <c r="B6">
        <v>5</v>
      </c>
      <c r="C6" t="s">
        <v>34</v>
      </c>
      <c r="D6">
        <v>15</v>
      </c>
      <c r="E6">
        <v>524288</v>
      </c>
      <c r="F6">
        <v>8</v>
      </c>
      <c r="G6">
        <v>8</v>
      </c>
      <c r="H6" s="7">
        <f>L$2/L6</f>
        <v>359.61629377621523</v>
      </c>
      <c r="I6" s="7">
        <f>M$2/M6</f>
        <v>1.3723416693887185</v>
      </c>
      <c r="J6" s="7">
        <f>N$2/N6</f>
        <v>1.1545900081248592</v>
      </c>
      <c r="L6" s="5">
        <f>AR6</f>
        <v>4062443704</v>
      </c>
      <c r="M6" s="6">
        <v>0.73509414351851854</v>
      </c>
      <c r="N6" s="1">
        <v>1.2920451388888891E-2</v>
      </c>
      <c r="P6" s="5">
        <v>4033257313405</v>
      </c>
      <c r="Q6">
        <v>1550481478528</v>
      </c>
      <c r="R6" t="s">
        <v>8</v>
      </c>
      <c r="S6" s="6">
        <v>0.51758550925925928</v>
      </c>
      <c r="T6">
        <v>937730461363</v>
      </c>
      <c r="U6">
        <v>1544401611549</v>
      </c>
      <c r="V6" t="s">
        <v>9</v>
      </c>
      <c r="W6" s="2">
        <v>0</v>
      </c>
      <c r="X6">
        <v>0</v>
      </c>
      <c r="Y6">
        <v>0</v>
      </c>
      <c r="Z6" t="s">
        <v>10</v>
      </c>
      <c r="AA6" s="6">
        <v>8.9700937500000008E-2</v>
      </c>
      <c r="AB6">
        <v>1544401611549</v>
      </c>
      <c r="AC6">
        <v>1381617765</v>
      </c>
      <c r="AD6" t="s">
        <v>4</v>
      </c>
      <c r="AE6" s="6">
        <v>2.88275462962963E-4</v>
      </c>
      <c r="AF6">
        <v>1381617765</v>
      </c>
      <c r="AG6">
        <v>4194565</v>
      </c>
      <c r="AH6" t="s">
        <v>11</v>
      </c>
      <c r="AI6" s="2">
        <v>0</v>
      </c>
      <c r="AJ6">
        <v>0</v>
      </c>
      <c r="AK6">
        <v>0</v>
      </c>
      <c r="AL6" t="s">
        <v>12</v>
      </c>
      <c r="AM6" s="6">
        <v>0.11812153935185184</v>
      </c>
      <c r="AN6">
        <v>1545051769124</v>
      </c>
      <c r="AO6">
        <v>4062443704</v>
      </c>
      <c r="AP6" t="s">
        <v>13</v>
      </c>
      <c r="AQ6" s="6">
        <v>2.0687384259259257E-3</v>
      </c>
      <c r="AR6">
        <v>4062443704</v>
      </c>
      <c r="AS6">
        <v>2407989</v>
      </c>
      <c r="AT6" t="s">
        <v>14</v>
      </c>
      <c r="AU6" s="6">
        <v>2.9283564814814813E-4</v>
      </c>
      <c r="AV6">
        <v>225150</v>
      </c>
      <c r="AW6">
        <v>18206</v>
      </c>
      <c r="AX6" t="s">
        <v>31</v>
      </c>
      <c r="AY6" s="6">
        <v>7.0363078703703707E-3</v>
      </c>
      <c r="AZ6">
        <v>629184750</v>
      </c>
      <c r="BA6">
        <v>629184750</v>
      </c>
      <c r="BB6" t="s">
        <v>32</v>
      </c>
      <c r="BC6" s="2">
        <v>0</v>
      </c>
      <c r="BD6">
        <v>0</v>
      </c>
      <c r="BE6">
        <v>0</v>
      </c>
      <c r="BF6" t="s">
        <v>5</v>
      </c>
      <c r="BG6" s="2">
        <v>0</v>
      </c>
      <c r="BH6">
        <v>2622692923167</v>
      </c>
      <c r="BI6">
        <v>1550479307903</v>
      </c>
      <c r="BJ6" t="s">
        <v>6</v>
      </c>
      <c r="BK6" s="2">
        <v>0</v>
      </c>
      <c r="BL6">
        <v>292204745639</v>
      </c>
      <c r="BM6">
        <v>0</v>
      </c>
      <c r="BN6" t="s">
        <v>7</v>
      </c>
      <c r="BO6" s="2">
        <v>0</v>
      </c>
      <c r="BP6">
        <v>1118359644599</v>
      </c>
      <c r="BQ6">
        <v>2170625</v>
      </c>
    </row>
    <row r="9" spans="1:69" ht="43.2" x14ac:dyDescent="0.3">
      <c r="B9" s="25" t="s">
        <v>110</v>
      </c>
      <c r="C9" s="25" t="s">
        <v>109</v>
      </c>
      <c r="D9" t="s">
        <v>99</v>
      </c>
      <c r="E9" t="s">
        <v>103</v>
      </c>
    </row>
    <row r="10" spans="1:69" x14ac:dyDescent="0.3">
      <c r="A10" t="s">
        <v>104</v>
      </c>
      <c r="B10" s="6">
        <v>0.5144091666666667</v>
      </c>
      <c r="C10" s="6">
        <v>0.48131217592592596</v>
      </c>
      <c r="D10" s="6">
        <v>0.47133412037037042</v>
      </c>
      <c r="E10" s="6">
        <v>0.77563991898148155</v>
      </c>
    </row>
    <row r="11" spans="1:69" x14ac:dyDescent="0.3">
      <c r="A11" t="s">
        <v>105</v>
      </c>
      <c r="B11" s="6">
        <v>8.504074074074075E-2</v>
      </c>
      <c r="C11" s="6">
        <v>6.807666666666666E-2</v>
      </c>
      <c r="D11" s="6">
        <v>6.0416782407407409E-2</v>
      </c>
      <c r="E11" s="2">
        <v>0</v>
      </c>
    </row>
    <row r="12" spans="1:69" x14ac:dyDescent="0.3">
      <c r="A12" t="s">
        <v>106</v>
      </c>
      <c r="B12" s="6">
        <v>6.7361111111111103E-3</v>
      </c>
      <c r="C12" s="6">
        <v>6.4120370370370364E-3</v>
      </c>
      <c r="D12" s="6">
        <v>7.1180555555555554E-3</v>
      </c>
      <c r="E12" s="2">
        <v>0</v>
      </c>
    </row>
    <row r="13" spans="1:69" x14ac:dyDescent="0.3">
      <c r="A13" t="s">
        <v>107</v>
      </c>
      <c r="B13" s="6">
        <v>0.11105174768518518</v>
      </c>
      <c r="C13" s="6">
        <v>8.9046134259259266E-2</v>
      </c>
      <c r="D13" s="6">
        <v>8.6557187500000007E-2</v>
      </c>
      <c r="E13" s="2">
        <v>0</v>
      </c>
    </row>
    <row r="14" spans="1:69" x14ac:dyDescent="0.3">
      <c r="A14" t="s">
        <v>108</v>
      </c>
      <c r="B14" s="6">
        <v>6.5000810185185179E-3</v>
      </c>
      <c r="C14" s="6">
        <v>8.5467592592592583E-4</v>
      </c>
      <c r="D14" s="6">
        <v>6.4329398148148149E-3</v>
      </c>
      <c r="E14" s="6">
        <v>0.23304940972222221</v>
      </c>
    </row>
    <row r="26" spans="1:69" x14ac:dyDescent="0.3">
      <c r="A26" t="s">
        <v>0</v>
      </c>
      <c r="B26">
        <v>5</v>
      </c>
      <c r="C26" t="s">
        <v>30</v>
      </c>
      <c r="D26">
        <v>85</v>
      </c>
      <c r="E26">
        <v>-1</v>
      </c>
      <c r="F26">
        <v>1</v>
      </c>
      <c r="G26">
        <v>1</v>
      </c>
      <c r="H26" s="7">
        <f>L$26/L26</f>
        <v>1</v>
      </c>
      <c r="I26" s="7">
        <f t="shared" ref="I26:J26" si="5">M$26/M26</f>
        <v>1</v>
      </c>
      <c r="J26" s="7">
        <f t="shared" si="5"/>
        <v>1</v>
      </c>
      <c r="L26" s="5">
        <f t="shared" ref="L26:L29" si="6">AR26</f>
        <v>512260293791</v>
      </c>
      <c r="M26" s="6">
        <v>0.27118453703703704</v>
      </c>
      <c r="N26" s="1">
        <v>1.0023668981481481E-2</v>
      </c>
      <c r="P26" s="5">
        <v>790678566551</v>
      </c>
      <c r="Q26">
        <v>512357512691</v>
      </c>
      <c r="R26" t="s">
        <v>2</v>
      </c>
      <c r="S26" s="6">
        <v>0.19238004629629632</v>
      </c>
      <c r="T26">
        <v>278416996315</v>
      </c>
      <c r="U26">
        <v>512260293791</v>
      </c>
      <c r="AA26" s="6"/>
      <c r="AE26" s="6"/>
      <c r="AM26" s="6"/>
      <c r="AP26" t="s">
        <v>3</v>
      </c>
      <c r="AQ26" s="6">
        <v>7.8691562499999992E-2</v>
      </c>
      <c r="AR26">
        <v>512260293791</v>
      </c>
      <c r="AS26">
        <v>97194942</v>
      </c>
      <c r="AT26" t="s">
        <v>4</v>
      </c>
      <c r="AU26" s="6">
        <v>1.1292824074074074E-4</v>
      </c>
      <c r="AV26">
        <v>1276445</v>
      </c>
      <c r="AW26">
        <v>23958</v>
      </c>
      <c r="AY26" s="6"/>
      <c r="BF26" t="s">
        <v>5</v>
      </c>
      <c r="BG26" s="2">
        <v>0</v>
      </c>
      <c r="BH26">
        <v>4526245278</v>
      </c>
      <c r="BI26">
        <v>512261742616</v>
      </c>
      <c r="BJ26" t="s">
        <v>6</v>
      </c>
      <c r="BK26" s="2">
        <v>0</v>
      </c>
      <c r="BL26">
        <v>14133006557</v>
      </c>
      <c r="BM26">
        <v>0</v>
      </c>
      <c r="BN26" t="s">
        <v>7</v>
      </c>
      <c r="BO26" s="2">
        <v>0</v>
      </c>
      <c r="BP26">
        <v>772019314716</v>
      </c>
      <c r="BQ26">
        <v>95770075</v>
      </c>
    </row>
    <row r="27" spans="1:69" x14ac:dyDescent="0.3">
      <c r="A27" t="s">
        <v>0</v>
      </c>
      <c r="B27">
        <v>5</v>
      </c>
      <c r="C27" t="s">
        <v>30</v>
      </c>
      <c r="D27">
        <v>10</v>
      </c>
      <c r="E27">
        <v>524288</v>
      </c>
      <c r="F27">
        <v>1</v>
      </c>
      <c r="G27">
        <v>1</v>
      </c>
      <c r="H27" s="7">
        <f t="shared" ref="H27:H30" si="7">L$26/L27</f>
        <v>4.5677795834539339</v>
      </c>
      <c r="I27" s="7">
        <f t="shared" ref="I27:I30" si="8">M$26/M27</f>
        <v>1.326020538358698</v>
      </c>
      <c r="J27" s="7">
        <f t="shared" ref="J27:J30" si="9">N$26/N27</f>
        <v>0.74712960989955679</v>
      </c>
      <c r="L27" s="5">
        <f t="shared" si="6"/>
        <v>112146456376</v>
      </c>
      <c r="M27" s="6">
        <v>0.20451005787037038</v>
      </c>
      <c r="N27" s="1">
        <v>1.3416238425925925E-2</v>
      </c>
      <c r="P27" s="5">
        <v>1418128137427</v>
      </c>
      <c r="Q27">
        <v>625948476258</v>
      </c>
      <c r="R27" t="s">
        <v>8</v>
      </c>
      <c r="S27" s="6">
        <v>0.11673600694444446</v>
      </c>
      <c r="T27">
        <v>278416996315</v>
      </c>
      <c r="U27">
        <v>513769545387</v>
      </c>
      <c r="V27" t="s">
        <v>9</v>
      </c>
      <c r="W27" s="2">
        <v>0</v>
      </c>
      <c r="X27">
        <v>0</v>
      </c>
      <c r="Y27">
        <v>0</v>
      </c>
      <c r="Z27" t="s">
        <v>10</v>
      </c>
      <c r="AA27" s="6">
        <v>1.9753067129629629E-2</v>
      </c>
      <c r="AB27">
        <v>513769545387</v>
      </c>
      <c r="AC27">
        <v>15344472</v>
      </c>
      <c r="AD27" t="s">
        <v>4</v>
      </c>
      <c r="AE27" s="6">
        <v>4.5987268518518512E-4</v>
      </c>
      <c r="AF27">
        <v>15344472</v>
      </c>
      <c r="AG27">
        <v>65580</v>
      </c>
      <c r="AH27" t="s">
        <v>11</v>
      </c>
      <c r="AI27" s="2">
        <v>0</v>
      </c>
      <c r="AJ27">
        <v>0</v>
      </c>
      <c r="AK27">
        <v>0</v>
      </c>
      <c r="AL27" t="s">
        <v>12</v>
      </c>
      <c r="AM27" s="6">
        <v>4.9151423611111113E-2</v>
      </c>
      <c r="AN27">
        <v>513774660627</v>
      </c>
      <c r="AO27">
        <v>112146456376</v>
      </c>
      <c r="AP27" t="s">
        <v>13</v>
      </c>
      <c r="AQ27" s="6">
        <v>1.4766886574074073E-2</v>
      </c>
      <c r="AR27">
        <v>112146456376</v>
      </c>
      <c r="AS27">
        <v>12062561</v>
      </c>
      <c r="AT27" t="s">
        <v>14</v>
      </c>
      <c r="AU27" s="6">
        <v>2.9340277777777779E-4</v>
      </c>
      <c r="AV27">
        <v>150170</v>
      </c>
      <c r="AW27">
        <v>17802</v>
      </c>
      <c r="AX27" t="s">
        <v>31</v>
      </c>
      <c r="AY27" s="6">
        <v>3.3493865740740741E-3</v>
      </c>
      <c r="AZ27">
        <v>4984080</v>
      </c>
      <c r="BA27">
        <v>4984080</v>
      </c>
      <c r="BB27" t="s">
        <v>32</v>
      </c>
      <c r="BC27" s="2">
        <v>0</v>
      </c>
      <c r="BD27">
        <v>0</v>
      </c>
      <c r="BE27">
        <v>0</v>
      </c>
      <c r="BF27" t="s">
        <v>5</v>
      </c>
      <c r="BG27" s="2">
        <v>0</v>
      </c>
      <c r="BH27">
        <v>942667456339</v>
      </c>
      <c r="BI27">
        <v>625936566345</v>
      </c>
      <c r="BJ27" t="s">
        <v>6</v>
      </c>
      <c r="BK27" s="2">
        <v>0</v>
      </c>
      <c r="BL27">
        <v>73516389304</v>
      </c>
      <c r="BM27">
        <v>0</v>
      </c>
      <c r="BN27" t="s">
        <v>7</v>
      </c>
      <c r="BO27" s="2">
        <v>0</v>
      </c>
      <c r="BP27">
        <v>401944291784</v>
      </c>
      <c r="BQ27">
        <v>11909913</v>
      </c>
    </row>
    <row r="28" spans="1:69" x14ac:dyDescent="0.3">
      <c r="A28" t="s">
        <v>0</v>
      </c>
      <c r="B28">
        <v>5</v>
      </c>
      <c r="C28" t="s">
        <v>30</v>
      </c>
      <c r="D28">
        <v>10</v>
      </c>
      <c r="E28">
        <v>524288</v>
      </c>
      <c r="F28">
        <v>1</v>
      </c>
      <c r="G28">
        <v>64</v>
      </c>
      <c r="H28" s="7">
        <f t="shared" si="7"/>
        <v>26.782709631839793</v>
      </c>
      <c r="I28" s="7">
        <f t="shared" si="8"/>
        <v>1.4671306814161542</v>
      </c>
      <c r="J28" s="7">
        <f t="shared" si="9"/>
        <v>0.96397202622847167</v>
      </c>
      <c r="L28" s="5">
        <f t="shared" si="6"/>
        <v>19126529796</v>
      </c>
      <c r="M28" s="6">
        <v>0.18484006944444445</v>
      </c>
      <c r="N28" s="1">
        <v>1.0398298611111112E-2</v>
      </c>
      <c r="P28" s="5">
        <v>1326719323167</v>
      </c>
      <c r="Q28">
        <v>534212624022</v>
      </c>
      <c r="R28" t="s">
        <v>8</v>
      </c>
      <c r="S28" s="6">
        <v>0.11797833333333334</v>
      </c>
      <c r="T28">
        <v>278416996315</v>
      </c>
      <c r="U28">
        <v>513769545387</v>
      </c>
      <c r="V28" t="s">
        <v>9</v>
      </c>
      <c r="W28" s="2">
        <v>0</v>
      </c>
      <c r="X28">
        <v>0</v>
      </c>
      <c r="Y28">
        <v>0</v>
      </c>
      <c r="Z28" t="s">
        <v>10</v>
      </c>
      <c r="AA28" s="6">
        <v>2.2556990740740742E-2</v>
      </c>
      <c r="AB28">
        <v>513769545387</v>
      </c>
      <c r="AC28">
        <v>981933186</v>
      </c>
      <c r="AD28" t="s">
        <v>4</v>
      </c>
      <c r="AE28" s="6">
        <v>1.4229166666666668E-4</v>
      </c>
      <c r="AF28">
        <v>981933186</v>
      </c>
      <c r="AG28">
        <v>4196301</v>
      </c>
      <c r="AH28" t="s">
        <v>11</v>
      </c>
      <c r="AI28" s="2">
        <v>0</v>
      </c>
      <c r="AJ28">
        <v>0</v>
      </c>
      <c r="AK28">
        <v>0</v>
      </c>
      <c r="AL28" t="s">
        <v>12</v>
      </c>
      <c r="AM28" s="6">
        <v>3.5900613425925924E-2</v>
      </c>
      <c r="AN28">
        <v>514096856865</v>
      </c>
      <c r="AO28">
        <v>19126529796</v>
      </c>
      <c r="AP28" t="s">
        <v>13</v>
      </c>
      <c r="AQ28" s="6">
        <v>4.3712962962962967E-3</v>
      </c>
      <c r="AR28">
        <v>19126529796</v>
      </c>
      <c r="AS28">
        <v>3090075</v>
      </c>
      <c r="AT28" t="s">
        <v>14</v>
      </c>
      <c r="AU28" s="6">
        <v>7.5636574074074077E-5</v>
      </c>
      <c r="AV28">
        <v>150140</v>
      </c>
      <c r="AW28">
        <v>17799</v>
      </c>
      <c r="AX28" t="s">
        <v>31</v>
      </c>
      <c r="AY28" s="6">
        <v>3.8149074074074075E-3</v>
      </c>
      <c r="AZ28">
        <v>327311478</v>
      </c>
      <c r="BA28">
        <v>327311478</v>
      </c>
      <c r="BB28" t="s">
        <v>32</v>
      </c>
      <c r="BC28" s="2">
        <v>0</v>
      </c>
      <c r="BD28">
        <v>0</v>
      </c>
      <c r="BE28">
        <v>0</v>
      </c>
      <c r="BF28" t="s">
        <v>5</v>
      </c>
      <c r="BG28" s="2">
        <v>0</v>
      </c>
      <c r="BH28">
        <v>900594331249</v>
      </c>
      <c r="BI28">
        <v>534209686568</v>
      </c>
      <c r="BJ28" t="s">
        <v>6</v>
      </c>
      <c r="BK28" s="2">
        <v>0</v>
      </c>
      <c r="BL28">
        <v>91852084871</v>
      </c>
      <c r="BM28">
        <v>0</v>
      </c>
      <c r="BN28" t="s">
        <v>7</v>
      </c>
      <c r="BO28" s="2">
        <v>0</v>
      </c>
      <c r="BP28">
        <v>334272907047</v>
      </c>
      <c r="BQ28">
        <v>2937454</v>
      </c>
    </row>
    <row r="29" spans="1:69" x14ac:dyDescent="0.3">
      <c r="A29" t="s">
        <v>0</v>
      </c>
      <c r="B29">
        <v>5</v>
      </c>
      <c r="C29" t="s">
        <v>30</v>
      </c>
      <c r="D29">
        <v>10</v>
      </c>
      <c r="E29">
        <v>524288</v>
      </c>
      <c r="F29">
        <v>64</v>
      </c>
      <c r="G29">
        <v>1</v>
      </c>
      <c r="H29" s="7">
        <f t="shared" si="7"/>
        <v>112.64134677059641</v>
      </c>
      <c r="I29" s="7">
        <f t="shared" si="8"/>
        <v>1.39859813934859</v>
      </c>
      <c r="J29" s="7">
        <f t="shared" si="9"/>
        <v>0.8787802838739005</v>
      </c>
      <c r="L29" s="5">
        <f t="shared" si="6"/>
        <v>4547711018</v>
      </c>
      <c r="M29" s="6">
        <v>0.19389739583333332</v>
      </c>
      <c r="N29" s="1">
        <v>1.1406342592592593E-2</v>
      </c>
      <c r="P29" s="5">
        <v>1340475491783</v>
      </c>
      <c r="Q29">
        <v>533638028781</v>
      </c>
      <c r="R29" t="s">
        <v>8</v>
      </c>
      <c r="S29" s="6">
        <v>0.12319030092592592</v>
      </c>
      <c r="T29">
        <v>278416996315</v>
      </c>
      <c r="U29">
        <v>528100539045</v>
      </c>
      <c r="V29" t="s">
        <v>9</v>
      </c>
      <c r="W29" s="1">
        <v>0</v>
      </c>
      <c r="X29">
        <v>0</v>
      </c>
      <c r="Y29">
        <v>0</v>
      </c>
      <c r="Z29" t="s">
        <v>10</v>
      </c>
      <c r="AA29" s="6">
        <v>2.7754756944444445E-2</v>
      </c>
      <c r="AB29">
        <v>528100539045</v>
      </c>
      <c r="AC29">
        <v>659432280</v>
      </c>
      <c r="AD29" t="s">
        <v>4</v>
      </c>
      <c r="AE29" s="6">
        <v>1.7057870370370369E-4</v>
      </c>
      <c r="AF29">
        <v>659432280</v>
      </c>
      <c r="AG29">
        <v>4194348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3.7447083333333332E-2</v>
      </c>
      <c r="AN29">
        <v>528427698189</v>
      </c>
      <c r="AO29">
        <v>4547711018</v>
      </c>
      <c r="AP29" t="s">
        <v>13</v>
      </c>
      <c r="AQ29" s="6">
        <v>1.7222453703703703E-3</v>
      </c>
      <c r="AR29">
        <v>4547711018</v>
      </c>
      <c r="AS29">
        <v>3169495</v>
      </c>
      <c r="AT29" t="s">
        <v>14</v>
      </c>
      <c r="AU29" s="6">
        <v>1.4322916666666667E-4</v>
      </c>
      <c r="AV29">
        <v>150140</v>
      </c>
      <c r="AW29">
        <v>17799</v>
      </c>
      <c r="AX29" t="s">
        <v>31</v>
      </c>
      <c r="AY29" s="6">
        <v>3.4692013888888884E-3</v>
      </c>
      <c r="AZ29">
        <v>322964796</v>
      </c>
      <c r="BA29">
        <v>322964796</v>
      </c>
      <c r="BB29" t="s">
        <v>32</v>
      </c>
      <c r="BC29" s="2">
        <v>0</v>
      </c>
      <c r="BD29">
        <v>0</v>
      </c>
      <c r="BE29">
        <v>0</v>
      </c>
      <c r="BF29" t="s">
        <v>5</v>
      </c>
      <c r="BG29" s="2">
        <v>0</v>
      </c>
      <c r="BH29">
        <v>957306776310</v>
      </c>
      <c r="BI29">
        <v>533635011907</v>
      </c>
      <c r="BJ29" t="s">
        <v>6</v>
      </c>
      <c r="BK29" s="2">
        <v>0</v>
      </c>
      <c r="BL29">
        <v>60269938570</v>
      </c>
      <c r="BM29">
        <v>0</v>
      </c>
      <c r="BN29" t="s">
        <v>7</v>
      </c>
      <c r="BO29" s="2">
        <v>0</v>
      </c>
      <c r="BP29">
        <v>322898776903</v>
      </c>
      <c r="BQ29">
        <v>3016874</v>
      </c>
    </row>
    <row r="30" spans="1:69" x14ac:dyDescent="0.3">
      <c r="A30" t="s">
        <v>0</v>
      </c>
      <c r="B30">
        <v>5</v>
      </c>
      <c r="C30" t="s">
        <v>30</v>
      </c>
      <c r="D30">
        <v>10</v>
      </c>
      <c r="E30">
        <v>524288</v>
      </c>
      <c r="F30">
        <v>8</v>
      </c>
      <c r="G30">
        <v>8</v>
      </c>
      <c r="H30" s="7">
        <f t="shared" si="7"/>
        <v>49.331827683242366</v>
      </c>
      <c r="I30" s="7">
        <f t="shared" si="8"/>
        <v>1.4868588483365321</v>
      </c>
      <c r="J30" s="7">
        <f t="shared" si="9"/>
        <v>1.2510689872357146</v>
      </c>
      <c r="L30" s="5">
        <f>AR30</f>
        <v>10383971522</v>
      </c>
      <c r="M30" s="6">
        <v>0.1823875462962963</v>
      </c>
      <c r="N30" s="1">
        <v>8.0120833333333329E-3</v>
      </c>
      <c r="P30" s="5">
        <v>1346343424791</v>
      </c>
      <c r="Q30">
        <v>539505883615</v>
      </c>
      <c r="R30" t="s">
        <v>8</v>
      </c>
      <c r="S30" s="6">
        <v>0.11453668981481481</v>
      </c>
      <c r="T30">
        <v>278416996315</v>
      </c>
      <c r="U30">
        <v>528100539045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2.4636296296296295E-2</v>
      </c>
      <c r="AB30">
        <v>528100539045</v>
      </c>
      <c r="AC30">
        <v>695265714</v>
      </c>
      <c r="AD30" t="s">
        <v>4</v>
      </c>
      <c r="AE30" s="6">
        <v>6.4664351851851856E-5</v>
      </c>
      <c r="AF30">
        <v>695265714</v>
      </c>
      <c r="AG30">
        <v>4194565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3.7386469907407412E-2</v>
      </c>
      <c r="AN30">
        <v>528427715115</v>
      </c>
      <c r="AO30">
        <v>10383971522</v>
      </c>
      <c r="AP30" t="s">
        <v>13</v>
      </c>
      <c r="AQ30" s="6">
        <v>2.3639120370370372E-3</v>
      </c>
      <c r="AR30">
        <v>10383971522</v>
      </c>
      <c r="AS30">
        <v>3108030</v>
      </c>
      <c r="AT30" t="s">
        <v>14</v>
      </c>
      <c r="AU30" s="6">
        <v>6.9780092592592596E-5</v>
      </c>
      <c r="AV30">
        <v>150140</v>
      </c>
      <c r="AW30">
        <v>17799</v>
      </c>
      <c r="AX30" t="s">
        <v>31</v>
      </c>
      <c r="AY30" s="6">
        <v>3.3297453703703701E-3</v>
      </c>
      <c r="AZ30">
        <v>318786940</v>
      </c>
      <c r="BA30">
        <v>318786940</v>
      </c>
      <c r="BB30" t="s">
        <v>32</v>
      </c>
      <c r="BC30" s="2">
        <v>0</v>
      </c>
      <c r="BD30">
        <v>0</v>
      </c>
      <c r="BE30">
        <v>0</v>
      </c>
      <c r="BF30" t="s">
        <v>5</v>
      </c>
      <c r="BG30" s="2">
        <v>0</v>
      </c>
      <c r="BH30">
        <v>1017877825588</v>
      </c>
      <c r="BI30">
        <v>539502928206</v>
      </c>
      <c r="BJ30" t="s">
        <v>6</v>
      </c>
      <c r="BK30" s="2">
        <v>0</v>
      </c>
      <c r="BL30">
        <v>17665468185</v>
      </c>
      <c r="BM30">
        <v>0</v>
      </c>
      <c r="BN30" t="s">
        <v>7</v>
      </c>
      <c r="BO30" s="2">
        <v>0</v>
      </c>
      <c r="BP30">
        <v>310800131018</v>
      </c>
      <c r="BQ30">
        <v>2955409</v>
      </c>
    </row>
    <row r="33" spans="1:6" x14ac:dyDescent="0.3"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B36" s="6"/>
      <c r="C36" s="2"/>
      <c r="D36" s="2"/>
      <c r="E36" s="2"/>
      <c r="F36" s="6"/>
    </row>
    <row r="38" spans="1:6" ht="43.2" x14ac:dyDescent="0.3">
      <c r="B38" s="25" t="s">
        <v>110</v>
      </c>
      <c r="C38" s="25" t="s">
        <v>109</v>
      </c>
      <c r="D38" t="s">
        <v>99</v>
      </c>
      <c r="E38" t="s">
        <v>103</v>
      </c>
    </row>
    <row r="39" spans="1:6" x14ac:dyDescent="0.3">
      <c r="A39" t="s">
        <v>104</v>
      </c>
      <c r="B39" s="6">
        <v>0.12319030092592592</v>
      </c>
      <c r="C39" s="6">
        <v>0.11797833333333334</v>
      </c>
      <c r="D39" s="6">
        <v>0.11673600694444446</v>
      </c>
      <c r="E39" s="6">
        <v>0.19238004629629632</v>
      </c>
    </row>
    <row r="40" spans="1:6" x14ac:dyDescent="0.3">
      <c r="A40" t="s">
        <v>105</v>
      </c>
      <c r="B40" s="6">
        <v>2.7754756944444445E-2</v>
      </c>
      <c r="C40" s="6">
        <v>2.2556990740740742E-2</v>
      </c>
      <c r="D40" s="6">
        <v>1.9753067129629629E-2</v>
      </c>
      <c r="E40" s="2">
        <v>0</v>
      </c>
    </row>
    <row r="41" spans="1:6" x14ac:dyDescent="0.3">
      <c r="A41" t="s">
        <v>106</v>
      </c>
      <c r="B41" s="6">
        <v>3.645833333333333E-3</v>
      </c>
      <c r="C41" s="6">
        <v>3.9583333333333337E-3</v>
      </c>
      <c r="D41" s="6">
        <v>3.8078703703703707E-3</v>
      </c>
      <c r="E41" s="2">
        <v>0</v>
      </c>
    </row>
    <row r="42" spans="1:6" x14ac:dyDescent="0.3">
      <c r="A42" t="s">
        <v>107</v>
      </c>
      <c r="B42" s="6">
        <v>3.7447083333333332E-2</v>
      </c>
      <c r="C42" s="6">
        <v>3.5900613425925924E-2</v>
      </c>
      <c r="D42" s="6">
        <v>4.9151423611111113E-2</v>
      </c>
      <c r="E42" s="2">
        <v>0</v>
      </c>
    </row>
    <row r="43" spans="1:6" x14ac:dyDescent="0.3">
      <c r="A43" t="s">
        <v>108</v>
      </c>
      <c r="B43" s="6">
        <v>1.7222453703703703E-3</v>
      </c>
      <c r="C43" s="6">
        <v>4.3712962962962967E-3</v>
      </c>
      <c r="D43" s="6">
        <v>1.4766886574074073E-2</v>
      </c>
      <c r="E43" s="6">
        <v>7.8691562499999992E-2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RAW+PattMatch</vt:lpstr>
      <vt:lpstr>Sheet2</vt:lpstr>
      <vt:lpstr>SymState tradeoff</vt:lpstr>
      <vt:lpstr>A5-A3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2016-07-07T19:11:29Z</dcterms:modified>
</cp:coreProperties>
</file>