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AW" sheetId="1" r:id="rId1"/>
    <sheet name="RAW+PattMatch" sheetId="2" r:id="rId2"/>
    <sheet name="Tradeoff" sheetId="4" r:id="rId3"/>
    <sheet name="DataRedTradeoff" sheetId="5" r:id="rId4"/>
    <sheet name="LatencyTradeoff" sheetId="6" r:id="rId5"/>
    <sheet name="A5-A3" sheetId="3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2" i="1" l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33" i="1" s="1"/>
  <c r="Z112" i="1"/>
  <c r="Z111" i="1"/>
  <c r="Z110" i="1"/>
  <c r="Z109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94" i="1"/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<sst xmlns="http://schemas.openxmlformats.org/spreadsheetml/2006/main" count="1803" uniqueCount="133">
  <si>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</si>
  <si>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</si>
  <si>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</si>
  <si>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</si>
  <si>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</si>
  <si>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</si>
  <si>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</si>
  <si>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</si>
  <si>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</si>
  <si>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</si>
  <si>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</si>
  <si>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</si>
  <si>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</si>
  <si>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</si>
  <si>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</si>
  <si>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</si>
  <si>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</si>
  <si>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</si>
  <si>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</si>
  <si>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</si>
  <si>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</si>
  <si>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</si>
  <si>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</si>
  <si>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</si>
  <si>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</si>
  <si>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</si>
  <si>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</si>
  <si>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</si>
  <si>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</si>
  <si>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</si>
  <si>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</si>
  <si>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</si>
  <si>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</si>
  <si>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</si>
  <si>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</si>
  <si>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</si>
  <si>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</si>
  <si>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</si>
  <si>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</si>
  <si>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</si>
  <si>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</si>
  <si>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</si>
  <si>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</si>
  <si>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</si>
  <si>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</si>
  <si>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</si>
  <si>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</si>
  <si>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</si>
  <si>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</si>
  <si>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</si>
  <si>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</si>
  <si>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</si>
  <si>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</si>
  <si>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</si>
  <si>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</si>
  <si>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</si>
  <si>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</si>
  <si>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</si>
  <si>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</si>
  <si>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</si>
  <si>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</si>
  <si>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</si>
  <si>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</si>
  <si>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</si>
  <si>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</si>
  <si>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</si>
  <si>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</si>
  <si>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</si>
  <si>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</si>
  <si>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</si>
  <si>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</si>
  <si>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</si>
  <si>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</si>
  <si>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</si>
  <si>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</si>
  <si>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</si>
  <si>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</si>
  <si>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</si>
  <si>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</si>
  <si>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</si>
  <si>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</si>
  <si>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</si>
  <si>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</si>
  <si>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</si>
  <si>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</si>
  <si>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</si>
  <si>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</si>
  <si>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</si>
  <si>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</si>
  <si>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</si>
  <si>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</si>
  <si>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</si>
  <si>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</si>
  <si>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</si>
  <si>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</si>
  <si>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</si>
  <si>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</si>
  <si>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</si>
  <si>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</si>
  <si>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</si>
  <si>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</si>
  <si>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</si>
  <si>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</si>
  <si>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</si>
  <si>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</si>
  <si>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</si>
  <si>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</si>
  <si>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</si>
  <si>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</si>
  <si>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</si>
  <si>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</si>
  <si>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</si>
  <si>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</si>
  <si>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</si>
  <si>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</si>
  <si>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</si>
  <si>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</si>
  <si>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</si>
  <si>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</si>
  <si>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</si>
  <si>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</si>
  <si>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</si>
  <si>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</si>
  <si>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</si>
  <si>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</si>
  <si>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</si>
  <si>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</si>
  <si>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</si>
  <si>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</si>
  <si>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</si>
  <si>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</si>
  <si>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</si>
  <si>
    <t>Sum of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</si>
</sst>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5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1329917032698873"/>
              <c:y val="0.755520559930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[AllQueries_ALL_Payload(1024).xlsx]DataRedTradeoff!PivotTable6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36967782285865E-2"/>
          <c:y val="6.8329644531110748E-2"/>
          <c:w val="0.88445576813081661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DataRedTradeoff!$B$3:$B$4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DataRedTradeoff!$C$3:$C$4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DataRedTradeoff!$D$3:$D$4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MainKey Granularity / FilterSize(KB)</a:t>
                </a:r>
              </a:p>
            </c:rich>
          </c:tx>
          <c:layout>
            <c:manualLayout>
              <c:xMode val="edge"/>
              <c:yMode val="edge"/>
              <c:x val="3.3944331296673455E-3"/>
              <c:y val="4.80133948773641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Reduction Ratio</a:t>
                </a:r>
              </a:p>
            </c:rich>
          </c:tx>
          <c:layout>
            <c:manualLayout>
              <c:xMode val="edge"/>
              <c:yMode val="edge"/>
              <c:x val="0.82458411512206597"/>
              <c:y val="0.9299807743467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55864885524749"/>
          <c:y val="2.4747886138057193E-3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[AllQueries_ALL_Payload(1024).xlsx]LatencyTradeoff!PivotTable1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15905274014E-2"/>
          <c:y val="4.52145132801796E-2"/>
          <c:w val="0.87309681561605479"/>
          <c:h val="0.90709610591128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LatencyTradeoff!$B$5:$B$22</c:f>
              <c:numCache>
                <c:formatCode>[h]:mm:ss;@</c:formatCode>
                <c:ptCount val="15"/>
                <c:pt idx="1">
                  <c:v>8.1944444444444452E-3</c:v>
                </c:pt>
                <c:pt idx="2">
                  <c:v>6.5740740740740733E-3</c:v>
                </c:pt>
                <c:pt idx="3">
                  <c:v>8.4143518518518517E-3</c:v>
                </c:pt>
                <c:pt idx="4">
                  <c:v>8.0555555555555554E-3</c:v>
                </c:pt>
                <c:pt idx="6">
                  <c:v>8.6805555555555559E-3</c:v>
                </c:pt>
                <c:pt idx="7">
                  <c:v>6.8865740740740736E-3</c:v>
                </c:pt>
                <c:pt idx="8">
                  <c:v>6.6666666666666671E-3</c:v>
                </c:pt>
                <c:pt idx="9">
                  <c:v>6.1805555555555563E-3</c:v>
                </c:pt>
                <c:pt idx="11">
                  <c:v>9.5486111111111101E-3</c:v>
                </c:pt>
                <c:pt idx="12">
                  <c:v>6.5740740740740733E-3</c:v>
                </c:pt>
                <c:pt idx="13">
                  <c:v>8.5532407407407415E-3</c:v>
                </c:pt>
                <c:pt idx="14">
                  <c:v>7.106481481481481E-3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2E2-BF40-E5C66586D93A}"/>
            </c:ext>
          </c:extLst>
        </c:ser>
        <c:ser>
          <c:idx val="1"/>
          <c:order val="1"/>
          <c:tx>
            <c:strRef>
              <c:f>LatencyTradeoff!$C$3:$C$4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LatencyTradeoff!$C$5:$C$22</c:f>
              <c:numCache>
                <c:formatCode>[h]:mm:ss;@</c:formatCode>
                <c:ptCount val="15"/>
                <c:pt idx="1">
                  <c:v>8.6689814814814806E-3</c:v>
                </c:pt>
                <c:pt idx="2">
                  <c:v>7.9166666666666673E-3</c:v>
                </c:pt>
                <c:pt idx="3">
                  <c:v>1.0243055555555556E-2</c:v>
                </c:pt>
                <c:pt idx="4">
                  <c:v>8.3101851851851861E-3</c:v>
                </c:pt>
                <c:pt idx="6">
                  <c:v>7.3379629629629628E-3</c:v>
                </c:pt>
                <c:pt idx="7">
                  <c:v>8.5416666666666679E-3</c:v>
                </c:pt>
                <c:pt idx="8">
                  <c:v>7.3148148148148148E-3</c:v>
                </c:pt>
                <c:pt idx="9">
                  <c:v>7.7314814814814815E-3</c:v>
                </c:pt>
                <c:pt idx="11">
                  <c:v>8.611111111111111E-3</c:v>
                </c:pt>
                <c:pt idx="12">
                  <c:v>7.743055555555556E-3</c:v>
                </c:pt>
                <c:pt idx="13">
                  <c:v>7.5000000000000006E-3</c:v>
                </c:pt>
                <c:pt idx="14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2E2-BF40-E5C66586D93A}"/>
            </c:ext>
          </c:extLst>
        </c:ser>
        <c:ser>
          <c:idx val="2"/>
          <c:order val="2"/>
          <c:tx>
            <c:strRef>
              <c:f>LatencyTradeoff!$D$3:$D$4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LatencyTradeoff!$D$5:$D$22</c:f>
              <c:numCache>
                <c:formatCode>[h]:mm:ss;@</c:formatCode>
                <c:ptCount val="15"/>
                <c:pt idx="0">
                  <c:v>7.743055555555556E-3</c:v>
                </c:pt>
                <c:pt idx="5">
                  <c:v>1.0277777777777778E-2</c:v>
                </c:pt>
                <c:pt idx="10">
                  <c:v>8.3796296296296292E-3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2-42E2-BF40-E5C6658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767519"/>
        <c:axId val="2083758367"/>
      </c:barChart>
      <c:catAx>
        <c:axId val="20837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367"/>
        <c:crosses val="autoZero"/>
        <c:auto val="1"/>
        <c:lblAlgn val="ctr"/>
        <c:lblOffset val="100"/>
        <c:noMultiLvlLbl val="0"/>
      </c:catAx>
      <c:valAx>
        <c:axId val="2083758367"/>
        <c:scaling>
          <c:orientation val="minMax"/>
          <c:max val="1.04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7101892557879"/>
          <c:y val="5.2072500371415833E-3"/>
          <c:w val="0.7194769679837586"/>
          <c:h val="6.006021063404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206257064582261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0654501216545016"/>
              <c:y val="0.777745963572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465293024503324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 r:id="rId2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58.935909953703" createdVersion="6" refreshedVersion="6" minRefreshableVersion="3" recordCount="27">
  <cacheSource type="worksheet">
    <worksheetSource ref="A41:G68" sheet="Tradeoff" r:id="rId2"/>
  </cacheSource>
  <cacheFields count="9">
    <cacheField name="Configuration" numFmtId="0">
      <sharedItems count="3">
        <s v="MainKey"/>
        <s v="MainKey+Time"/>
        <s v="MainKey+SecondaryKey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/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 count="25">
        <d v="1899-12-30T00:11:09"/>
        <d v="1899-12-30T00:11:48"/>
        <d v="1899-12-30T00:09:28"/>
        <d v="1899-12-30T00:12:07"/>
        <d v="1899-12-30T00:11:36"/>
        <d v="1899-12-30T00:12:29"/>
        <d v="1899-12-30T00:11:24"/>
        <d v="1899-12-30T00:14:45"/>
        <d v="1899-12-30T00:11:58"/>
        <d v="1899-12-30T00:14:48"/>
        <d v="1899-12-30T00:12:30"/>
        <d v="1899-12-30T00:09:55"/>
        <d v="1899-12-30T00:09:36"/>
        <d v="1899-12-30T00:08:54"/>
        <d v="1899-12-30T00:10:34"/>
        <d v="1899-12-30T00:12:18"/>
        <d v="1899-12-30T00:10:32"/>
        <d v="1899-12-30T00:11:08"/>
        <d v="1899-12-30T00:12:04"/>
        <d v="1899-12-30T00:13:45"/>
        <d v="1899-12-30T00:12:19"/>
        <d v="1899-12-30T00:10:14"/>
        <d v="1899-12-30T00:12:24"/>
        <d v="1899-12-30T00:10:48"/>
        <d v="1899-12-30T00:12:37"/>
      </sharedItems>
      <fieldGroup par="8" base="6">
        <rangePr groupBy="second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" numFmtId="0" databaseField="0">
      <fieldGroup base="6">
        <rangePr groupBy="minute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8:54" endDate="1899-12-30T00:14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65536"/>
    <n v="1"/>
    <n v="1"/>
    <x v="0"/>
  </r>
  <r>
    <x v="1"/>
    <x v="0"/>
    <x v="1"/>
    <n v="65536"/>
    <n v="1"/>
    <n v="128"/>
    <x v="1"/>
  </r>
  <r>
    <x v="1"/>
    <x v="0"/>
    <x v="2"/>
    <n v="65536"/>
    <n v="1"/>
    <n v="256"/>
    <x v="2"/>
  </r>
  <r>
    <x v="1"/>
    <x v="0"/>
    <x v="3"/>
    <n v="65536"/>
    <n v="1"/>
    <n v="512"/>
    <x v="3"/>
  </r>
  <r>
    <x v="1"/>
    <x v="0"/>
    <x v="4"/>
    <n v="65536"/>
    <n v="1"/>
    <n v="1024"/>
    <x v="4"/>
  </r>
  <r>
    <x v="2"/>
    <x v="0"/>
    <x v="1"/>
    <n v="65536"/>
    <n v="128"/>
    <n v="1"/>
    <x v="5"/>
  </r>
  <r>
    <x v="2"/>
    <x v="0"/>
    <x v="2"/>
    <n v="65536"/>
    <n v="256"/>
    <n v="1"/>
    <x v="6"/>
  </r>
  <r>
    <x v="2"/>
    <x v="0"/>
    <x v="3"/>
    <n v="65536"/>
    <n v="512"/>
    <n v="1"/>
    <x v="7"/>
  </r>
  <r>
    <x v="2"/>
    <x v="0"/>
    <x v="4"/>
    <n v="65536"/>
    <n v="1024"/>
    <n v="1"/>
    <x v="8"/>
  </r>
  <r>
    <x v="0"/>
    <x v="1"/>
    <x v="5"/>
    <n v="524288"/>
    <n v="1"/>
    <n v="1"/>
    <x v="9"/>
  </r>
  <r>
    <x v="1"/>
    <x v="1"/>
    <x v="1"/>
    <n v="524288"/>
    <n v="1"/>
    <n v="16"/>
    <x v="10"/>
  </r>
  <r>
    <x v="1"/>
    <x v="1"/>
    <x v="2"/>
    <n v="524288"/>
    <n v="1"/>
    <n v="32"/>
    <x v="11"/>
  </r>
  <r>
    <x v="1"/>
    <x v="1"/>
    <x v="3"/>
    <n v="524288"/>
    <n v="1"/>
    <n v="64"/>
    <x v="12"/>
  </r>
  <r>
    <x v="1"/>
    <x v="1"/>
    <x v="4"/>
    <n v="524288"/>
    <n v="1"/>
    <n v="128"/>
    <x v="13"/>
  </r>
  <r>
    <x v="2"/>
    <x v="1"/>
    <x v="1"/>
    <n v="524288"/>
    <n v="16"/>
    <n v="1"/>
    <x v="14"/>
  </r>
  <r>
    <x v="2"/>
    <x v="1"/>
    <x v="2"/>
    <n v="524288"/>
    <n v="32"/>
    <n v="1"/>
    <x v="15"/>
  </r>
  <r>
    <x v="2"/>
    <x v="1"/>
    <x v="3"/>
    <n v="524288"/>
    <n v="64"/>
    <n v="1"/>
    <x v="16"/>
  </r>
  <r>
    <x v="2"/>
    <x v="1"/>
    <x v="4"/>
    <n v="524288"/>
    <n v="128"/>
    <n v="1"/>
    <x v="17"/>
  </r>
  <r>
    <x v="0"/>
    <x v="2"/>
    <x v="6"/>
    <n v="2097152"/>
    <n v="1"/>
    <n v="1"/>
    <x v="18"/>
  </r>
  <r>
    <x v="1"/>
    <x v="2"/>
    <x v="1"/>
    <n v="2097152"/>
    <n v="1"/>
    <n v="4"/>
    <x v="19"/>
  </r>
  <r>
    <x v="1"/>
    <x v="2"/>
    <x v="2"/>
    <n v="2097152"/>
    <n v="1"/>
    <n v="8"/>
    <x v="2"/>
  </r>
  <r>
    <x v="1"/>
    <x v="2"/>
    <x v="3"/>
    <n v="2097152"/>
    <n v="1"/>
    <n v="16"/>
    <x v="20"/>
  </r>
  <r>
    <x v="1"/>
    <x v="2"/>
    <x v="4"/>
    <n v="2097152"/>
    <n v="1"/>
    <n v="32"/>
    <x v="21"/>
  </r>
  <r>
    <x v="2"/>
    <x v="2"/>
    <x v="1"/>
    <n v="2097152"/>
    <n v="4"/>
    <n v="1"/>
    <x v="22"/>
  </r>
  <r>
    <x v="2"/>
    <x v="2"/>
    <x v="2"/>
    <n v="2097152"/>
    <n v="8"/>
    <n v="1"/>
    <x v="0"/>
  </r>
  <r>
    <x v="2"/>
    <x v="2"/>
    <x v="3"/>
    <n v="2097152"/>
    <n v="16"/>
    <n v="1"/>
    <x v="23"/>
  </r>
  <r>
    <x v="2"/>
    <x v="2"/>
    <x v="4"/>
    <n v="2097152"/>
    <n v="32"/>
    <n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2" firstHeaderRow="1" firstDataRow="2" firstDataCol="1"/>
  <pivotFields count="9">
    <pivotField axis="axisCol" showAll="0" sortType="descending">
      <items count="4">
        <item x="1"/>
        <item x="2"/>
        <item x="0"/>
        <item t="default"/>
      </items>
    </pivotField>
    <pivotField axis="axisRow" showAll="0" sortType="descending" defaultSubtotal="0">
      <items count="3">
        <item x="0"/>
        <item x="1"/>
        <item x="2"/>
      </items>
    </pivotField>
    <pivotField axis="axisRow" showAll="0">
      <items count="8">
        <item x="0"/>
        <item x="5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Walltime" fld="6" baseField="1" baseItem="0" numFmtId="164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tabSelected="1" topLeftCell="G84" workbookViewId="0">
      <selection activeCell="Z113" sqref="Z113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6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6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6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6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6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6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6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6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6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6" x14ac:dyDescent="0.3">
      <c r="W92" s="3" t="s">
        <v>88</v>
      </c>
    </row>
    <row r="93" spans="3:26" x14ac:dyDescent="0.3">
      <c r="C93" t="s">
        <v>86</v>
      </c>
      <c r="W93" s="8" t="s">
        <v>99</v>
      </c>
      <c r="X93" s="8" t="s">
        <v>100</v>
      </c>
      <c r="Y93" s="8" t="s">
        <v>101</v>
      </c>
      <c r="Z93" s="8" t="s">
        <v>98</v>
      </c>
    </row>
    <row r="94" spans="3:26" x14ac:dyDescent="0.3">
      <c r="C94" t="s">
        <v>68</v>
      </c>
      <c r="W94" s="7">
        <f>I3</f>
        <v>1.6383436352034169</v>
      </c>
      <c r="X94" s="7">
        <f>I4</f>
        <v>1.5570009330462504</v>
      </c>
      <c r="Z94" s="7">
        <f>MAX(W94:Y94)</f>
        <v>1.6383436352034169</v>
      </c>
    </row>
    <row r="95" spans="3:26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  <c r="Z95" s="7">
        <f t="shared" ref="Z95:Z111" si="60">MAX(W95:Y95)</f>
        <v>1.0700796414277169</v>
      </c>
    </row>
    <row r="96" spans="3:26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  <c r="Z96" s="7">
        <f t="shared" si="60"/>
        <v>1.4671306814161542</v>
      </c>
    </row>
    <row r="97" spans="3:26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  <c r="Z97" s="7">
        <f t="shared" si="60"/>
        <v>1.2509069672657931</v>
      </c>
    </row>
    <row r="98" spans="3:26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  <c r="Z98" s="7">
        <f t="shared" si="60"/>
        <v>1.5962238578181176</v>
      </c>
    </row>
    <row r="99" spans="3:26" x14ac:dyDescent="0.3">
      <c r="C99" t="s">
        <v>73</v>
      </c>
      <c r="W99" s="7">
        <f>I26</f>
        <v>0.76629860446309761</v>
      </c>
      <c r="X99" s="7">
        <f>I27</f>
        <v>0.78394129696217085</v>
      </c>
      <c r="Z99" s="7">
        <f t="shared" si="60"/>
        <v>0.78394129696217085</v>
      </c>
    </row>
    <row r="100" spans="3:26" x14ac:dyDescent="0.3">
      <c r="C100" t="s">
        <v>74</v>
      </c>
      <c r="W100" s="7">
        <f>I29</f>
        <v>0.64650663384419593</v>
      </c>
      <c r="X100" s="7">
        <f>I30</f>
        <v>0.90163058079450664</v>
      </c>
      <c r="Z100" s="7">
        <f t="shared" si="60"/>
        <v>0.90163058079450664</v>
      </c>
    </row>
    <row r="101" spans="3:26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  <c r="Z101" s="7">
        <f t="shared" si="60"/>
        <v>2.1389771396330794</v>
      </c>
    </row>
    <row r="102" spans="3:26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  <c r="Z102" s="7">
        <f t="shared" si="60"/>
        <v>1.4882604035326192</v>
      </c>
    </row>
    <row r="103" spans="3:26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  <c r="Z103" s="7">
        <f t="shared" si="60"/>
        <v>0.87062381127433885</v>
      </c>
    </row>
    <row r="104" spans="3:26" x14ac:dyDescent="0.3">
      <c r="C104" t="s">
        <v>78</v>
      </c>
      <c r="W104" s="7">
        <f>I47</f>
        <v>1.2212867110581289</v>
      </c>
      <c r="X104" s="7">
        <f>I46</f>
        <v>1.25606138394375</v>
      </c>
      <c r="Z104" s="7">
        <f t="shared" si="60"/>
        <v>1.25606138394375</v>
      </c>
    </row>
    <row r="105" spans="3:26" x14ac:dyDescent="0.3">
      <c r="C105" t="s">
        <v>79</v>
      </c>
      <c r="W105" s="7">
        <f>I49</f>
        <v>1.2601227172212346</v>
      </c>
      <c r="X105" s="7">
        <f>I49</f>
        <v>1.2601227172212346</v>
      </c>
      <c r="Z105" s="7">
        <f t="shared" si="60"/>
        <v>1.2601227172212346</v>
      </c>
    </row>
    <row r="106" spans="3:26" x14ac:dyDescent="0.3">
      <c r="C106" t="s">
        <v>80</v>
      </c>
      <c r="W106" s="7">
        <f>I52</f>
        <v>1.354076356877584</v>
      </c>
      <c r="X106" s="7">
        <f>I51</f>
        <v>1.3866624613750191</v>
      </c>
      <c r="Z106" s="7">
        <f t="shared" si="60"/>
        <v>1.3866624613750191</v>
      </c>
    </row>
    <row r="107" spans="3:26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  <c r="Z107" s="7">
        <f t="shared" si="60"/>
        <v>1.337959712519575</v>
      </c>
    </row>
    <row r="108" spans="3:26" x14ac:dyDescent="0.3">
      <c r="C108" t="s">
        <v>82</v>
      </c>
      <c r="W108" s="7">
        <f>I59</f>
        <v>1.3574585698838386</v>
      </c>
      <c r="X108" s="7">
        <f>I58</f>
        <v>1.2432157892189222</v>
      </c>
      <c r="Z108" s="7">
        <f t="shared" si="60"/>
        <v>1.3574585698838386</v>
      </c>
    </row>
    <row r="109" spans="3:26" x14ac:dyDescent="0.3">
      <c r="C109" t="s">
        <v>83</v>
      </c>
      <c r="W109" s="7">
        <f>I62</f>
        <v>0.73301926320257482</v>
      </c>
      <c r="X109" s="7">
        <f>I62</f>
        <v>0.73301926320257482</v>
      </c>
      <c r="Z109" s="7">
        <f t="shared" si="60"/>
        <v>0.73301926320257482</v>
      </c>
    </row>
    <row r="110" spans="3:26" x14ac:dyDescent="0.3">
      <c r="C110" t="s">
        <v>84</v>
      </c>
      <c r="W110" s="7">
        <f>I64</f>
        <v>0.61816854720001169</v>
      </c>
      <c r="X110" s="7">
        <f>I64</f>
        <v>0.61816854720001169</v>
      </c>
      <c r="Z110" s="7">
        <f t="shared" si="60"/>
        <v>0.61816854720001169</v>
      </c>
    </row>
    <row r="111" spans="3:26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  <c r="Z111" s="7">
        <f t="shared" si="60"/>
        <v>1.0287391594951676</v>
      </c>
    </row>
    <row r="112" spans="3:26" x14ac:dyDescent="0.3">
      <c r="Z112" s="7">
        <f>AVERAGE(Z94:Z111)</f>
        <v>1.2324616572316156</v>
      </c>
    </row>
    <row r="113" spans="3:26" x14ac:dyDescent="0.3">
      <c r="W113" s="3" t="s">
        <v>89</v>
      </c>
    </row>
    <row r="114" spans="3:26" x14ac:dyDescent="0.3">
      <c r="C114" t="s">
        <v>86</v>
      </c>
      <c r="W114" s="8" t="s">
        <v>99</v>
      </c>
      <c r="X114" s="8" t="s">
        <v>100</v>
      </c>
      <c r="Y114" s="8" t="s">
        <v>101</v>
      </c>
      <c r="Z114" s="8" t="s">
        <v>98</v>
      </c>
    </row>
    <row r="115" spans="3:26" x14ac:dyDescent="0.3">
      <c r="C115" t="s">
        <v>68</v>
      </c>
      <c r="W115" s="7">
        <f>J3</f>
        <v>1.7806074127081006</v>
      </c>
      <c r="X115" s="7">
        <f>J4</f>
        <v>1.0717615661368511</v>
      </c>
      <c r="Z115" s="7">
        <f>MAX(W115:Y115)</f>
        <v>1.7806074127081006</v>
      </c>
    </row>
    <row r="116" spans="3:26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  <c r="Z116" s="7">
        <f t="shared" ref="Z116:Z132" si="61">MAX(W116:Y116)</f>
        <v>1.1643582547125635</v>
      </c>
    </row>
    <row r="117" spans="3:26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  <c r="Z117" s="7">
        <f t="shared" si="61"/>
        <v>0.96397202622847167</v>
      </c>
    </row>
    <row r="118" spans="3:26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  <c r="Z118" s="7">
        <f t="shared" si="61"/>
        <v>1.0823363131598236</v>
      </c>
    </row>
    <row r="119" spans="3:26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  <c r="Z119" s="7">
        <f t="shared" si="61"/>
        <v>1.2961180815964106</v>
      </c>
    </row>
    <row r="120" spans="3:26" x14ac:dyDescent="0.3">
      <c r="C120" t="s">
        <v>73</v>
      </c>
      <c r="W120" s="7">
        <f>J26</f>
        <v>0.64690550140072933</v>
      </c>
      <c r="X120" s="7">
        <f>J27</f>
        <v>0.78153238724266949</v>
      </c>
      <c r="Z120" s="7">
        <f t="shared" si="61"/>
        <v>0.78153238724266949</v>
      </c>
    </row>
    <row r="121" spans="3:26" x14ac:dyDescent="0.3">
      <c r="C121" t="s">
        <v>74</v>
      </c>
      <c r="W121" s="7">
        <f>J29</f>
        <v>0.51727368814588826</v>
      </c>
      <c r="X121" s="7">
        <f>J30</f>
        <v>0.82454081613884589</v>
      </c>
      <c r="Z121" s="7">
        <f t="shared" si="61"/>
        <v>0.82454081613884589</v>
      </c>
    </row>
    <row r="122" spans="3:26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  <c r="Z122" s="7">
        <f t="shared" si="61"/>
        <v>1.3461774797848793</v>
      </c>
    </row>
    <row r="123" spans="3:26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  <c r="Z123" s="7">
        <f t="shared" si="61"/>
        <v>1.5661189398410149</v>
      </c>
    </row>
    <row r="124" spans="3:26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  <c r="Z124" s="7">
        <f t="shared" si="61"/>
        <v>0.74625088930106731</v>
      </c>
    </row>
    <row r="125" spans="3:26" x14ac:dyDescent="0.3">
      <c r="C125" t="s">
        <v>78</v>
      </c>
      <c r="W125" s="7">
        <f>J47</f>
        <v>1.0152242763387007</v>
      </c>
      <c r="X125" s="7">
        <f>J46</f>
        <v>0.82409728305311369</v>
      </c>
      <c r="Z125" s="7">
        <f t="shared" si="61"/>
        <v>1.0152242763387007</v>
      </c>
    </row>
    <row r="126" spans="3:26" x14ac:dyDescent="0.3">
      <c r="C126" t="s">
        <v>79</v>
      </c>
      <c r="W126" s="7">
        <f>J49</f>
        <v>1.4270073430961088</v>
      </c>
      <c r="X126" s="7">
        <f>J49</f>
        <v>1.4270073430961088</v>
      </c>
      <c r="Z126" s="7">
        <f t="shared" si="61"/>
        <v>1.4270073430961088</v>
      </c>
    </row>
    <row r="127" spans="3:26" x14ac:dyDescent="0.3">
      <c r="C127" t="s">
        <v>80</v>
      </c>
      <c r="W127" s="7">
        <f>J52</f>
        <v>0.84808618778929512</v>
      </c>
      <c r="X127" s="7">
        <f>J51</f>
        <v>0.74422714158338354</v>
      </c>
      <c r="Z127" s="7">
        <f t="shared" si="61"/>
        <v>0.84808618778929512</v>
      </c>
    </row>
    <row r="128" spans="3:26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  <c r="Z128" s="7">
        <f t="shared" si="61"/>
        <v>1.2123025730494159</v>
      </c>
    </row>
    <row r="129" spans="3:26" x14ac:dyDescent="0.3">
      <c r="C129" t="s">
        <v>82</v>
      </c>
      <c r="W129" s="7">
        <f>J59</f>
        <v>0.95124961011195464</v>
      </c>
      <c r="X129" s="7">
        <f>J58</f>
        <v>0.70369889144146214</v>
      </c>
      <c r="Z129" s="7">
        <f t="shared" si="61"/>
        <v>0.95124961011195464</v>
      </c>
    </row>
    <row r="130" spans="3:26" x14ac:dyDescent="0.3">
      <c r="C130" t="s">
        <v>83</v>
      </c>
      <c r="W130" s="7">
        <f>J62</f>
        <v>0.89793911019682437</v>
      </c>
      <c r="X130" s="7">
        <f>J62</f>
        <v>0.89793911019682437</v>
      </c>
      <c r="Z130" s="7">
        <f t="shared" si="61"/>
        <v>0.89793911019682437</v>
      </c>
    </row>
    <row r="131" spans="3:26" x14ac:dyDescent="0.3">
      <c r="C131" t="s">
        <v>84</v>
      </c>
      <c r="W131" s="7">
        <f>J64</f>
        <v>0.74586587845412078</v>
      </c>
      <c r="X131" s="7">
        <f>J64</f>
        <v>0.74586587845412078</v>
      </c>
      <c r="Z131" s="7">
        <f t="shared" si="61"/>
        <v>0.74586587845412078</v>
      </c>
    </row>
    <row r="132" spans="3:26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  <c r="Z132" s="7">
        <f t="shared" si="61"/>
        <v>0.9889166791901931</v>
      </c>
    </row>
    <row r="133" spans="3:26" x14ac:dyDescent="0.3">
      <c r="Z133" s="7">
        <f>AVERAGE(Z115:Z132)</f>
        <v>1.0910335699411369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" workbookViewId="0">
      <selection activeCell="AL118" sqref="AL118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6" workbookViewId="0">
      <selection activeCell="A41" sqref="A41:G68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8" max="18" width="11.88671875" customWidth="1"/>
    <col min="19" max="19" width="14.44140625" style="7" customWidth="1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 t="shared" ref="C2:C38" si="0"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 t="shared" ref="S2:S38" si="1">H2/P2</f>
        <v>16.376392406435539</v>
      </c>
    </row>
    <row r="3" spans="3:19" x14ac:dyDescent="0.3">
      <c r="C3">
        <f t="shared" si="0"/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 t="shared" si="1"/>
        <v>1353.8055901077059</v>
      </c>
    </row>
    <row r="4" spans="3:19" x14ac:dyDescent="0.3">
      <c r="C4">
        <f t="shared" si="0"/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 t="shared" si="1"/>
        <v>1865.1767177440543</v>
      </c>
    </row>
    <row r="5" spans="3:19" x14ac:dyDescent="0.3">
      <c r="C5">
        <f t="shared" si="0"/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 t="shared" si="1"/>
        <v>2240.9385845572797</v>
      </c>
    </row>
    <row r="6" spans="3:19" x14ac:dyDescent="0.3">
      <c r="C6">
        <f t="shared" si="0"/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 t="shared" si="1"/>
        <v>85.157404746141282</v>
      </c>
    </row>
    <row r="7" spans="3:19" x14ac:dyDescent="0.3">
      <c r="C7">
        <f t="shared" si="0"/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 t="shared" si="1"/>
        <v>20.026106086706399</v>
      </c>
    </row>
    <row r="8" spans="3:19" x14ac:dyDescent="0.3">
      <c r="C8">
        <f t="shared" si="0"/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 t="shared" si="1"/>
        <v>2786.5749607083267</v>
      </c>
    </row>
    <row r="9" spans="3:19" x14ac:dyDescent="0.3">
      <c r="C9">
        <f t="shared" si="0"/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 t="shared" si="1"/>
        <v>1798.9588567547121</v>
      </c>
    </row>
    <row r="10" spans="3:19" x14ac:dyDescent="0.3">
      <c r="C10">
        <f t="shared" si="0"/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 t="shared" si="1"/>
        <v>1662.9833488697418</v>
      </c>
    </row>
    <row r="11" spans="3:19" x14ac:dyDescent="0.3">
      <c r="C11">
        <f t="shared" si="0"/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 t="shared" si="1"/>
        <v>2427.8281029017626</v>
      </c>
    </row>
    <row r="12" spans="3:19" x14ac:dyDescent="0.3">
      <c r="C12">
        <f t="shared" si="0"/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 t="shared" si="1"/>
        <v>1920.9144426875491</v>
      </c>
    </row>
    <row r="13" spans="3:19" x14ac:dyDescent="0.3">
      <c r="C13">
        <f t="shared" si="0"/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 t="shared" si="1"/>
        <v>2383.2424583039001</v>
      </c>
    </row>
    <row r="14" spans="3:19" x14ac:dyDescent="0.3">
      <c r="C14">
        <f t="shared" si="0"/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 t="shared" si="1"/>
        <v>319.90328725640285</v>
      </c>
    </row>
    <row r="15" spans="3:19" x14ac:dyDescent="0.3">
      <c r="C15">
        <f t="shared" si="0"/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 t="shared" si="1"/>
        <v>21.114369984903401</v>
      </c>
    </row>
    <row r="16" spans="3:19" x14ac:dyDescent="0.3">
      <c r="C16">
        <f t="shared" si="0"/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 t="shared" si="1"/>
        <v>3110.0720608625961</v>
      </c>
    </row>
    <row r="17" spans="3:19" x14ac:dyDescent="0.3">
      <c r="C17">
        <f t="shared" si="0"/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 t="shared" si="1"/>
        <v>1928.5252433838741</v>
      </c>
    </row>
    <row r="18" spans="3:19" x14ac:dyDescent="0.3">
      <c r="C18">
        <f t="shared" si="0"/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 t="shared" si="1"/>
        <v>2012.5506550101118</v>
      </c>
    </row>
    <row r="19" spans="3:19" x14ac:dyDescent="0.3">
      <c r="C19">
        <f t="shared" si="0"/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 t="shared" si="1"/>
        <v>2857.4658643121347</v>
      </c>
    </row>
    <row r="20" spans="3:19" x14ac:dyDescent="0.3">
      <c r="C20">
        <f t="shared" si="0"/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 t="shared" si="1"/>
        <v>2137.9493816682439</v>
      </c>
    </row>
    <row r="21" spans="3:19" x14ac:dyDescent="0.3">
      <c r="C21">
        <f t="shared" si="0"/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 t="shared" si="1"/>
        <v>2721.101032980102</v>
      </c>
    </row>
    <row r="22" spans="3:19" x14ac:dyDescent="0.3">
      <c r="C22">
        <f t="shared" si="0"/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 t="shared" si="1"/>
        <v>354.10110434296541</v>
      </c>
    </row>
    <row r="23" spans="3:19" x14ac:dyDescent="0.3">
      <c r="C23">
        <f t="shared" si="0"/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 t="shared" si="1"/>
        <v>21.750492950976142</v>
      </c>
    </row>
    <row r="24" spans="3:19" x14ac:dyDescent="0.3">
      <c r="C24">
        <f t="shared" si="0"/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 t="shared" si="1"/>
        <v>3602.06711518763</v>
      </c>
    </row>
    <row r="25" spans="3:19" x14ac:dyDescent="0.3">
      <c r="C25">
        <f t="shared" si="0"/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 t="shared" si="1"/>
        <v>2401.6098919158376</v>
      </c>
    </row>
    <row r="26" spans="3:19" x14ac:dyDescent="0.3">
      <c r="C26">
        <f t="shared" si="0"/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 t="shared" si="1"/>
        <v>2258.1067867186853</v>
      </c>
    </row>
    <row r="27" spans="3:19" x14ac:dyDescent="0.3">
      <c r="C27">
        <f t="shared" si="0"/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 t="shared" si="1"/>
        <v>3420.4272671733661</v>
      </c>
    </row>
    <row r="28" spans="3:19" x14ac:dyDescent="0.3">
      <c r="C28">
        <f t="shared" si="0"/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 t="shared" si="1"/>
        <v>2503.0889229902982</v>
      </c>
    </row>
    <row r="29" spans="3:19" x14ac:dyDescent="0.3">
      <c r="C29">
        <f t="shared" si="0"/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 t="shared" si="1"/>
        <v>2588.1130145264924</v>
      </c>
    </row>
    <row r="30" spans="3:19" x14ac:dyDescent="0.3">
      <c r="C30">
        <f t="shared" si="0"/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 t="shared" si="1"/>
        <v>3310.0551469458046</v>
      </c>
    </row>
    <row r="31" spans="3:19" x14ac:dyDescent="0.3">
      <c r="C31">
        <f t="shared" si="0"/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 t="shared" si="1"/>
        <v>1186.5940538654477</v>
      </c>
    </row>
    <row r="32" spans="3:19" x14ac:dyDescent="0.3">
      <c r="C32">
        <f t="shared" si="0"/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 t="shared" si="1"/>
        <v>22.527104104035185</v>
      </c>
    </row>
    <row r="33" spans="1:20" x14ac:dyDescent="0.3">
      <c r="C33">
        <f t="shared" si="0"/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 t="shared" si="1"/>
        <v>4225.6734270328689</v>
      </c>
    </row>
    <row r="34" spans="1:20" x14ac:dyDescent="0.3">
      <c r="C34">
        <f t="shared" si="0"/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 t="shared" si="1"/>
        <v>2746.4795970795831</v>
      </c>
    </row>
    <row r="35" spans="1:20" x14ac:dyDescent="0.3">
      <c r="C35">
        <f t="shared" si="0"/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 t="shared" si="1"/>
        <v>2561.9705532992339</v>
      </c>
    </row>
    <row r="36" spans="1:20" x14ac:dyDescent="0.3">
      <c r="C36">
        <f t="shared" si="0"/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 t="shared" si="1"/>
        <v>3676.3842752854939</v>
      </c>
    </row>
    <row r="37" spans="1:20" x14ac:dyDescent="0.3">
      <c r="C37">
        <f t="shared" si="0"/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 t="shared" si="1"/>
        <v>2836.2781302919198</v>
      </c>
    </row>
    <row r="38" spans="1:20" x14ac:dyDescent="0.3">
      <c r="C38">
        <f t="shared" si="0"/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 t="shared" si="1"/>
        <v>3400.4254623932229</v>
      </c>
    </row>
    <row r="39" spans="1:20" x14ac:dyDescent="0.3">
      <c r="C39">
        <f t="shared" ref="C39" si="2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9" si="3">H39/P39</f>
        <v>1</v>
      </c>
    </row>
    <row r="41" spans="1:20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  <c r="T41" s="28"/>
    </row>
    <row r="42" spans="1:20" x14ac:dyDescent="0.3">
      <c r="A42" t="s">
        <v>99</v>
      </c>
      <c r="B42" t="s">
        <v>129</v>
      </c>
      <c r="C42">
        <f t="shared" ref="C42:C68" si="4"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 t="shared" ref="S42:S68" si="5">H42/P42</f>
        <v>16.376392406435539</v>
      </c>
      <c r="T42" s="37"/>
    </row>
    <row r="43" spans="1:20" x14ac:dyDescent="0.3">
      <c r="A43" t="s">
        <v>100</v>
      </c>
      <c r="B43" t="s">
        <v>129</v>
      </c>
      <c r="C43">
        <f t="shared" si="4"/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 t="shared" si="5"/>
        <v>2240.9385845572797</v>
      </c>
      <c r="T43" s="37"/>
    </row>
    <row r="44" spans="1:20" x14ac:dyDescent="0.3">
      <c r="A44" t="s">
        <v>100</v>
      </c>
      <c r="B44" t="s">
        <v>129</v>
      </c>
      <c r="C44">
        <f t="shared" si="4"/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 t="shared" si="5"/>
        <v>2383.2424583039001</v>
      </c>
      <c r="T44" s="37"/>
    </row>
    <row r="45" spans="1:20" x14ac:dyDescent="0.3">
      <c r="A45" t="s">
        <v>100</v>
      </c>
      <c r="B45" t="s">
        <v>129</v>
      </c>
      <c r="C45">
        <f t="shared" si="4"/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 t="shared" si="5"/>
        <v>2721.101032980102</v>
      </c>
      <c r="T45" s="37"/>
    </row>
    <row r="46" spans="1:20" x14ac:dyDescent="0.3">
      <c r="A46" t="s">
        <v>100</v>
      </c>
      <c r="B46" t="s">
        <v>129</v>
      </c>
      <c r="C46">
        <f t="shared" si="4"/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 t="shared" si="5"/>
        <v>3310.0551469458046</v>
      </c>
      <c r="T46" s="37"/>
    </row>
    <row r="47" spans="1:20" x14ac:dyDescent="0.3">
      <c r="A47" t="s">
        <v>102</v>
      </c>
      <c r="B47" t="s">
        <v>129</v>
      </c>
      <c r="C47">
        <f t="shared" si="4"/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 t="shared" si="5"/>
        <v>20.026106086706399</v>
      </c>
      <c r="T47" s="37"/>
    </row>
    <row r="48" spans="1:20" x14ac:dyDescent="0.3">
      <c r="A48" t="s">
        <v>102</v>
      </c>
      <c r="B48" t="s">
        <v>129</v>
      </c>
      <c r="C48">
        <f t="shared" si="4"/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 t="shared" si="5"/>
        <v>21.114369984903401</v>
      </c>
      <c r="T48" s="37"/>
    </row>
    <row r="49" spans="1:20" x14ac:dyDescent="0.3">
      <c r="A49" t="s">
        <v>102</v>
      </c>
      <c r="B49" t="s">
        <v>129</v>
      </c>
      <c r="C49">
        <f t="shared" si="4"/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 t="shared" si="5"/>
        <v>21.750492950976142</v>
      </c>
      <c r="T49" s="37"/>
    </row>
    <row r="50" spans="1:20" x14ac:dyDescent="0.3">
      <c r="A50" t="s">
        <v>102</v>
      </c>
      <c r="B50" t="s">
        <v>129</v>
      </c>
      <c r="C50">
        <f t="shared" si="4"/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 t="shared" si="5"/>
        <v>22.527104104035185</v>
      </c>
      <c r="T50" s="37"/>
    </row>
    <row r="51" spans="1:20" x14ac:dyDescent="0.3">
      <c r="A51" t="s">
        <v>99</v>
      </c>
      <c r="B51" t="s">
        <v>130</v>
      </c>
      <c r="C51">
        <f t="shared" si="4"/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 t="shared" si="5"/>
        <v>1353.8055901077059</v>
      </c>
      <c r="T51" s="37"/>
    </row>
    <row r="52" spans="1:20" x14ac:dyDescent="0.3">
      <c r="A52" t="s">
        <v>100</v>
      </c>
      <c r="B52" t="s">
        <v>130</v>
      </c>
      <c r="C52">
        <f t="shared" si="4"/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 t="shared" si="5"/>
        <v>2786.5749607083267</v>
      </c>
      <c r="T52" s="37"/>
    </row>
    <row r="53" spans="1:20" x14ac:dyDescent="0.3">
      <c r="A53" t="s">
        <v>100</v>
      </c>
      <c r="B53" t="s">
        <v>130</v>
      </c>
      <c r="C53">
        <f t="shared" si="4"/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 t="shared" si="5"/>
        <v>3110.0720608625961</v>
      </c>
      <c r="T53" s="37"/>
    </row>
    <row r="54" spans="1:20" x14ac:dyDescent="0.3">
      <c r="A54" t="s">
        <v>100</v>
      </c>
      <c r="B54" t="s">
        <v>130</v>
      </c>
      <c r="C54">
        <f t="shared" si="4"/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 t="shared" si="5"/>
        <v>3602.06711518763</v>
      </c>
      <c r="T54" s="37"/>
    </row>
    <row r="55" spans="1:20" x14ac:dyDescent="0.3">
      <c r="A55" t="s">
        <v>100</v>
      </c>
      <c r="B55" t="s">
        <v>130</v>
      </c>
      <c r="C55">
        <f t="shared" si="4"/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 t="shared" si="5"/>
        <v>4225.6734270328689</v>
      </c>
      <c r="T55" s="37"/>
    </row>
    <row r="56" spans="1:20" x14ac:dyDescent="0.3">
      <c r="A56" t="s">
        <v>102</v>
      </c>
      <c r="B56" t="s">
        <v>130</v>
      </c>
      <c r="C56">
        <f t="shared" si="4"/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 t="shared" si="5"/>
        <v>1662.9833488697418</v>
      </c>
      <c r="T56" s="37"/>
    </row>
    <row r="57" spans="1:20" x14ac:dyDescent="0.3">
      <c r="A57" t="s">
        <v>102</v>
      </c>
      <c r="B57" t="s">
        <v>130</v>
      </c>
      <c r="C57">
        <f t="shared" si="4"/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 t="shared" si="5"/>
        <v>2012.5506550101118</v>
      </c>
      <c r="T57" s="37"/>
    </row>
    <row r="58" spans="1:20" x14ac:dyDescent="0.3">
      <c r="A58" t="s">
        <v>102</v>
      </c>
      <c r="B58" t="s">
        <v>130</v>
      </c>
      <c r="C58">
        <f t="shared" si="4"/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 t="shared" si="5"/>
        <v>2258.1067867186853</v>
      </c>
      <c r="T58" s="37"/>
    </row>
    <row r="59" spans="1:20" x14ac:dyDescent="0.3">
      <c r="A59" t="s">
        <v>102</v>
      </c>
      <c r="B59" t="s">
        <v>130</v>
      </c>
      <c r="C59">
        <f t="shared" si="4"/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 t="shared" si="5"/>
        <v>2561.9705532992339</v>
      </c>
      <c r="T59" s="37"/>
    </row>
    <row r="60" spans="1:20" x14ac:dyDescent="0.3">
      <c r="A60" t="s">
        <v>99</v>
      </c>
      <c r="B60" t="s">
        <v>131</v>
      </c>
      <c r="C60">
        <f t="shared" si="4"/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 t="shared" si="5"/>
        <v>1865.1767177440543</v>
      </c>
      <c r="T60" s="37"/>
    </row>
    <row r="61" spans="1:20" x14ac:dyDescent="0.3">
      <c r="A61" t="s">
        <v>100</v>
      </c>
      <c r="B61" t="s">
        <v>131</v>
      </c>
      <c r="C61">
        <f t="shared" si="4"/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 t="shared" si="5"/>
        <v>2427.8281029017626</v>
      </c>
      <c r="T61" s="37"/>
    </row>
    <row r="62" spans="1:20" x14ac:dyDescent="0.3">
      <c r="A62" t="s">
        <v>100</v>
      </c>
      <c r="B62" t="s">
        <v>131</v>
      </c>
      <c r="C62">
        <f t="shared" si="4"/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 t="shared" si="5"/>
        <v>2857.4658643121347</v>
      </c>
      <c r="T62" s="37"/>
    </row>
    <row r="63" spans="1:20" x14ac:dyDescent="0.3">
      <c r="A63" t="s">
        <v>100</v>
      </c>
      <c r="B63" t="s">
        <v>131</v>
      </c>
      <c r="C63">
        <f t="shared" si="4"/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 t="shared" si="5"/>
        <v>3420.4272671733661</v>
      </c>
      <c r="T63" s="37"/>
    </row>
    <row r="64" spans="1:20" x14ac:dyDescent="0.3">
      <c r="A64" t="s">
        <v>100</v>
      </c>
      <c r="B64" t="s">
        <v>131</v>
      </c>
      <c r="C64">
        <f t="shared" si="4"/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 t="shared" si="5"/>
        <v>3676.3842752854939</v>
      </c>
      <c r="T64" s="37"/>
    </row>
    <row r="65" spans="1:20" x14ac:dyDescent="0.3">
      <c r="A65" t="s">
        <v>102</v>
      </c>
      <c r="B65" t="s">
        <v>131</v>
      </c>
      <c r="C65">
        <f t="shared" si="4"/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 t="shared" si="5"/>
        <v>1920.9144426875491</v>
      </c>
      <c r="T65" s="37"/>
    </row>
    <row r="66" spans="1:20" x14ac:dyDescent="0.3">
      <c r="A66" t="s">
        <v>102</v>
      </c>
      <c r="B66" t="s">
        <v>131</v>
      </c>
      <c r="C66">
        <f t="shared" si="4"/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 t="shared" si="5"/>
        <v>2137.9493816682439</v>
      </c>
      <c r="T66" s="37"/>
    </row>
    <row r="67" spans="1:20" x14ac:dyDescent="0.3">
      <c r="A67" t="s">
        <v>102</v>
      </c>
      <c r="B67" t="s">
        <v>131</v>
      </c>
      <c r="C67">
        <f t="shared" si="4"/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 t="shared" si="5"/>
        <v>2588.1130145264924</v>
      </c>
      <c r="T67" s="37"/>
    </row>
    <row r="68" spans="1:20" x14ac:dyDescent="0.3">
      <c r="A68" t="s">
        <v>102</v>
      </c>
      <c r="B68" t="s">
        <v>131</v>
      </c>
      <c r="C68">
        <f t="shared" si="4"/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 t="shared" si="5"/>
        <v>3400.4254623932229</v>
      </c>
      <c r="T68" s="37"/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C29" sqref="C29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H43" sqref="H43"/>
    </sheetView>
  </sheetViews>
  <sheetFormatPr defaultRowHeight="14.4" x14ac:dyDescent="0.3"/>
  <cols>
    <col min="1" max="1" width="15" customWidth="1"/>
    <col min="2" max="2" width="15.5546875" customWidth="1"/>
    <col min="3" max="3" width="21.77734375" customWidth="1"/>
    <col min="4" max="4" width="8.44140625" customWidth="1"/>
    <col min="5" max="5" width="10.77734375" customWidth="1"/>
    <col min="6" max="6" width="8.44140625" customWidth="1"/>
    <col min="7" max="7" width="8.6640625" customWidth="1"/>
    <col min="8" max="8" width="21.77734375" customWidth="1"/>
    <col min="9" max="9" width="13.6640625" bestFit="1" customWidth="1"/>
    <col min="10" max="10" width="9.6640625" bestFit="1" customWidth="1"/>
    <col min="11" max="11" width="21.77734375" bestFit="1" customWidth="1"/>
    <col min="12" max="12" width="13.6640625" bestFit="1" customWidth="1"/>
    <col min="13" max="13" width="9.6640625" bestFit="1" customWidth="1"/>
    <col min="14" max="14" width="21.77734375" bestFit="1" customWidth="1"/>
    <col min="15" max="15" width="13.6640625" bestFit="1" customWidth="1"/>
    <col min="16" max="16" width="9.6640625" bestFit="1" customWidth="1"/>
    <col min="17" max="17" width="21.77734375" bestFit="1" customWidth="1"/>
    <col min="18" max="18" width="13.6640625" bestFit="1" customWidth="1"/>
    <col min="19" max="19" width="9.6640625" bestFit="1" customWidth="1"/>
    <col min="20" max="20" width="10.77734375" bestFit="1" customWidth="1"/>
  </cols>
  <sheetData>
    <row r="3" spans="1:4" x14ac:dyDescent="0.3">
      <c r="A3" s="33" t="s">
        <v>132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6"/>
      <c r="C5" s="6"/>
      <c r="D5" s="6"/>
    </row>
    <row r="6" spans="1:4" x14ac:dyDescent="0.3">
      <c r="A6" s="36">
        <v>8</v>
      </c>
      <c r="B6" s="6"/>
      <c r="C6" s="6"/>
      <c r="D6" s="6">
        <v>7.743055555555556E-3</v>
      </c>
    </row>
    <row r="7" spans="1:4" x14ac:dyDescent="0.3">
      <c r="A7" s="36">
        <v>1024</v>
      </c>
      <c r="B7" s="6">
        <v>8.1944444444444452E-3</v>
      </c>
      <c r="C7" s="6">
        <v>8.6689814814814806E-3</v>
      </c>
      <c r="D7" s="6"/>
    </row>
    <row r="8" spans="1:4" x14ac:dyDescent="0.3">
      <c r="A8" s="36">
        <v>2048</v>
      </c>
      <c r="B8" s="6">
        <v>6.5740740740740733E-3</v>
      </c>
      <c r="C8" s="6">
        <v>7.9166666666666673E-3</v>
      </c>
      <c r="D8" s="6"/>
    </row>
    <row r="9" spans="1:4" x14ac:dyDescent="0.3">
      <c r="A9" s="36">
        <v>4096</v>
      </c>
      <c r="B9" s="6">
        <v>8.4143518518518517E-3</v>
      </c>
      <c r="C9" s="6">
        <v>1.0243055555555556E-2</v>
      </c>
      <c r="D9" s="6"/>
    </row>
    <row r="10" spans="1:4" x14ac:dyDescent="0.3">
      <c r="A10" s="36">
        <v>8192</v>
      </c>
      <c r="B10" s="6">
        <v>8.0555555555555554E-3</v>
      </c>
      <c r="C10" s="6">
        <v>8.3101851851851861E-3</v>
      </c>
      <c r="D10" s="6"/>
    </row>
    <row r="11" spans="1:4" x14ac:dyDescent="0.3">
      <c r="A11" s="34" t="s">
        <v>130</v>
      </c>
      <c r="B11" s="6"/>
      <c r="C11" s="6"/>
      <c r="D11" s="6"/>
    </row>
    <row r="12" spans="1:4" x14ac:dyDescent="0.3">
      <c r="A12" s="36">
        <v>64</v>
      </c>
      <c r="B12" s="6"/>
      <c r="C12" s="6"/>
      <c r="D12" s="6">
        <v>1.0277777777777778E-2</v>
      </c>
    </row>
    <row r="13" spans="1:4" x14ac:dyDescent="0.3">
      <c r="A13" s="36">
        <v>1024</v>
      </c>
      <c r="B13" s="6">
        <v>8.6805555555555559E-3</v>
      </c>
      <c r="C13" s="6">
        <v>7.3379629629629628E-3</v>
      </c>
      <c r="D13" s="6"/>
    </row>
    <row r="14" spans="1:4" x14ac:dyDescent="0.3">
      <c r="A14" s="36">
        <v>2048</v>
      </c>
      <c r="B14" s="6">
        <v>6.8865740740740736E-3</v>
      </c>
      <c r="C14" s="6">
        <v>8.5416666666666679E-3</v>
      </c>
      <c r="D14" s="6"/>
    </row>
    <row r="15" spans="1:4" x14ac:dyDescent="0.3">
      <c r="A15" s="36">
        <v>4096</v>
      </c>
      <c r="B15" s="6">
        <v>6.6666666666666671E-3</v>
      </c>
      <c r="C15" s="6">
        <v>7.3148148148148148E-3</v>
      </c>
      <c r="D15" s="6"/>
    </row>
    <row r="16" spans="1:4" x14ac:dyDescent="0.3">
      <c r="A16" s="36">
        <v>8192</v>
      </c>
      <c r="B16" s="6">
        <v>6.1805555555555563E-3</v>
      </c>
      <c r="C16" s="6">
        <v>7.7314814814814815E-3</v>
      </c>
      <c r="D16" s="6"/>
    </row>
    <row r="17" spans="1:4" x14ac:dyDescent="0.3">
      <c r="A17" s="34" t="s">
        <v>131</v>
      </c>
      <c r="B17" s="6"/>
      <c r="C17" s="6"/>
      <c r="D17" s="6"/>
    </row>
    <row r="18" spans="1:4" x14ac:dyDescent="0.3">
      <c r="A18" s="36">
        <v>256</v>
      </c>
      <c r="B18" s="6"/>
      <c r="C18" s="6"/>
      <c r="D18" s="6">
        <v>8.3796296296296292E-3</v>
      </c>
    </row>
    <row r="19" spans="1:4" x14ac:dyDescent="0.3">
      <c r="A19" s="36">
        <v>1024</v>
      </c>
      <c r="B19" s="6">
        <v>9.5486111111111101E-3</v>
      </c>
      <c r="C19" s="6">
        <v>8.611111111111111E-3</v>
      </c>
      <c r="D19" s="6"/>
    </row>
    <row r="20" spans="1:4" x14ac:dyDescent="0.3">
      <c r="A20" s="36">
        <v>2048</v>
      </c>
      <c r="B20" s="6">
        <v>6.5740740740740733E-3</v>
      </c>
      <c r="C20" s="6">
        <v>7.743055555555556E-3</v>
      </c>
      <c r="D20" s="6"/>
    </row>
    <row r="21" spans="1:4" x14ac:dyDescent="0.3">
      <c r="A21" s="36">
        <v>4096</v>
      </c>
      <c r="B21" s="6">
        <v>8.5532407407407415E-3</v>
      </c>
      <c r="C21" s="6">
        <v>7.5000000000000006E-3</v>
      </c>
      <c r="D21" s="6"/>
    </row>
    <row r="22" spans="1:4" x14ac:dyDescent="0.3">
      <c r="A22" s="36">
        <v>8192</v>
      </c>
      <c r="B22" s="6">
        <v>7.106481481481481E-3</v>
      </c>
      <c r="C22" s="6">
        <v>8.7615740740740744E-3</v>
      </c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workbookViewId="0">
      <selection activeCell="R44" sqref="R44"/>
    </sheetView>
  </sheetViews>
  <sheetFormatPr defaultRowHeight="14.4" x14ac:dyDescent="0.3"/>
  <cols>
    <col min="2" max="2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RAW+PattMatch</vt:lpstr>
      <vt:lpstr>Tradeoff</vt:lpstr>
      <vt:lpstr>DataRedTradeoff</vt:lpstr>
      <vt:lpstr>LatencyTradeoff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2016-07-17T19:18:59Z</dcterms:modified>
</cp:coreProperties>
</file>